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345" windowWidth="15120" windowHeight="7770" tabRatio="867" firstSheet="6" activeTab="14"/>
  </bookViews>
  <sheets>
    <sheet name="Qaxaq2019" sheetId="1" r:id="rId1"/>
    <sheet name="Ar. dpr.2019" sheetId="4" r:id="rId2"/>
    <sheet name="KGH2019" sheetId="3" r:id="rId3"/>
    <sheet name="Msh.tun2019" sheetId="5" r:id="rId4"/>
    <sheet name="N 1mank2019" sheetId="6" r:id="rId5"/>
    <sheet name="N1m., nyut, snund." sheetId="9" r:id="rId6"/>
    <sheet name="QKAG19" sheetId="7" r:id="rId7"/>
    <sheet name="Orhus18" sheetId="8" r:id="rId8"/>
    <sheet name="Zoravani mank.19" sheetId="16" r:id="rId9"/>
    <sheet name="nyut, snnd mn." sheetId="24" r:id="rId10"/>
    <sheet name="Zovunu er. dp19" sheetId="18" r:id="rId11"/>
    <sheet name="Zovunu msh. kent.19" sheetId="19" r:id="rId12"/>
    <sheet name="Zovunu mank.19" sheetId="23" r:id="rId13"/>
    <sheet name="snundi, nyuti mn." sheetId="25" r:id="rId14"/>
    <sheet name="barekarg. bnak." sheetId="26" r:id="rId15"/>
  </sheets>
  <calcPr calcId="124519"/>
</workbook>
</file>

<file path=xl/calcChain.xml><?xml version="1.0" encoding="utf-8"?>
<calcChain xmlns="http://schemas.openxmlformats.org/spreadsheetml/2006/main">
  <c r="J328" i="26"/>
  <c r="J327"/>
  <c r="J325"/>
  <c r="J316"/>
  <c r="H316"/>
  <c r="J314"/>
  <c r="H314"/>
  <c r="J298"/>
  <c r="I298"/>
  <c r="H298"/>
  <c r="I297"/>
  <c r="J296"/>
  <c r="I296"/>
  <c r="H296"/>
  <c r="I295"/>
  <c r="H295"/>
  <c r="F295"/>
  <c r="J295" s="1"/>
  <c r="I294"/>
  <c r="I293"/>
  <c r="F293"/>
  <c r="J293" s="1"/>
  <c r="J292"/>
  <c r="I292"/>
  <c r="H292"/>
  <c r="J291"/>
  <c r="I291"/>
  <c r="H291"/>
  <c r="I290"/>
  <c r="F290"/>
  <c r="H290" s="1"/>
  <c r="I289"/>
  <c r="J288"/>
  <c r="I288"/>
  <c r="H288"/>
  <c r="F288"/>
  <c r="J287"/>
  <c r="I287"/>
  <c r="H287"/>
  <c r="F287"/>
  <c r="I286"/>
  <c r="I285"/>
  <c r="I284"/>
  <c r="I283"/>
  <c r="J282"/>
  <c r="I282"/>
  <c r="H282"/>
  <c r="F282"/>
  <c r="I281"/>
  <c r="I280"/>
  <c r="I279"/>
  <c r="I278"/>
  <c r="I277"/>
  <c r="H277"/>
  <c r="I276"/>
  <c r="I275"/>
  <c r="H275"/>
  <c r="I274"/>
  <c r="H274"/>
  <c r="I273"/>
  <c r="H273"/>
  <c r="I272"/>
  <c r="H272"/>
  <c r="I271"/>
  <c r="H271"/>
  <c r="I270"/>
  <c r="I269"/>
  <c r="I268"/>
  <c r="I267"/>
  <c r="I263"/>
  <c r="I262"/>
  <c r="I260"/>
  <c r="F260"/>
  <c r="J221"/>
  <c r="J220"/>
  <c r="H220"/>
  <c r="J216"/>
  <c r="J215"/>
  <c r="J214"/>
  <c r="H214"/>
  <c r="J213"/>
  <c r="H213"/>
  <c r="J212"/>
  <c r="H212"/>
  <c r="H211"/>
  <c r="J210"/>
  <c r="J209"/>
  <c r="H207"/>
  <c r="J207" s="1"/>
  <c r="H206"/>
  <c r="J206" s="1"/>
  <c r="H205"/>
  <c r="J205" s="1"/>
  <c r="H204"/>
  <c r="J204" s="1"/>
  <c r="J203"/>
  <c r="J202"/>
  <c r="H202"/>
  <c r="J201"/>
  <c r="H201"/>
  <c r="J200"/>
  <c r="H200"/>
  <c r="J199"/>
  <c r="H198"/>
  <c r="J197"/>
  <c r="H197"/>
  <c r="J195"/>
  <c r="J194"/>
  <c r="H192"/>
  <c r="H191"/>
  <c r="J191" s="1"/>
  <c r="J190"/>
  <c r="J189"/>
  <c r="J186"/>
  <c r="J185"/>
  <c r="J184"/>
  <c r="J182"/>
  <c r="J180"/>
  <c r="J179"/>
  <c r="H176"/>
  <c r="J176" s="1"/>
  <c r="H175"/>
  <c r="J175" s="1"/>
  <c r="H174"/>
  <c r="J174" s="1"/>
  <c r="H173"/>
  <c r="J173" s="1"/>
  <c r="H172"/>
  <c r="J172" s="1"/>
  <c r="H171"/>
  <c r="J171" s="1"/>
  <c r="H170"/>
  <c r="J170" s="1"/>
  <c r="J169"/>
  <c r="J165"/>
  <c r="H165"/>
  <c r="H164"/>
  <c r="J164" s="1"/>
  <c r="J163"/>
  <c r="H163"/>
  <c r="H162"/>
  <c r="J162" s="1"/>
  <c r="J161"/>
  <c r="H161"/>
  <c r="H160"/>
  <c r="J160" s="1"/>
  <c r="J159"/>
  <c r="H159"/>
  <c r="H158"/>
  <c r="J158" s="1"/>
  <c r="J157"/>
  <c r="H157"/>
  <c r="H156"/>
  <c r="J156" s="1"/>
  <c r="J155"/>
  <c r="H155"/>
  <c r="H154"/>
  <c r="J154" s="1"/>
  <c r="J153"/>
  <c r="H153"/>
  <c r="H152"/>
  <c r="J152" s="1"/>
  <c r="J151"/>
  <c r="H151"/>
  <c r="H150"/>
  <c r="J150" s="1"/>
  <c r="J149"/>
  <c r="H149"/>
  <c r="H148"/>
  <c r="J148" s="1"/>
  <c r="J147"/>
  <c r="H147"/>
  <c r="J145"/>
  <c r="H141"/>
  <c r="J141" s="1"/>
  <c r="J136"/>
  <c r="H133"/>
  <c r="J133" s="1"/>
  <c r="J132"/>
  <c r="H132"/>
  <c r="H131"/>
  <c r="J131" s="1"/>
  <c r="J128"/>
  <c r="H126"/>
  <c r="J126" s="1"/>
  <c r="H125"/>
  <c r="J125" s="1"/>
  <c r="H124"/>
  <c r="J124" s="1"/>
  <c r="H123"/>
  <c r="J123" s="1"/>
  <c r="H122"/>
  <c r="J122" s="1"/>
  <c r="H121"/>
  <c r="J121" s="1"/>
  <c r="H118"/>
  <c r="J118" s="1"/>
  <c r="J117"/>
  <c r="J116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J105"/>
  <c r="H104"/>
  <c r="J104" s="1"/>
  <c r="J103"/>
  <c r="H103"/>
  <c r="H102"/>
  <c r="J102" s="1"/>
  <c r="J101"/>
  <c r="H101"/>
  <c r="H100"/>
  <c r="J100" s="1"/>
  <c r="J99"/>
  <c r="H99"/>
  <c r="H98"/>
  <c r="J98" s="1"/>
  <c r="J97"/>
  <c r="H97"/>
  <c r="H96"/>
  <c r="J96" s="1"/>
  <c r="J95"/>
  <c r="H95"/>
  <c r="H94"/>
  <c r="J94" s="1"/>
  <c r="J93"/>
  <c r="H93"/>
  <c r="H92"/>
  <c r="J92" s="1"/>
  <c r="J91"/>
  <c r="H91"/>
  <c r="H90"/>
  <c r="J90" s="1"/>
  <c r="J89"/>
  <c r="H89"/>
  <c r="H88"/>
  <c r="J88" s="1"/>
  <c r="J87"/>
  <c r="H87"/>
  <c r="H86"/>
  <c r="J86" s="1"/>
  <c r="J85"/>
  <c r="H85"/>
  <c r="H84"/>
  <c r="J84" s="1"/>
  <c r="J83"/>
  <c r="H83"/>
  <c r="H82"/>
  <c r="J82" s="1"/>
  <c r="J81"/>
  <c r="H81"/>
  <c r="H80"/>
  <c r="J80" s="1"/>
  <c r="J79"/>
  <c r="H79"/>
  <c r="H78"/>
  <c r="J78" s="1"/>
  <c r="J77"/>
  <c r="H77"/>
  <c r="H76"/>
  <c r="J76" s="1"/>
  <c r="J75"/>
  <c r="H75"/>
  <c r="H74"/>
  <c r="J74" s="1"/>
  <c r="J73"/>
  <c r="H73"/>
  <c r="H72"/>
  <c r="J72" s="1"/>
  <c r="J71"/>
  <c r="H71"/>
  <c r="H70"/>
  <c r="J70" s="1"/>
  <c r="J69"/>
  <c r="H69"/>
  <c r="H68"/>
  <c r="J68" s="1"/>
  <c r="J67"/>
  <c r="H67"/>
  <c r="H66"/>
  <c r="J66" s="1"/>
  <c r="J65"/>
  <c r="H65"/>
  <c r="H64"/>
  <c r="J64" s="1"/>
  <c r="J63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J53"/>
  <c r="J52"/>
  <c r="H52"/>
  <c r="H51"/>
  <c r="J51" s="1"/>
  <c r="J50"/>
  <c r="H50"/>
  <c r="H49"/>
  <c r="J49" s="1"/>
  <c r="J48"/>
  <c r="H48"/>
  <c r="H47"/>
  <c r="J47" s="1"/>
  <c r="J46"/>
  <c r="H46"/>
  <c r="H45"/>
  <c r="J45" s="1"/>
  <c r="J44"/>
  <c r="H44"/>
  <c r="H43"/>
  <c r="J43" s="1"/>
  <c r="J42"/>
  <c r="H42"/>
  <c r="H41"/>
  <c r="J41" s="1"/>
  <c r="J39"/>
  <c r="H39"/>
  <c r="H38"/>
  <c r="J38" s="1"/>
  <c r="J37"/>
  <c r="H37"/>
  <c r="H36"/>
  <c r="J36" s="1"/>
  <c r="J35"/>
  <c r="H35"/>
  <c r="H34"/>
  <c r="J34" s="1"/>
  <c r="J33"/>
  <c r="H33"/>
  <c r="H32"/>
  <c r="J32" s="1"/>
  <c r="J31"/>
  <c r="H31"/>
  <c r="H30"/>
  <c r="J30" s="1"/>
  <c r="J29"/>
  <c r="H29"/>
  <c r="H28"/>
  <c r="J28" s="1"/>
  <c r="J27"/>
  <c r="J26"/>
  <c r="J25"/>
  <c r="J23"/>
  <c r="J22"/>
  <c r="H22"/>
  <c r="H21"/>
  <c r="J21" s="1"/>
  <c r="J20"/>
  <c r="H20"/>
  <c r="H19"/>
  <c r="J19" s="1"/>
  <c r="J18"/>
  <c r="H18"/>
  <c r="H17"/>
  <c r="J17" s="1"/>
  <c r="J16"/>
  <c r="J15"/>
  <c r="H14"/>
  <c r="J14" s="1"/>
  <c r="J13"/>
  <c r="H13"/>
  <c r="F99" i="25"/>
  <c r="E99"/>
  <c r="H27"/>
  <c r="G27"/>
  <c r="F27"/>
  <c r="E27"/>
  <c r="H99"/>
  <c r="G99"/>
  <c r="G140" i="23"/>
  <c r="F140"/>
  <c r="I15"/>
  <c r="H15"/>
  <c r="G15"/>
  <c r="F15"/>
  <c r="I128" i="19"/>
  <c r="H128"/>
  <c r="F128"/>
  <c r="G128"/>
  <c r="H34" i="18"/>
  <c r="G34"/>
  <c r="F34"/>
  <c r="H70" i="24"/>
  <c r="G70"/>
  <c r="F70"/>
  <c r="E70"/>
  <c r="F29"/>
  <c r="E29"/>
  <c r="H183" i="16"/>
  <c r="G183"/>
  <c r="F183"/>
  <c r="F16"/>
  <c r="I16"/>
  <c r="H16"/>
  <c r="G16"/>
  <c r="G38" i="8"/>
  <c r="F38"/>
  <c r="I23" i="7"/>
  <c r="H23"/>
  <c r="G23"/>
  <c r="F23"/>
  <c r="G274" i="1"/>
  <c r="H82" i="9"/>
  <c r="G82"/>
  <c r="F82"/>
  <c r="E82"/>
  <c r="H33"/>
  <c r="G33"/>
  <c r="F33"/>
  <c r="E33"/>
  <c r="H300" i="6"/>
  <c r="G300"/>
  <c r="F300"/>
  <c r="I47" i="5"/>
  <c r="H47"/>
  <c r="G47"/>
  <c r="F47"/>
  <c r="G16"/>
  <c r="F16"/>
  <c r="I16"/>
  <c r="H16"/>
  <c r="G103" i="3"/>
  <c r="F103"/>
  <c r="G101"/>
  <c r="F101"/>
  <c r="G89"/>
  <c r="F89"/>
  <c r="F109" i="4"/>
  <c r="G620" i="1"/>
  <c r="G622" s="1"/>
  <c r="I603"/>
  <c r="G603"/>
  <c r="G462"/>
  <c r="G408"/>
  <c r="I328"/>
  <c r="G328"/>
  <c r="J290" i="26" l="1"/>
  <c r="H293"/>
  <c r="G99" i="3"/>
  <c r="G46" i="5"/>
  <c r="I46" s="1"/>
  <c r="G127" i="19"/>
  <c r="I140" i="23"/>
  <c r="G139"/>
  <c r="I139"/>
  <c r="H139"/>
  <c r="H140" s="1"/>
  <c r="I12" i="19"/>
  <c r="G12"/>
  <c r="I13" i="23"/>
  <c r="G13"/>
  <c r="I14" i="4"/>
  <c r="G14"/>
  <c r="I16" i="6" l="1"/>
  <c r="G16"/>
  <c r="G87" i="3"/>
  <c r="G86"/>
  <c r="H86"/>
  <c r="I86" s="1"/>
  <c r="H101"/>
  <c r="I462" i="1"/>
  <c r="G14" i="23" l="1"/>
  <c r="I14" s="1"/>
  <c r="G98" i="25"/>
  <c r="F98"/>
  <c r="H98" s="1"/>
  <c r="H97"/>
  <c r="G97"/>
  <c r="F97"/>
  <c r="H96"/>
  <c r="G96"/>
  <c r="F96"/>
  <c r="G95"/>
  <c r="F95"/>
  <c r="H95" s="1"/>
  <c r="G94"/>
  <c r="F94"/>
  <c r="H94" s="1"/>
  <c r="H93"/>
  <c r="G93"/>
  <c r="F93"/>
  <c r="H92"/>
  <c r="G92"/>
  <c r="F92"/>
  <c r="G91"/>
  <c r="F91"/>
  <c r="H91" s="1"/>
  <c r="G90"/>
  <c r="F90"/>
  <c r="H90" s="1"/>
  <c r="H89"/>
  <c r="G89"/>
  <c r="F89"/>
  <c r="H88"/>
  <c r="G88"/>
  <c r="F88"/>
  <c r="G87"/>
  <c r="F87"/>
  <c r="H87" s="1"/>
  <c r="G86"/>
  <c r="F86"/>
  <c r="H86" s="1"/>
  <c r="H85"/>
  <c r="G85"/>
  <c r="F85"/>
  <c r="H84"/>
  <c r="G84"/>
  <c r="F84"/>
  <c r="G83"/>
  <c r="F83"/>
  <c r="H83" s="1"/>
  <c r="G82"/>
  <c r="F82"/>
  <c r="H82" s="1"/>
  <c r="H81"/>
  <c r="G81"/>
  <c r="F81"/>
  <c r="H80"/>
  <c r="G80"/>
  <c r="F80"/>
  <c r="G79"/>
  <c r="F79"/>
  <c r="H79" s="1"/>
  <c r="G78"/>
  <c r="F78"/>
  <c r="H78" s="1"/>
  <c r="H77"/>
  <c r="G77"/>
  <c r="F77"/>
  <c r="H76"/>
  <c r="G76"/>
  <c r="F76"/>
  <c r="G75"/>
  <c r="F75"/>
  <c r="H75" s="1"/>
  <c r="G74"/>
  <c r="F74"/>
  <c r="H74" s="1"/>
  <c r="H73"/>
  <c r="G73"/>
  <c r="F73"/>
  <c r="H72"/>
  <c r="G72"/>
  <c r="F72"/>
  <c r="G71"/>
  <c r="F71"/>
  <c r="H71" s="1"/>
  <c r="G70"/>
  <c r="F70"/>
  <c r="H70" s="1"/>
  <c r="H69"/>
  <c r="G69"/>
  <c r="F69"/>
  <c r="H68"/>
  <c r="G68"/>
  <c r="F68"/>
  <c r="G67"/>
  <c r="F67"/>
  <c r="H67" s="1"/>
  <c r="G66"/>
  <c r="F66"/>
  <c r="H66" s="1"/>
  <c r="H65"/>
  <c r="G65"/>
  <c r="F65"/>
  <c r="H64"/>
  <c r="G64"/>
  <c r="F64"/>
  <c r="G63"/>
  <c r="F63"/>
  <c r="H63" s="1"/>
  <c r="G62"/>
  <c r="F62"/>
  <c r="H62" s="1"/>
  <c r="G26" l="1"/>
  <c r="F26"/>
  <c r="H26" s="1"/>
  <c r="G25"/>
  <c r="F25"/>
  <c r="H25" s="1"/>
  <c r="H24"/>
  <c r="G24"/>
  <c r="F24"/>
  <c r="H23"/>
  <c r="G23"/>
  <c r="F23"/>
  <c r="G22"/>
  <c r="F22"/>
  <c r="H22" s="1"/>
  <c r="G21"/>
  <c r="F21"/>
  <c r="H21" s="1"/>
  <c r="H20"/>
  <c r="G20"/>
  <c r="F20"/>
  <c r="H19"/>
  <c r="G19"/>
  <c r="F19"/>
  <c r="G18"/>
  <c r="F18"/>
  <c r="H18" s="1"/>
  <c r="G17"/>
  <c r="F17"/>
  <c r="H17" s="1"/>
  <c r="H16"/>
  <c r="G16"/>
  <c r="F16"/>
  <c r="H15"/>
  <c r="G15"/>
  <c r="F15"/>
  <c r="G14"/>
  <c r="F14"/>
  <c r="H14" s="1"/>
  <c r="G13"/>
  <c r="F13"/>
  <c r="H13" s="1"/>
  <c r="H12"/>
  <c r="G12"/>
  <c r="F12"/>
  <c r="H11"/>
  <c r="G11"/>
  <c r="F11"/>
  <c r="H138" i="23" l="1"/>
  <c r="G138"/>
  <c r="I138" s="1"/>
  <c r="H137"/>
  <c r="G137"/>
  <c r="I137" s="1"/>
  <c r="H136"/>
  <c r="G136"/>
  <c r="I136" s="1"/>
  <c r="H135"/>
  <c r="G135"/>
  <c r="I135" s="1"/>
  <c r="H134"/>
  <c r="G134"/>
  <c r="I134" s="1"/>
  <c r="H133"/>
  <c r="G133"/>
  <c r="I133" s="1"/>
  <c r="H132"/>
  <c r="G132"/>
  <c r="I132" s="1"/>
  <c r="H131"/>
  <c r="G131"/>
  <c r="I131" s="1"/>
  <c r="H130"/>
  <c r="G130"/>
  <c r="I130" s="1"/>
  <c r="H129"/>
  <c r="G129"/>
  <c r="I129" s="1"/>
  <c r="H128"/>
  <c r="G128"/>
  <c r="I128" s="1"/>
  <c r="H127"/>
  <c r="G127"/>
  <c r="I127" s="1"/>
  <c r="H126"/>
  <c r="G126"/>
  <c r="I126" s="1"/>
  <c r="H125"/>
  <c r="G125"/>
  <c r="I125" s="1"/>
  <c r="H124"/>
  <c r="G124"/>
  <c r="I124" s="1"/>
  <c r="H123"/>
  <c r="G123"/>
  <c r="I123" s="1"/>
  <c r="H122"/>
  <c r="G122"/>
  <c r="I122" s="1"/>
  <c r="H121"/>
  <c r="G121"/>
  <c r="I121" s="1"/>
  <c r="H120"/>
  <c r="G120"/>
  <c r="I120" s="1"/>
  <c r="H119"/>
  <c r="G119"/>
  <c r="I119" s="1"/>
  <c r="H118"/>
  <c r="G118"/>
  <c r="I118" s="1"/>
  <c r="H117"/>
  <c r="G117"/>
  <c r="I117" s="1"/>
  <c r="H116"/>
  <c r="G116"/>
  <c r="I116" s="1"/>
  <c r="H115"/>
  <c r="G115"/>
  <c r="I115" s="1"/>
  <c r="H114"/>
  <c r="G114"/>
  <c r="I114" s="1"/>
  <c r="H113"/>
  <c r="G113"/>
  <c r="I113" s="1"/>
  <c r="H112"/>
  <c r="G112"/>
  <c r="I112" s="1"/>
  <c r="H111"/>
  <c r="G111"/>
  <c r="I111" s="1"/>
  <c r="H110"/>
  <c r="G110"/>
  <c r="I110" s="1"/>
  <c r="H109"/>
  <c r="G109"/>
  <c r="I109" s="1"/>
  <c r="H108"/>
  <c r="G108"/>
  <c r="I108" s="1"/>
  <c r="H107"/>
  <c r="G107"/>
  <c r="I107" s="1"/>
  <c r="H106"/>
  <c r="G106"/>
  <c r="I106" s="1"/>
  <c r="H105"/>
  <c r="G105"/>
  <c r="I105" s="1"/>
  <c r="H104"/>
  <c r="G104"/>
  <c r="I104" s="1"/>
  <c r="I103"/>
  <c r="H103"/>
  <c r="I102"/>
  <c r="H102"/>
  <c r="H101"/>
  <c r="G101"/>
  <c r="I101" s="1"/>
  <c r="I100"/>
  <c r="H100"/>
  <c r="H99"/>
  <c r="G99"/>
  <c r="I99" s="1"/>
  <c r="H98"/>
  <c r="G98"/>
  <c r="I98" s="1"/>
  <c r="H97"/>
  <c r="G97"/>
  <c r="I97" s="1"/>
  <c r="H96"/>
  <c r="G96"/>
  <c r="I96" s="1"/>
  <c r="H95"/>
  <c r="G95"/>
  <c r="I95" s="1"/>
  <c r="H94"/>
  <c r="G94"/>
  <c r="I94" s="1"/>
  <c r="H93"/>
  <c r="G93"/>
  <c r="I93" s="1"/>
  <c r="H92"/>
  <c r="G92"/>
  <c r="I92" s="1"/>
  <c r="H91"/>
  <c r="G91"/>
  <c r="I91" s="1"/>
  <c r="H90"/>
  <c r="G90"/>
  <c r="I90" s="1"/>
  <c r="H89"/>
  <c r="G89"/>
  <c r="I89" s="1"/>
  <c r="H88"/>
  <c r="G88"/>
  <c r="I88" s="1"/>
  <c r="H87"/>
  <c r="G87"/>
  <c r="I87" s="1"/>
  <c r="H86"/>
  <c r="G86"/>
  <c r="I86" s="1"/>
  <c r="H85"/>
  <c r="G85"/>
  <c r="I85" s="1"/>
  <c r="H84"/>
  <c r="G84"/>
  <c r="I84" s="1"/>
  <c r="I83"/>
  <c r="H83"/>
  <c r="H82"/>
  <c r="G82"/>
  <c r="I82" s="1"/>
  <c r="H81"/>
  <c r="G81"/>
  <c r="I81" s="1"/>
  <c r="H80"/>
  <c r="G80"/>
  <c r="I80" s="1"/>
  <c r="I79"/>
  <c r="H79"/>
  <c r="I78"/>
  <c r="H78"/>
  <c r="H77"/>
  <c r="G77"/>
  <c r="I77" s="1"/>
  <c r="H76"/>
  <c r="G76"/>
  <c r="I76" s="1"/>
  <c r="I75"/>
  <c r="H75"/>
  <c r="H74"/>
  <c r="G74"/>
  <c r="I74" s="1"/>
  <c r="H73"/>
  <c r="G73"/>
  <c r="I73" s="1"/>
  <c r="H72"/>
  <c r="G72"/>
  <c r="I72" s="1"/>
  <c r="H71"/>
  <c r="G71"/>
  <c r="I71" s="1"/>
  <c r="I70"/>
  <c r="H70"/>
  <c r="I69"/>
  <c r="H69"/>
  <c r="H68"/>
  <c r="G68"/>
  <c r="I68" s="1"/>
  <c r="H67"/>
  <c r="G67"/>
  <c r="I67" s="1"/>
  <c r="H66"/>
  <c r="G66"/>
  <c r="I66" s="1"/>
  <c r="H65"/>
  <c r="G65"/>
  <c r="I65" s="1"/>
  <c r="I64"/>
  <c r="H64"/>
  <c r="H63"/>
  <c r="G63"/>
  <c r="I63" s="1"/>
  <c r="H62"/>
  <c r="G62"/>
  <c r="I62" s="1"/>
  <c r="H61"/>
  <c r="G61"/>
  <c r="I61" s="1"/>
  <c r="H60"/>
  <c r="G60"/>
  <c r="I60" s="1"/>
  <c r="H59"/>
  <c r="G59"/>
  <c r="I59" s="1"/>
  <c r="H58"/>
  <c r="G58"/>
  <c r="I58" s="1"/>
  <c r="H57"/>
  <c r="G57"/>
  <c r="I57" s="1"/>
  <c r="H56"/>
  <c r="G56"/>
  <c r="I56" s="1"/>
  <c r="H55"/>
  <c r="G55"/>
  <c r="I55" s="1"/>
  <c r="H54"/>
  <c r="G54"/>
  <c r="I54" s="1"/>
  <c r="H53"/>
  <c r="G53"/>
  <c r="I53" s="1"/>
  <c r="H52"/>
  <c r="G52"/>
  <c r="I52" s="1"/>
  <c r="H51"/>
  <c r="G51"/>
  <c r="I51" s="1"/>
  <c r="H50"/>
  <c r="G50"/>
  <c r="I50" s="1"/>
  <c r="H49"/>
  <c r="G49"/>
  <c r="I49" s="1"/>
  <c r="H48"/>
  <c r="G48"/>
  <c r="I48" s="1"/>
  <c r="H47"/>
  <c r="G47"/>
  <c r="I47" s="1"/>
  <c r="H46"/>
  <c r="G46"/>
  <c r="I46" s="1"/>
  <c r="H45"/>
  <c r="G45"/>
  <c r="I45" s="1"/>
  <c r="H44"/>
  <c r="G44"/>
  <c r="I44" s="1"/>
  <c r="I43"/>
  <c r="H43"/>
  <c r="I42"/>
  <c r="H42"/>
  <c r="H41"/>
  <c r="G41"/>
  <c r="I41" s="1"/>
  <c r="H40"/>
  <c r="G40"/>
  <c r="I40" s="1"/>
  <c r="H39"/>
  <c r="G39"/>
  <c r="I39" s="1"/>
  <c r="H38"/>
  <c r="G38"/>
  <c r="I38" s="1"/>
  <c r="H37"/>
  <c r="G37"/>
  <c r="I37" s="1"/>
  <c r="H36"/>
  <c r="G36"/>
  <c r="I36" s="1"/>
  <c r="I35"/>
  <c r="H35"/>
  <c r="H34"/>
  <c r="G34"/>
  <c r="I34" s="1"/>
  <c r="H33"/>
  <c r="G33"/>
  <c r="I33" s="1"/>
  <c r="I32"/>
  <c r="H32"/>
  <c r="I31"/>
  <c r="H31"/>
  <c r="H30"/>
  <c r="G30"/>
  <c r="I30" s="1"/>
  <c r="H29"/>
  <c r="G29"/>
  <c r="I29" s="1"/>
  <c r="H28"/>
  <c r="G28"/>
  <c r="I28" s="1"/>
  <c r="H27"/>
  <c r="G27"/>
  <c r="I27" s="1"/>
  <c r="H26"/>
  <c r="G26"/>
  <c r="I26" s="1"/>
  <c r="I25"/>
  <c r="H25"/>
  <c r="H24"/>
  <c r="G24"/>
  <c r="I24" s="1"/>
  <c r="I23"/>
  <c r="H23"/>
  <c r="H22"/>
  <c r="G22"/>
  <c r="I22" s="1"/>
  <c r="I21"/>
  <c r="H21"/>
  <c r="H20"/>
  <c r="G20"/>
  <c r="I20" s="1"/>
  <c r="H19"/>
  <c r="G19"/>
  <c r="I19" s="1"/>
  <c r="H18"/>
  <c r="G18"/>
  <c r="I18" s="1"/>
  <c r="H17"/>
  <c r="G17"/>
  <c r="I17" s="1"/>
  <c r="I13" i="18" l="1"/>
  <c r="H13"/>
  <c r="G13"/>
  <c r="H29" i="24" l="1"/>
  <c r="D66" l="1"/>
  <c r="D65"/>
  <c r="D64"/>
  <c r="D63"/>
  <c r="D62"/>
  <c r="D61"/>
  <c r="G29"/>
  <c r="D26"/>
  <c r="D25"/>
  <c r="D24"/>
  <c r="D23"/>
  <c r="D22"/>
  <c r="D21"/>
  <c r="D20"/>
  <c r="D19"/>
  <c r="D18"/>
  <c r="D17"/>
  <c r="D16"/>
  <c r="D15"/>
  <c r="D14"/>
  <c r="D13"/>
  <c r="D12"/>
  <c r="I183" i="16" l="1"/>
  <c r="G32" i="9" l="1"/>
  <c r="F32"/>
  <c r="H32" s="1"/>
  <c r="H31"/>
  <c r="G31"/>
  <c r="F31"/>
  <c r="H30"/>
  <c r="G30"/>
  <c r="F30"/>
  <c r="G29"/>
  <c r="F29"/>
  <c r="H29" s="1"/>
  <c r="G28"/>
  <c r="F28"/>
  <c r="H28" s="1"/>
  <c r="H27"/>
  <c r="G27"/>
  <c r="F27"/>
  <c r="H26"/>
  <c r="G26"/>
  <c r="F26"/>
  <c r="G25"/>
  <c r="F25"/>
  <c r="H25" s="1"/>
  <c r="G24"/>
  <c r="F24"/>
  <c r="H24" s="1"/>
  <c r="H23"/>
  <c r="G23"/>
  <c r="F23"/>
  <c r="H22"/>
  <c r="G22"/>
  <c r="F22"/>
  <c r="G21"/>
  <c r="F21"/>
  <c r="H21" s="1"/>
  <c r="G20"/>
  <c r="F20"/>
  <c r="H20" s="1"/>
  <c r="H19"/>
  <c r="G19"/>
  <c r="F19"/>
  <c r="H18"/>
  <c r="G18"/>
  <c r="F18"/>
  <c r="G17"/>
  <c r="F17"/>
  <c r="H17" s="1"/>
  <c r="G16"/>
  <c r="F16"/>
  <c r="H16" s="1"/>
  <c r="H15"/>
  <c r="G15"/>
  <c r="F15"/>
  <c r="H14"/>
  <c r="G14"/>
  <c r="F14"/>
  <c r="G13"/>
  <c r="F13"/>
  <c r="H13" s="1"/>
  <c r="G12"/>
  <c r="F12"/>
  <c r="H12" s="1"/>
  <c r="H11"/>
  <c r="G11"/>
  <c r="F11"/>
  <c r="I276" i="6" l="1"/>
  <c r="I275"/>
  <c r="I274"/>
  <c r="G274"/>
  <c r="G273"/>
  <c r="I273" s="1"/>
  <c r="G272"/>
  <c r="I272" s="1"/>
  <c r="G271"/>
  <c r="I271" s="1"/>
  <c r="G270"/>
  <c r="I270" s="1"/>
  <c r="G269"/>
  <c r="I269" s="1"/>
  <c r="I268"/>
  <c r="G268"/>
  <c r="G267"/>
  <c r="I267" s="1"/>
  <c r="I266"/>
  <c r="G266"/>
  <c r="G265"/>
  <c r="I265" s="1"/>
  <c r="G264"/>
  <c r="I264" s="1"/>
  <c r="G263"/>
  <c r="I263" s="1"/>
  <c r="I262"/>
  <c r="G262"/>
  <c r="G261"/>
  <c r="I261" s="1"/>
  <c r="I260"/>
  <c r="G260"/>
  <c r="G259"/>
  <c r="I259" s="1"/>
  <c r="I258"/>
  <c r="G258"/>
  <c r="G257"/>
  <c r="I257" s="1"/>
  <c r="G256"/>
  <c r="I256" s="1"/>
  <c r="G255"/>
  <c r="I255" s="1"/>
  <c r="I254"/>
  <c r="G254"/>
  <c r="G253"/>
  <c r="I253" s="1"/>
  <c r="I252"/>
  <c r="G252"/>
  <c r="G251"/>
  <c r="I251" s="1"/>
  <c r="I250"/>
  <c r="G250"/>
  <c r="G249"/>
  <c r="I249" s="1"/>
  <c r="G248"/>
  <c r="I248" s="1"/>
  <c r="G247"/>
  <c r="I247" s="1"/>
  <c r="I246"/>
  <c r="G246"/>
  <c r="G245"/>
  <c r="I245" s="1"/>
  <c r="I244"/>
  <c r="G244"/>
  <c r="G243"/>
  <c r="I243" s="1"/>
  <c r="I242"/>
  <c r="G242"/>
  <c r="G241"/>
  <c r="I241" s="1"/>
  <c r="I240"/>
  <c r="I239"/>
  <c r="G239"/>
  <c r="I238"/>
  <c r="G238"/>
  <c r="I237"/>
  <c r="G237"/>
  <c r="I236"/>
  <c r="G236"/>
  <c r="I235"/>
  <c r="G235"/>
  <c r="I234"/>
  <c r="G234"/>
  <c r="I233"/>
  <c r="G233"/>
  <c r="I232"/>
  <c r="G232"/>
  <c r="I231"/>
  <c r="G231"/>
  <c r="I230"/>
  <c r="G230"/>
  <c r="I229"/>
  <c r="G229"/>
  <c r="I228"/>
  <c r="G228"/>
  <c r="I227"/>
  <c r="G227"/>
  <c r="I226"/>
  <c r="G226"/>
  <c r="I225"/>
  <c r="G225"/>
  <c r="I224"/>
  <c r="G224"/>
  <c r="I223"/>
  <c r="G223"/>
  <c r="I222"/>
  <c r="G222"/>
  <c r="I221"/>
  <c r="G221"/>
  <c r="I220"/>
  <c r="G220"/>
  <c r="I219"/>
  <c r="G219"/>
  <c r="I218"/>
  <c r="G218"/>
  <c r="I217"/>
  <c r="G217"/>
  <c r="I216"/>
  <c r="G216"/>
  <c r="I215"/>
  <c r="G215"/>
  <c r="I214"/>
  <c r="G214"/>
  <c r="I213"/>
  <c r="G213"/>
  <c r="I212"/>
  <c r="G212"/>
  <c r="I211"/>
  <c r="G211"/>
  <c r="I210"/>
  <c r="G210"/>
  <c r="I209"/>
  <c r="G209"/>
  <c r="I208"/>
  <c r="G208"/>
  <c r="I207"/>
  <c r="G207"/>
  <c r="I206"/>
  <c r="G206"/>
  <c r="I205"/>
  <c r="G205"/>
  <c r="I204"/>
  <c r="G204"/>
  <c r="I203"/>
  <c r="G203"/>
  <c r="I202"/>
  <c r="G202"/>
  <c r="I201"/>
  <c r="G201"/>
  <c r="I200"/>
  <c r="G200"/>
  <c r="I199"/>
  <c r="G199"/>
  <c r="I198"/>
  <c r="G198"/>
  <c r="I197"/>
  <c r="G196"/>
  <c r="I196" s="1"/>
  <c r="I195"/>
  <c r="G195"/>
  <c r="G194"/>
  <c r="I194" s="1"/>
  <c r="I193"/>
  <c r="G193"/>
  <c r="G192"/>
  <c r="I192" s="1"/>
  <c r="I191"/>
  <c r="G191"/>
  <c r="G190"/>
  <c r="I190" s="1"/>
  <c r="G189"/>
  <c r="I189" s="1"/>
  <c r="G188"/>
  <c r="I188" s="1"/>
  <c r="I187"/>
  <c r="G187"/>
  <c r="G186"/>
  <c r="I186" s="1"/>
  <c r="I185"/>
  <c r="G185"/>
  <c r="G184"/>
  <c r="I184" s="1"/>
  <c r="I183"/>
  <c r="G183"/>
  <c r="G182"/>
  <c r="I182" s="1"/>
  <c r="G181"/>
  <c r="I181" s="1"/>
  <c r="G180"/>
  <c r="I180" s="1"/>
  <c r="I179"/>
  <c r="G179"/>
  <c r="G178"/>
  <c r="I178" s="1"/>
  <c r="I177"/>
  <c r="G177"/>
  <c r="G176"/>
  <c r="I176" s="1"/>
  <c r="I171"/>
  <c r="G171"/>
  <c r="G170"/>
  <c r="I170" s="1"/>
  <c r="G169"/>
  <c r="I169" s="1"/>
  <c r="G168"/>
  <c r="I168" s="1"/>
  <c r="I167"/>
  <c r="G167"/>
  <c r="G166"/>
  <c r="I166" s="1"/>
  <c r="I165"/>
  <c r="G165"/>
  <c r="G164"/>
  <c r="I164" s="1"/>
  <c r="I163"/>
  <c r="G163"/>
  <c r="G162"/>
  <c r="I162" s="1"/>
  <c r="G161"/>
  <c r="I161" s="1"/>
  <c r="G160"/>
  <c r="I160" s="1"/>
  <c r="G159"/>
  <c r="I159" s="1"/>
  <c r="G158"/>
  <c r="I158" s="1"/>
  <c r="I157"/>
  <c r="G157"/>
  <c r="G156"/>
  <c r="I156" s="1"/>
  <c r="I155"/>
  <c r="G155"/>
  <c r="G154"/>
  <c r="I154" s="1"/>
  <c r="G153"/>
  <c r="I153" s="1"/>
  <c r="G152"/>
  <c r="I152" s="1"/>
  <c r="I151"/>
  <c r="G151"/>
  <c r="G150"/>
  <c r="I150" s="1"/>
  <c r="I149"/>
  <c r="G149"/>
  <c r="G148"/>
  <c r="I148" s="1"/>
  <c r="I147"/>
  <c r="G147"/>
  <c r="G146"/>
  <c r="I146" s="1"/>
  <c r="G145"/>
  <c r="I145" s="1"/>
  <c r="G144"/>
  <c r="I144" s="1"/>
  <c r="G143"/>
  <c r="I143" s="1"/>
  <c r="G142"/>
  <c r="I142" s="1"/>
  <c r="I141"/>
  <c r="G141"/>
  <c r="G140"/>
  <c r="I140" s="1"/>
  <c r="I139"/>
  <c r="G139"/>
  <c r="G138"/>
  <c r="I138" s="1"/>
  <c r="G137"/>
  <c r="I137" s="1"/>
  <c r="G136"/>
  <c r="I136" s="1"/>
  <c r="G135"/>
  <c r="I135" s="1"/>
  <c r="G134"/>
  <c r="I134" s="1"/>
  <c r="I133"/>
  <c r="G133"/>
  <c r="G132"/>
  <c r="I132" s="1"/>
  <c r="I131"/>
  <c r="G131"/>
  <c r="G130"/>
  <c r="I130" s="1"/>
  <c r="G129"/>
  <c r="I129" s="1"/>
  <c r="G128"/>
  <c r="I128" s="1"/>
  <c r="G127"/>
  <c r="I127" s="1"/>
  <c r="G126"/>
  <c r="I126" s="1"/>
  <c r="I125"/>
  <c r="G125"/>
  <c r="G124"/>
  <c r="I124" s="1"/>
  <c r="I123"/>
  <c r="G123"/>
  <c r="G122"/>
  <c r="I122" s="1"/>
  <c r="G121"/>
  <c r="I121" s="1"/>
  <c r="G120"/>
  <c r="I120" s="1"/>
  <c r="G119"/>
  <c r="I119" s="1"/>
  <c r="G118"/>
  <c r="I118" s="1"/>
  <c r="I117"/>
  <c r="G117"/>
  <c r="G116"/>
  <c r="I116" s="1"/>
  <c r="I115"/>
  <c r="G115"/>
  <c r="I114"/>
  <c r="G113"/>
  <c r="I113" s="1"/>
  <c r="I112"/>
  <c r="G112"/>
  <c r="G111"/>
  <c r="I111" s="1"/>
  <c r="I110"/>
  <c r="G110"/>
  <c r="G109"/>
  <c r="I109" s="1"/>
  <c r="I108"/>
  <c r="G108"/>
  <c r="G107"/>
  <c r="I107" s="1"/>
  <c r="I106"/>
  <c r="G106"/>
  <c r="G105"/>
  <c r="I105" s="1"/>
  <c r="I104"/>
  <c r="G104"/>
  <c r="G103"/>
  <c r="I103" s="1"/>
  <c r="I102"/>
  <c r="G102"/>
  <c r="G101"/>
  <c r="I101" s="1"/>
  <c r="I100"/>
  <c r="G100"/>
  <c r="G99"/>
  <c r="I99" s="1"/>
  <c r="I98"/>
  <c r="G98"/>
  <c r="G97"/>
  <c r="I97" s="1"/>
  <c r="I96"/>
  <c r="G96"/>
  <c r="G95"/>
  <c r="I95" s="1"/>
  <c r="I94"/>
  <c r="G94"/>
  <c r="G93"/>
  <c r="I93" s="1"/>
  <c r="I92"/>
  <c r="G92"/>
  <c r="G91"/>
  <c r="I91" s="1"/>
  <c r="I90"/>
  <c r="G90"/>
  <c r="G89"/>
  <c r="I89" s="1"/>
  <c r="I88"/>
  <c r="G88"/>
  <c r="G87"/>
  <c r="I87" s="1"/>
  <c r="I86"/>
  <c r="G86"/>
  <c r="G85"/>
  <c r="I85" s="1"/>
  <c r="I84"/>
  <c r="G84"/>
  <c r="G83"/>
  <c r="I83" s="1"/>
  <c r="I82"/>
  <c r="G82"/>
  <c r="G81"/>
  <c r="I81" s="1"/>
  <c r="I80"/>
  <c r="G80"/>
  <c r="G79"/>
  <c r="I79" s="1"/>
  <c r="I78"/>
  <c r="G78"/>
  <c r="G77"/>
  <c r="I77" s="1"/>
  <c r="I76"/>
  <c r="G76"/>
  <c r="G75"/>
  <c r="I75" s="1"/>
  <c r="I74"/>
  <c r="G74"/>
  <c r="G73"/>
  <c r="I73" s="1"/>
  <c r="I72"/>
  <c r="G72"/>
  <c r="G71"/>
  <c r="I71" s="1"/>
  <c r="I70"/>
  <c r="G70"/>
  <c r="G69"/>
  <c r="I69" s="1"/>
  <c r="I68"/>
  <c r="G68"/>
  <c r="G67"/>
  <c r="I67" s="1"/>
  <c r="I66"/>
  <c r="G66"/>
  <c r="G65"/>
  <c r="I65" s="1"/>
  <c r="I64"/>
  <c r="G64"/>
  <c r="G63"/>
  <c r="I63" s="1"/>
  <c r="I62"/>
  <c r="G62"/>
  <c r="G61"/>
  <c r="I61" s="1"/>
  <c r="I60"/>
  <c r="G60"/>
  <c r="G59"/>
  <c r="I59" s="1"/>
  <c r="I58"/>
  <c r="G58"/>
  <c r="G57"/>
  <c r="I57" s="1"/>
  <c r="I56"/>
  <c r="G56"/>
  <c r="G55"/>
  <c r="I55" s="1"/>
  <c r="I54"/>
  <c r="G54"/>
  <c r="G53"/>
  <c r="I53" s="1"/>
  <c r="I52"/>
  <c r="G52"/>
  <c r="G51"/>
  <c r="I51" s="1"/>
  <c r="I50"/>
  <c r="G50"/>
  <c r="G49"/>
  <c r="I49" s="1"/>
  <c r="I48"/>
  <c r="G48"/>
  <c r="G47"/>
  <c r="I47" s="1"/>
  <c r="I46"/>
  <c r="G46"/>
  <c r="G45"/>
  <c r="I45" s="1"/>
  <c r="I44"/>
  <c r="G44"/>
  <c r="G43"/>
  <c r="I43" s="1"/>
  <c r="I42"/>
  <c r="G42"/>
  <c r="G41"/>
  <c r="I41" s="1"/>
  <c r="I40"/>
  <c r="G40"/>
  <c r="G39"/>
  <c r="I39" s="1"/>
  <c r="I38"/>
  <c r="G38"/>
  <c r="G37"/>
  <c r="I37" s="1"/>
  <c r="I36"/>
  <c r="G36"/>
  <c r="G35"/>
  <c r="I35" s="1"/>
  <c r="I34"/>
  <c r="G34"/>
  <c r="G33"/>
  <c r="I33" s="1"/>
  <c r="I32"/>
  <c r="G32"/>
  <c r="G31"/>
  <c r="I31" s="1"/>
  <c r="I30"/>
  <c r="G30"/>
  <c r="G29"/>
  <c r="I29" s="1"/>
  <c r="I28"/>
  <c r="G28"/>
  <c r="G27"/>
  <c r="I27" s="1"/>
  <c r="I26"/>
  <c r="G26"/>
  <c r="G25"/>
  <c r="I25" s="1"/>
  <c r="I24"/>
  <c r="G24"/>
  <c r="G23"/>
  <c r="I23" s="1"/>
  <c r="I22"/>
  <c r="G22"/>
  <c r="I21"/>
  <c r="I20"/>
  <c r="G20"/>
  <c r="G19"/>
  <c r="I19" s="1"/>
  <c r="G18"/>
  <c r="I18" l="1"/>
  <c r="I300" s="1"/>
  <c r="G45" i="5" l="1"/>
  <c r="I45" s="1"/>
  <c r="I44"/>
  <c r="G44"/>
  <c r="G43"/>
  <c r="I43" s="1"/>
  <c r="I42"/>
  <c r="G42"/>
  <c r="G41"/>
  <c r="I41" s="1"/>
  <c r="I40"/>
  <c r="G40"/>
  <c r="G39"/>
  <c r="I39" s="1"/>
  <c r="I38"/>
  <c r="G38"/>
  <c r="G37"/>
  <c r="I37" s="1"/>
  <c r="I36"/>
  <c r="G36"/>
  <c r="G35"/>
  <c r="I35" s="1"/>
  <c r="I34"/>
  <c r="G34"/>
  <c r="G33"/>
  <c r="I33" s="1"/>
  <c r="I32"/>
  <c r="G32"/>
  <c r="G31"/>
  <c r="I31" s="1"/>
  <c r="I30"/>
  <c r="G30"/>
  <c r="G29"/>
  <c r="I29" s="1"/>
  <c r="I28"/>
  <c r="G28"/>
  <c r="G27"/>
  <c r="I27" s="1"/>
  <c r="I26"/>
  <c r="G26"/>
  <c r="G25"/>
  <c r="I25" s="1"/>
  <c r="I24"/>
  <c r="G24"/>
  <c r="G23"/>
  <c r="I23" s="1"/>
  <c r="I22"/>
  <c r="G22"/>
  <c r="G21"/>
  <c r="I21" s="1"/>
  <c r="I20"/>
  <c r="G20"/>
  <c r="G19"/>
  <c r="I19" s="1"/>
  <c r="I18"/>
  <c r="G18"/>
  <c r="I100" i="3" l="1"/>
  <c r="G100"/>
  <c r="I98"/>
  <c r="G98"/>
  <c r="I97"/>
  <c r="G97"/>
  <c r="I96"/>
  <c r="G96"/>
  <c r="I95"/>
  <c r="G95"/>
  <c r="I94"/>
  <c r="G94"/>
  <c r="I93"/>
  <c r="G93"/>
  <c r="I92"/>
  <c r="G92"/>
  <c r="I91"/>
  <c r="G91"/>
  <c r="I88"/>
  <c r="H88"/>
  <c r="G88"/>
  <c r="I87"/>
  <c r="H87"/>
  <c r="I85"/>
  <c r="H85"/>
  <c r="G85"/>
  <c r="H84"/>
  <c r="I84" s="1"/>
  <c r="G84"/>
  <c r="I83"/>
  <c r="H83"/>
  <c r="G83"/>
  <c r="I82"/>
  <c r="H82"/>
  <c r="G82"/>
  <c r="I81"/>
  <c r="H81"/>
  <c r="G81"/>
  <c r="H80"/>
  <c r="I80" s="1"/>
  <c r="G80"/>
  <c r="I79"/>
  <c r="H79"/>
  <c r="G79"/>
  <c r="I78"/>
  <c r="H78"/>
  <c r="G78"/>
  <c r="I77"/>
  <c r="H77"/>
  <c r="G77"/>
  <c r="H76"/>
  <c r="I76" s="1"/>
  <c r="G76"/>
  <c r="I75"/>
  <c r="H75"/>
  <c r="G75"/>
  <c r="I74"/>
  <c r="H74"/>
  <c r="G74"/>
  <c r="I73"/>
  <c r="H73"/>
  <c r="G73"/>
  <c r="H72"/>
  <c r="I72" s="1"/>
  <c r="G72"/>
  <c r="I71"/>
  <c r="G71"/>
  <c r="I70"/>
  <c r="G70"/>
  <c r="I69"/>
  <c r="H69"/>
  <c r="G69"/>
  <c r="I68"/>
  <c r="H68"/>
  <c r="G68"/>
  <c r="I67"/>
  <c r="H67"/>
  <c r="G67"/>
  <c r="H66"/>
  <c r="I66" s="1"/>
  <c r="G66"/>
  <c r="I65"/>
  <c r="H65"/>
  <c r="G65"/>
  <c r="I64"/>
  <c r="H64"/>
  <c r="G64"/>
  <c r="I63"/>
  <c r="H63"/>
  <c r="G63"/>
  <c r="H62"/>
  <c r="I62" s="1"/>
  <c r="G62"/>
  <c r="I61"/>
  <c r="H61"/>
  <c r="G61"/>
  <c r="I60"/>
  <c r="H60"/>
  <c r="G60"/>
  <c r="I59"/>
  <c r="H59"/>
  <c r="G59"/>
  <c r="H58"/>
  <c r="I58" s="1"/>
  <c r="G58"/>
  <c r="I57"/>
  <c r="H57"/>
  <c r="G57"/>
  <c r="I56"/>
  <c r="H56"/>
  <c r="G56"/>
  <c r="I55"/>
  <c r="H55"/>
  <c r="G55"/>
  <c r="H54"/>
  <c r="I54" s="1"/>
  <c r="G54"/>
  <c r="H53"/>
  <c r="I53" s="1"/>
  <c r="G53"/>
  <c r="I52"/>
  <c r="H52"/>
  <c r="G52"/>
  <c r="I51"/>
  <c r="H51"/>
  <c r="G51"/>
  <c r="H50"/>
  <c r="I50" s="1"/>
  <c r="G50"/>
  <c r="I49"/>
  <c r="H49"/>
  <c r="G49"/>
  <c r="I48"/>
  <c r="H48"/>
  <c r="G48"/>
  <c r="I47"/>
  <c r="H47"/>
  <c r="G47"/>
  <c r="H46"/>
  <c r="I46" s="1"/>
  <c r="G46"/>
  <c r="I45"/>
  <c r="H45"/>
  <c r="G45"/>
  <c r="I44"/>
  <c r="H44"/>
  <c r="G44"/>
  <c r="I43"/>
  <c r="H43"/>
  <c r="G43"/>
  <c r="H42"/>
  <c r="I42" s="1"/>
  <c r="G42"/>
  <c r="H41"/>
  <c r="I41" s="1"/>
  <c r="G41"/>
  <c r="I40"/>
  <c r="H40"/>
  <c r="G40"/>
  <c r="I39"/>
  <c r="H39"/>
  <c r="G39"/>
  <c r="H38"/>
  <c r="I38" s="1"/>
  <c r="G38"/>
  <c r="H37"/>
  <c r="I37" s="1"/>
  <c r="G37"/>
  <c r="I36"/>
  <c r="H36"/>
  <c r="G36"/>
  <c r="I35"/>
  <c r="H35"/>
  <c r="G35"/>
  <c r="H34"/>
  <c r="I34" s="1"/>
  <c r="G34"/>
  <c r="H33"/>
  <c r="I33" s="1"/>
  <c r="G33"/>
  <c r="I32"/>
  <c r="H32"/>
  <c r="G32"/>
  <c r="I31"/>
  <c r="H31"/>
  <c r="G31"/>
  <c r="H30"/>
  <c r="I30" s="1"/>
  <c r="G30"/>
  <c r="H29"/>
  <c r="I29" s="1"/>
  <c r="G29"/>
  <c r="I28"/>
  <c r="H28"/>
  <c r="G28"/>
  <c r="I27"/>
  <c r="H27"/>
  <c r="G27"/>
  <c r="H26"/>
  <c r="I26" s="1"/>
  <c r="G26"/>
  <c r="I25"/>
  <c r="H25"/>
  <c r="I24"/>
  <c r="H24"/>
  <c r="G24"/>
  <c r="H23"/>
  <c r="I23" s="1"/>
  <c r="G23"/>
  <c r="I22"/>
  <c r="H22"/>
  <c r="G22"/>
  <c r="I21"/>
  <c r="H21"/>
  <c r="G21"/>
  <c r="I20"/>
  <c r="H20"/>
  <c r="G20"/>
  <c r="H19"/>
  <c r="I19" s="1"/>
  <c r="G19"/>
  <c r="I18"/>
  <c r="H18"/>
  <c r="G18"/>
  <c r="I17"/>
  <c r="H17"/>
  <c r="G17"/>
  <c r="I16"/>
  <c r="H16"/>
  <c r="G16"/>
  <c r="H15"/>
  <c r="I15" s="1"/>
  <c r="G15"/>
  <c r="I14"/>
  <c r="H14"/>
  <c r="G14"/>
  <c r="I13"/>
  <c r="H13"/>
  <c r="G13"/>
  <c r="I12"/>
  <c r="H12"/>
  <c r="H89" s="1"/>
  <c r="G12"/>
  <c r="I101" l="1"/>
  <c r="I99"/>
  <c r="I89"/>
  <c r="H103"/>
  <c r="I103" l="1"/>
  <c r="H109" i="4"/>
  <c r="E108"/>
  <c r="E107"/>
  <c r="E106"/>
  <c r="E105"/>
  <c r="E104"/>
  <c r="I104" s="1"/>
  <c r="I109" s="1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G16"/>
  <c r="G109" s="1"/>
  <c r="H263" i="1"/>
  <c r="J263" s="1"/>
  <c r="H607"/>
  <c r="H602" l="1"/>
  <c r="J602" s="1"/>
  <c r="H601"/>
  <c r="J601" s="1"/>
  <c r="H271"/>
  <c r="J271" s="1"/>
  <c r="H270"/>
  <c r="J270" s="1"/>
  <c r="H269"/>
  <c r="J269" s="1"/>
  <c r="H268"/>
  <c r="J268" s="1"/>
  <c r="H267"/>
  <c r="J267" s="1"/>
  <c r="H266"/>
  <c r="J266" s="1"/>
  <c r="H265"/>
  <c r="J265" s="1"/>
  <c r="H264"/>
  <c r="J264" s="1"/>
  <c r="H262"/>
  <c r="J262" s="1"/>
  <c r="I14" i="8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I13"/>
  <c r="G13"/>
  <c r="J607" i="1"/>
  <c r="H606"/>
  <c r="J606" s="1"/>
  <c r="H608"/>
  <c r="J608" s="1"/>
  <c r="H609"/>
  <c r="J609" s="1"/>
  <c r="H610"/>
  <c r="J610" s="1"/>
  <c r="H611"/>
  <c r="J611" s="1"/>
  <c r="H612"/>
  <c r="J612" s="1"/>
  <c r="H613"/>
  <c r="J613" s="1"/>
  <c r="H614"/>
  <c r="J614" s="1"/>
  <c r="H615"/>
  <c r="J615" s="1"/>
  <c r="H616"/>
  <c r="J616" s="1"/>
  <c r="H617"/>
  <c r="J617" s="1"/>
  <c r="H618"/>
  <c r="J618" s="1"/>
  <c r="H619"/>
  <c r="J619" s="1"/>
  <c r="H605"/>
  <c r="J570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3"/>
  <c r="J473" s="1"/>
  <c r="H474"/>
  <c r="J474" s="1"/>
  <c r="H475"/>
  <c r="J475" s="1"/>
  <c r="H476"/>
  <c r="J476" s="1"/>
  <c r="H477"/>
  <c r="J477" s="1"/>
  <c r="H478"/>
  <c r="J478" s="1"/>
  <c r="H479"/>
  <c r="J479" s="1"/>
  <c r="H480"/>
  <c r="J480" s="1"/>
  <c r="H481"/>
  <c r="J481" s="1"/>
  <c r="H482"/>
  <c r="J482" s="1"/>
  <c r="H483"/>
  <c r="J483" s="1"/>
  <c r="H484"/>
  <c r="J484" s="1"/>
  <c r="H485"/>
  <c r="J485" s="1"/>
  <c r="H486"/>
  <c r="J486" s="1"/>
  <c r="H487"/>
  <c r="J487" s="1"/>
  <c r="H488"/>
  <c r="J488" s="1"/>
  <c r="H489"/>
  <c r="J489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H505"/>
  <c r="J505" s="1"/>
  <c r="H506"/>
  <c r="J506" s="1"/>
  <c r="H507"/>
  <c r="J507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2"/>
  <c r="J532" s="1"/>
  <c r="H533"/>
  <c r="J533" s="1"/>
  <c r="H534"/>
  <c r="J534" s="1"/>
  <c r="H535"/>
  <c r="J535" s="1"/>
  <c r="H536"/>
  <c r="J536" s="1"/>
  <c r="H537"/>
  <c r="J537" s="1"/>
  <c r="H538"/>
  <c r="J538" s="1"/>
  <c r="H539"/>
  <c r="J539" s="1"/>
  <c r="H540"/>
  <c r="J540" s="1"/>
  <c r="H541"/>
  <c r="J541" s="1"/>
  <c r="H542"/>
  <c r="J542" s="1"/>
  <c r="H543"/>
  <c r="J543" s="1"/>
  <c r="H544"/>
  <c r="J544" s="1"/>
  <c r="H545"/>
  <c r="J545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0"/>
  <c r="J560" s="1"/>
  <c r="H561"/>
  <c r="J561" s="1"/>
  <c r="H562"/>
  <c r="J562" s="1"/>
  <c r="H563"/>
  <c r="J563" s="1"/>
  <c r="H564"/>
  <c r="J564" s="1"/>
  <c r="H565"/>
  <c r="J565" s="1"/>
  <c r="H566"/>
  <c r="J566" s="1"/>
  <c r="H567"/>
  <c r="J567" s="1"/>
  <c r="H568"/>
  <c r="J568" s="1"/>
  <c r="H569"/>
  <c r="J569" s="1"/>
  <c r="H570"/>
  <c r="H571"/>
  <c r="J571" s="1"/>
  <c r="H572"/>
  <c r="J572" s="1"/>
  <c r="H573"/>
  <c r="J573" s="1"/>
  <c r="H574"/>
  <c r="J574" s="1"/>
  <c r="H575"/>
  <c r="J575" s="1"/>
  <c r="H576"/>
  <c r="J576" s="1"/>
  <c r="H577"/>
  <c r="J577" s="1"/>
  <c r="H578"/>
  <c r="J578" s="1"/>
  <c r="H579"/>
  <c r="J579" s="1"/>
  <c r="H580"/>
  <c r="J580" s="1"/>
  <c r="H581"/>
  <c r="J581" s="1"/>
  <c r="H582"/>
  <c r="J582" s="1"/>
  <c r="H583"/>
  <c r="J583" s="1"/>
  <c r="H584"/>
  <c r="J584" s="1"/>
  <c r="H585"/>
  <c r="J585" s="1"/>
  <c r="H586"/>
  <c r="J586" s="1"/>
  <c r="H587"/>
  <c r="J587" s="1"/>
  <c r="H588"/>
  <c r="J588" s="1"/>
  <c r="H589"/>
  <c r="J589" s="1"/>
  <c r="H590"/>
  <c r="J590" s="1"/>
  <c r="H591"/>
  <c r="J591" s="1"/>
  <c r="H592"/>
  <c r="J592" s="1"/>
  <c r="H593"/>
  <c r="J593" s="1"/>
  <c r="H594"/>
  <c r="J594" s="1"/>
  <c r="H595"/>
  <c r="J595" s="1"/>
  <c r="H596"/>
  <c r="J596" s="1"/>
  <c r="H597"/>
  <c r="J597" s="1"/>
  <c r="H598"/>
  <c r="J598" s="1"/>
  <c r="H599"/>
  <c r="J599" s="1"/>
  <c r="H600"/>
  <c r="J600" s="1"/>
  <c r="H464"/>
  <c r="H411"/>
  <c r="H412"/>
  <c r="J412" s="1"/>
  <c r="H413"/>
  <c r="J413" s="1"/>
  <c r="H414"/>
  <c r="J414" s="1"/>
  <c r="H415"/>
  <c r="J415" s="1"/>
  <c r="H416"/>
  <c r="J416" s="1"/>
  <c r="H417"/>
  <c r="J417" s="1"/>
  <c r="H418"/>
  <c r="J418" s="1"/>
  <c r="H419"/>
  <c r="J419" s="1"/>
  <c r="H420"/>
  <c r="J420" s="1"/>
  <c r="H421"/>
  <c r="J421" s="1"/>
  <c r="H422"/>
  <c r="J422" s="1"/>
  <c r="H423"/>
  <c r="J423" s="1"/>
  <c r="H424"/>
  <c r="J424" s="1"/>
  <c r="H425"/>
  <c r="J425" s="1"/>
  <c r="H426"/>
  <c r="J426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1"/>
  <c r="J441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10"/>
  <c r="J605" l="1"/>
  <c r="H620"/>
  <c r="J620" s="1"/>
  <c r="J410"/>
  <c r="H462"/>
  <c r="H603"/>
  <c r="J464"/>
  <c r="J603" s="1"/>
  <c r="J411"/>
  <c r="J462" s="1"/>
  <c r="J276"/>
  <c r="H324"/>
  <c r="J324" s="1"/>
  <c r="H279"/>
  <c r="J279" s="1"/>
  <c r="H280"/>
  <c r="J280" s="1"/>
  <c r="H281"/>
  <c r="J281" s="1"/>
  <c r="H282"/>
  <c r="J282" s="1"/>
  <c r="H283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98"/>
  <c r="J298" s="1"/>
  <c r="H299"/>
  <c r="J299" s="1"/>
  <c r="H300"/>
  <c r="J300" s="1"/>
  <c r="H301"/>
  <c r="J301" s="1"/>
  <c r="H302"/>
  <c r="J302" s="1"/>
  <c r="H303"/>
  <c r="J303" s="1"/>
  <c r="H304"/>
  <c r="J304" s="1"/>
  <c r="H305"/>
  <c r="J305" s="1"/>
  <c r="H306"/>
  <c r="J306" s="1"/>
  <c r="H307"/>
  <c r="J307" s="1"/>
  <c r="H308"/>
  <c r="J308" s="1"/>
  <c r="H309"/>
  <c r="J309" s="1"/>
  <c r="H310"/>
  <c r="J310" s="1"/>
  <c r="H311"/>
  <c r="J311" s="1"/>
  <c r="H312"/>
  <c r="J312" s="1"/>
  <c r="H313"/>
  <c r="J313" s="1"/>
  <c r="H314"/>
  <c r="J314" s="1"/>
  <c r="H315"/>
  <c r="J315" s="1"/>
  <c r="H316"/>
  <c r="J316" s="1"/>
  <c r="H317"/>
  <c r="J317" s="1"/>
  <c r="H318"/>
  <c r="J318" s="1"/>
  <c r="H319"/>
  <c r="J319" s="1"/>
  <c r="H320"/>
  <c r="J320" s="1"/>
  <c r="H321"/>
  <c r="J321" s="1"/>
  <c r="H322"/>
  <c r="J322" s="1"/>
  <c r="H323"/>
  <c r="J323" s="1"/>
  <c r="H325"/>
  <c r="J325" s="1"/>
  <c r="H326"/>
  <c r="J326" s="1"/>
  <c r="H327"/>
  <c r="J327" s="1"/>
  <c r="H278"/>
  <c r="J278" s="1"/>
  <c r="H277"/>
  <c r="H257"/>
  <c r="J257" s="1"/>
  <c r="H259"/>
  <c r="J259" s="1"/>
  <c r="H30"/>
  <c r="J30" s="1"/>
  <c r="H261"/>
  <c r="J261" s="1"/>
  <c r="H260"/>
  <c r="J260" s="1"/>
  <c r="H258"/>
  <c r="J258" s="1"/>
  <c r="H256"/>
  <c r="J256" s="1"/>
  <c r="H255"/>
  <c r="J255" s="1"/>
  <c r="H254"/>
  <c r="J254" s="1"/>
  <c r="H253"/>
  <c r="J253" s="1"/>
  <c r="H252"/>
  <c r="J252" s="1"/>
  <c r="H251"/>
  <c r="J251" s="1"/>
  <c r="H250"/>
  <c r="J250" s="1"/>
  <c r="I249"/>
  <c r="H249"/>
  <c r="J249" s="1"/>
  <c r="I248"/>
  <c r="H248"/>
  <c r="J248" s="1"/>
  <c r="I247"/>
  <c r="H247"/>
  <c r="J247" s="1"/>
  <c r="I246"/>
  <c r="H246"/>
  <c r="J246" s="1"/>
  <c r="I245"/>
  <c r="H245"/>
  <c r="J245" s="1"/>
  <c r="I244"/>
  <c r="H244"/>
  <c r="J244" s="1"/>
  <c r="I243"/>
  <c r="H243"/>
  <c r="J243" s="1"/>
  <c r="I242"/>
  <c r="H242"/>
  <c r="J242" s="1"/>
  <c r="I241"/>
  <c r="H241"/>
  <c r="J241" s="1"/>
  <c r="I240"/>
  <c r="H240"/>
  <c r="J240" s="1"/>
  <c r="I239"/>
  <c r="H239"/>
  <c r="J239" s="1"/>
  <c r="I238"/>
  <c r="H238"/>
  <c r="J238" s="1"/>
  <c r="I237"/>
  <c r="H237"/>
  <c r="J237" s="1"/>
  <c r="I236"/>
  <c r="H236"/>
  <c r="J236" s="1"/>
  <c r="I235"/>
  <c r="H235"/>
  <c r="J235" s="1"/>
  <c r="J234"/>
  <c r="I234"/>
  <c r="H234"/>
  <c r="I233"/>
  <c r="H233"/>
  <c r="J233" s="1"/>
  <c r="I232"/>
  <c r="H232"/>
  <c r="J232" s="1"/>
  <c r="I231"/>
  <c r="H231"/>
  <c r="J231" s="1"/>
  <c r="I230"/>
  <c r="H230"/>
  <c r="J230" s="1"/>
  <c r="I229"/>
  <c r="H229"/>
  <c r="J229" s="1"/>
  <c r="I228"/>
  <c r="H228"/>
  <c r="J228" s="1"/>
  <c r="I227"/>
  <c r="H227"/>
  <c r="J227" s="1"/>
  <c r="I226"/>
  <c r="H226"/>
  <c r="J226" s="1"/>
  <c r="I225"/>
  <c r="H225"/>
  <c r="J225" s="1"/>
  <c r="I224"/>
  <c r="H224"/>
  <c r="J224" s="1"/>
  <c r="I223"/>
  <c r="H223"/>
  <c r="J223" s="1"/>
  <c r="I222"/>
  <c r="H222"/>
  <c r="J222" s="1"/>
  <c r="I221"/>
  <c r="H221"/>
  <c r="J221" s="1"/>
  <c r="I220"/>
  <c r="H220"/>
  <c r="J220" s="1"/>
  <c r="I219"/>
  <c r="H219"/>
  <c r="J219" s="1"/>
  <c r="I218"/>
  <c r="H218"/>
  <c r="J218" s="1"/>
  <c r="I217"/>
  <c r="H217"/>
  <c r="J217" s="1"/>
  <c r="I216"/>
  <c r="H216"/>
  <c r="J216" s="1"/>
  <c r="I215"/>
  <c r="H215"/>
  <c r="J215" s="1"/>
  <c r="I214"/>
  <c r="H214"/>
  <c r="J214" s="1"/>
  <c r="I213"/>
  <c r="H213"/>
  <c r="J213" s="1"/>
  <c r="I212"/>
  <c r="H212"/>
  <c r="J212" s="1"/>
  <c r="I211"/>
  <c r="H211"/>
  <c r="J211" s="1"/>
  <c r="I210"/>
  <c r="H210"/>
  <c r="J210" s="1"/>
  <c r="I209"/>
  <c r="H209"/>
  <c r="J209" s="1"/>
  <c r="I208"/>
  <c r="H208"/>
  <c r="J208" s="1"/>
  <c r="I207"/>
  <c r="H207"/>
  <c r="J207" s="1"/>
  <c r="I206"/>
  <c r="H206"/>
  <c r="J206" s="1"/>
  <c r="I205"/>
  <c r="H205"/>
  <c r="J205" s="1"/>
  <c r="I204"/>
  <c r="H204"/>
  <c r="J204" s="1"/>
  <c r="I203"/>
  <c r="H203"/>
  <c r="J203" s="1"/>
  <c r="I202"/>
  <c r="H202"/>
  <c r="J202" s="1"/>
  <c r="I201"/>
  <c r="H201"/>
  <c r="J201" s="1"/>
  <c r="I200"/>
  <c r="H200"/>
  <c r="J200" s="1"/>
  <c r="I199"/>
  <c r="H199"/>
  <c r="J199" s="1"/>
  <c r="I198"/>
  <c r="H198"/>
  <c r="J198" s="1"/>
  <c r="I197"/>
  <c r="H197"/>
  <c r="J197" s="1"/>
  <c r="I196"/>
  <c r="H196"/>
  <c r="J196" s="1"/>
  <c r="I195"/>
  <c r="H195"/>
  <c r="J195" s="1"/>
  <c r="I194"/>
  <c r="H194"/>
  <c r="J194" s="1"/>
  <c r="I193"/>
  <c r="H193"/>
  <c r="J193" s="1"/>
  <c r="I192"/>
  <c r="H192"/>
  <c r="J192" s="1"/>
  <c r="I191"/>
  <c r="H191"/>
  <c r="J191" s="1"/>
  <c r="I190"/>
  <c r="H190"/>
  <c r="J190" s="1"/>
  <c r="I189"/>
  <c r="H189"/>
  <c r="J189" s="1"/>
  <c r="I188"/>
  <c r="H188"/>
  <c r="J188" s="1"/>
  <c r="I187"/>
  <c r="H187"/>
  <c r="J187" s="1"/>
  <c r="I186"/>
  <c r="H186"/>
  <c r="J186" s="1"/>
  <c r="I185"/>
  <c r="H185"/>
  <c r="J185" s="1"/>
  <c r="I184"/>
  <c r="H184"/>
  <c r="J184" s="1"/>
  <c r="I183"/>
  <c r="H183"/>
  <c r="J183" s="1"/>
  <c r="I182"/>
  <c r="H182"/>
  <c r="J182" s="1"/>
  <c r="I181"/>
  <c r="H181"/>
  <c r="J181" s="1"/>
  <c r="I180"/>
  <c r="H180"/>
  <c r="J180" s="1"/>
  <c r="I179"/>
  <c r="H179"/>
  <c r="J179" s="1"/>
  <c r="I178"/>
  <c r="H178"/>
  <c r="J178" s="1"/>
  <c r="I177"/>
  <c r="H177"/>
  <c r="J177" s="1"/>
  <c r="I176"/>
  <c r="H176"/>
  <c r="J176" s="1"/>
  <c r="I175"/>
  <c r="H175"/>
  <c r="J175" s="1"/>
  <c r="I174"/>
  <c r="H174"/>
  <c r="J174" s="1"/>
  <c r="I173"/>
  <c r="H173"/>
  <c r="J173" s="1"/>
  <c r="I172"/>
  <c r="H172"/>
  <c r="J172" s="1"/>
  <c r="J171"/>
  <c r="I171"/>
  <c r="I170"/>
  <c r="H170"/>
  <c r="J170" s="1"/>
  <c r="I169"/>
  <c r="H169"/>
  <c r="J169" s="1"/>
  <c r="I168"/>
  <c r="H168"/>
  <c r="J168" s="1"/>
  <c r="I167"/>
  <c r="H167"/>
  <c r="J167" s="1"/>
  <c r="I166"/>
  <c r="H166"/>
  <c r="J166" s="1"/>
  <c r="I165"/>
  <c r="H165"/>
  <c r="J165" s="1"/>
  <c r="I164"/>
  <c r="H164"/>
  <c r="J164" s="1"/>
  <c r="I163"/>
  <c r="H163"/>
  <c r="J163" s="1"/>
  <c r="I162"/>
  <c r="H162"/>
  <c r="J162" s="1"/>
  <c r="I161"/>
  <c r="H161"/>
  <c r="J161" s="1"/>
  <c r="I160"/>
  <c r="H160"/>
  <c r="J160" s="1"/>
  <c r="I159"/>
  <c r="H159"/>
  <c r="J159" s="1"/>
  <c r="H158"/>
  <c r="J158" s="1"/>
  <c r="H157"/>
  <c r="J157" s="1"/>
  <c r="H156"/>
  <c r="J156" s="1"/>
  <c r="H155"/>
  <c r="J155" s="1"/>
  <c r="H154"/>
  <c r="J154" s="1"/>
  <c r="H153"/>
  <c r="J153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J133"/>
  <c r="H133"/>
  <c r="H132"/>
  <c r="J132" s="1"/>
  <c r="H131"/>
  <c r="J131" s="1"/>
  <c r="H130"/>
  <c r="J130" s="1"/>
  <c r="H129"/>
  <c r="J129" s="1"/>
  <c r="H128"/>
  <c r="J128" s="1"/>
  <c r="J127"/>
  <c r="H127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J113"/>
  <c r="H113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J101"/>
  <c r="H10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I29"/>
  <c r="H29"/>
  <c r="J29" s="1"/>
  <c r="I28"/>
  <c r="H28"/>
  <c r="J28" s="1"/>
  <c r="I27"/>
  <c r="H27"/>
  <c r="J27" s="1"/>
  <c r="H26"/>
  <c r="J26" s="1"/>
  <c r="H25"/>
  <c r="J25" s="1"/>
  <c r="H24"/>
  <c r="J24" s="1"/>
  <c r="H23"/>
  <c r="J23" s="1"/>
  <c r="H22"/>
  <c r="J22" s="1"/>
  <c r="H21"/>
  <c r="J21" s="1"/>
  <c r="J20"/>
  <c r="H20"/>
  <c r="H19"/>
  <c r="J19" s="1"/>
  <c r="J18"/>
  <c r="H18"/>
  <c r="H17"/>
  <c r="H16"/>
  <c r="J16" s="1"/>
  <c r="H15"/>
  <c r="J15" s="1"/>
  <c r="J14"/>
  <c r="H14"/>
  <c r="H13"/>
  <c r="I274" l="1"/>
  <c r="J13"/>
  <c r="H274"/>
  <c r="H328"/>
  <c r="J17"/>
  <c r="J277"/>
  <c r="J328" s="1"/>
  <c r="H393"/>
  <c r="I393"/>
  <c r="J393"/>
  <c r="J274" l="1"/>
  <c r="I620"/>
  <c r="F350"/>
  <c r="J350" s="1"/>
  <c r="I350"/>
  <c r="F351"/>
  <c r="J351" s="1"/>
  <c r="I351"/>
  <c r="J352"/>
  <c r="I352"/>
  <c r="H353"/>
  <c r="I353"/>
  <c r="J353"/>
  <c r="H354"/>
  <c r="I354"/>
  <c r="J354"/>
  <c r="H355"/>
  <c r="I355"/>
  <c r="J355"/>
  <c r="H356"/>
  <c r="I356"/>
  <c r="J356"/>
  <c r="H357"/>
  <c r="I357"/>
  <c r="J357"/>
  <c r="H358"/>
  <c r="I358"/>
  <c r="J358"/>
  <c r="H359"/>
  <c r="I359"/>
  <c r="J359"/>
  <c r="H360"/>
  <c r="I360"/>
  <c r="J360"/>
  <c r="H361"/>
  <c r="I361"/>
  <c r="J361"/>
  <c r="H362"/>
  <c r="I362"/>
  <c r="J362"/>
  <c r="H363"/>
  <c r="I363"/>
  <c r="J363"/>
  <c r="H364"/>
  <c r="I364"/>
  <c r="J364"/>
  <c r="H365"/>
  <c r="I365"/>
  <c r="J365"/>
  <c r="H366"/>
  <c r="I366"/>
  <c r="J366"/>
  <c r="H367"/>
  <c r="I367"/>
  <c r="J367"/>
  <c r="H368"/>
  <c r="I368"/>
  <c r="J368"/>
  <c r="H369"/>
  <c r="I369"/>
  <c r="J369"/>
  <c r="H370"/>
  <c r="I370"/>
  <c r="J370"/>
  <c r="H371"/>
  <c r="I371"/>
  <c r="J371"/>
  <c r="H372"/>
  <c r="I372"/>
  <c r="J372"/>
  <c r="H373"/>
  <c r="I373"/>
  <c r="J373"/>
  <c r="H374"/>
  <c r="I374"/>
  <c r="J374"/>
  <c r="H375"/>
  <c r="I375"/>
  <c r="J375"/>
  <c r="H376"/>
  <c r="I376"/>
  <c r="J376"/>
  <c r="H377"/>
  <c r="I377"/>
  <c r="J377"/>
  <c r="H378"/>
  <c r="I378"/>
  <c r="J378"/>
  <c r="H379"/>
  <c r="I379"/>
  <c r="J379"/>
  <c r="H380"/>
  <c r="I380"/>
  <c r="J380"/>
  <c r="H381"/>
  <c r="I381"/>
  <c r="J381"/>
  <c r="H382"/>
  <c r="I382"/>
  <c r="J382"/>
  <c r="H383"/>
  <c r="I383"/>
  <c r="J383"/>
  <c r="H384"/>
  <c r="I384"/>
  <c r="J384"/>
  <c r="H385"/>
  <c r="I385"/>
  <c r="J385"/>
  <c r="H386"/>
  <c r="I386"/>
  <c r="J386"/>
  <c r="H387"/>
  <c r="I387"/>
  <c r="J387"/>
  <c r="H388"/>
  <c r="I388"/>
  <c r="J388"/>
  <c r="H389"/>
  <c r="I389"/>
  <c r="J389"/>
  <c r="H390"/>
  <c r="I390"/>
  <c r="J390"/>
  <c r="H391"/>
  <c r="I391"/>
  <c r="J391"/>
  <c r="H392"/>
  <c r="I392"/>
  <c r="J392"/>
  <c r="H394"/>
  <c r="I394"/>
  <c r="J394"/>
  <c r="H395"/>
  <c r="I395"/>
  <c r="J395"/>
  <c r="H396"/>
  <c r="I396"/>
  <c r="J396"/>
  <c r="H397"/>
  <c r="I397"/>
  <c r="J397"/>
  <c r="H398"/>
  <c r="I398"/>
  <c r="J398"/>
  <c r="H399"/>
  <c r="I399"/>
  <c r="J399"/>
  <c r="H400"/>
  <c r="I400"/>
  <c r="J400"/>
  <c r="H401"/>
  <c r="I401"/>
  <c r="J401"/>
  <c r="H402"/>
  <c r="I402"/>
  <c r="J402"/>
  <c r="H403"/>
  <c r="I403"/>
  <c r="J403"/>
  <c r="H404"/>
  <c r="I404"/>
  <c r="J404"/>
  <c r="H405"/>
  <c r="I405"/>
  <c r="J405"/>
  <c r="H406"/>
  <c r="I406"/>
  <c r="J406"/>
  <c r="H407"/>
  <c r="J407"/>
  <c r="H349"/>
  <c r="I349"/>
  <c r="J349"/>
  <c r="F336"/>
  <c r="J336" s="1"/>
  <c r="I336"/>
  <c r="F337"/>
  <c r="J337" s="1"/>
  <c r="I337"/>
  <c r="J338"/>
  <c r="I338"/>
  <c r="F339"/>
  <c r="J339" s="1"/>
  <c r="I339"/>
  <c r="H340"/>
  <c r="I340"/>
  <c r="J340"/>
  <c r="D341"/>
  <c r="J341"/>
  <c r="I341"/>
  <c r="D342"/>
  <c r="H342"/>
  <c r="I342"/>
  <c r="D343"/>
  <c r="H343"/>
  <c r="I343"/>
  <c r="D344"/>
  <c r="J344"/>
  <c r="I344"/>
  <c r="D345"/>
  <c r="J345"/>
  <c r="I345"/>
  <c r="D346"/>
  <c r="H346"/>
  <c r="I346"/>
  <c r="D347"/>
  <c r="H347"/>
  <c r="I347"/>
  <c r="H348"/>
  <c r="I348"/>
  <c r="I335"/>
  <c r="J335"/>
  <c r="F333"/>
  <c r="J333" s="1"/>
  <c r="I333"/>
  <c r="F334"/>
  <c r="J334" s="1"/>
  <c r="I334"/>
  <c r="F332"/>
  <c r="J332" s="1"/>
  <c r="I332"/>
  <c r="J331"/>
  <c r="I331"/>
  <c r="I15" i="16"/>
  <c r="I408" i="1" l="1"/>
  <c r="I622" s="1"/>
  <c r="H352"/>
  <c r="H351"/>
  <c r="H350"/>
  <c r="J348"/>
  <c r="H331"/>
  <c r="H332"/>
  <c r="H344"/>
  <c r="J347"/>
  <c r="J346"/>
  <c r="J343"/>
  <c r="J342"/>
  <c r="H341"/>
  <c r="H339"/>
  <c r="H338"/>
  <c r="H337"/>
  <c r="H336"/>
  <c r="H345"/>
  <c r="H335"/>
  <c r="H408" l="1"/>
  <c r="H622" s="1"/>
  <c r="J408"/>
  <c r="G12" i="7" l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2"/>
  <c r="I22" s="1"/>
  <c r="I12" l="1"/>
  <c r="H38" i="8" l="1"/>
  <c r="I38" l="1"/>
  <c r="J622" i="1" l="1"/>
</calcChain>
</file>

<file path=xl/sharedStrings.xml><?xml version="1.0" encoding="utf-8"?>
<sst xmlns="http://schemas.openxmlformats.org/spreadsheetml/2006/main" count="4328" uniqueCount="1701">
  <si>
    <t>Ð/Ñ</t>
  </si>
  <si>
    <t xml:space="preserve">¶áõÛùÇ ³Ýí³ÝáõÙÁ ¨ Ñ³Ù³éáï µÝáõÃ³·ÇñÁ </t>
  </si>
  <si>
    <t>Ó/µ ¨ ß/Ñ ï³ñ»ÃÇí</t>
  </si>
  <si>
    <t>·ÇÝ</t>
  </si>
  <si>
    <t>ö³ëï³óÇ ³éÏ³ÛáõÃÛáõÝÁ</t>
  </si>
  <si>
    <t>Ð³ßí³å³Ñ³Ï³Ý Ñ³ßí³é. ïíÛ³ÉÝ»ñáí</t>
  </si>
  <si>
    <t>ø³Ý³Ï</t>
  </si>
  <si>
    <t>ÀÝ¹Ñ³Ýáõñ ·áõÙ³ñ</t>
  </si>
  <si>
    <t>ù³Ý³Ï</t>
  </si>
  <si>
    <t>ÁÝ¹. ·áõÙ³ñ</t>
  </si>
  <si>
    <t>²Ý³ëÝ³µáõÅ³ñ³ÝÇ ß»Ýù</t>
  </si>
  <si>
    <t>ø³Õ³ù. ß»Ýù ºñ¨³ÝÛ³Ý 1</t>
  </si>
  <si>
    <t>Ð³Ï³Ï³ñÏï³ÛÇÝÇ ß»Ýù</t>
  </si>
  <si>
    <t>¼ÇÝ³ÙÃ»ñùÇ å³Ñ»ëï</t>
  </si>
  <si>
    <t>²ñí»ëïÇ ¹åñáóÇ ß»Ýù</t>
  </si>
  <si>
    <t>²ñï³¹åñáó³Ï³Ý Ï»Ý. ß»Ýù</t>
  </si>
  <si>
    <t>Ø³ñ½³¹³ßïÇ í³ñã³Ï³Ý ß»Ýù</t>
  </si>
  <si>
    <t>Ø³ñ½³¹³ßïÇ Ñ³Ý¹»ñÓ³ñ³Ý</t>
  </si>
  <si>
    <t>Å³Ù³ÝóÇ ëñ³ÑÇ ß»Ýù</t>
  </si>
  <si>
    <t>HP Laserjet 1000 Printer</t>
  </si>
  <si>
    <t>ê³éÝ³ñ³Ý</t>
  </si>
  <si>
    <t>ê³éÝ³ñ³Ý NUKAR</t>
  </si>
  <si>
    <t>îåÇã HP</t>
  </si>
  <si>
    <t>îåÇã</t>
  </si>
  <si>
    <t>ä³ï×»Ý³Ñ³ÝÙ³Ý ë³ñù</t>
  </si>
  <si>
    <t>ê³é³Ý³ñ³Ý §BEKO¦</t>
  </si>
  <si>
    <t>Ð»éáõëï³óáõÛó §SAMSUNG¦</t>
  </si>
  <si>
    <t>Ð»é³Ëáë³ÛÇÝ Ñ³Ù³Ï.</t>
  </si>
  <si>
    <t>². Ð. Î. ¨ åÉ³ï³</t>
  </si>
  <si>
    <t>Ֆաքս պանասոնիկ FL403</t>
  </si>
  <si>
    <t>Ð³Ù³Ï³ñ·. åñáó»ëáñ</t>
  </si>
  <si>
    <t>ØáÝÇïáñ LG</t>
  </si>
  <si>
    <t>ØáÝÇïáñ</t>
  </si>
  <si>
    <t>UPS 600 VA</t>
  </si>
  <si>
    <t>ê»ñí»ñ</t>
  </si>
  <si>
    <t>Ð³Ù³Ï³ñ·Çã Wing OSX</t>
  </si>
  <si>
    <t>ØáÝÇïáñ 17 LG 1954</t>
  </si>
  <si>
    <t>È³½»ñ³ÛÇÝ ïåÇã</t>
  </si>
  <si>
    <t>êÏ³Ý»ñ</t>
  </si>
  <si>
    <t>²ÝË³÷³Ý ëÝáõóÙ³Ý ë³ñù</t>
  </si>
  <si>
    <t>Ð³Ù³Ï³ñ·Çã</t>
  </si>
  <si>
    <t>ú¹áñ³ÏÇã BKK240</t>
  </si>
  <si>
    <t>ê³éÝ³ñ³Ý 25006</t>
  </si>
  <si>
    <t>UPS 650</t>
  </si>
  <si>
    <t>Ãí³ÛÇÝ ýáïá³å³ñ³ï N:KoL24</t>
  </si>
  <si>
    <t>ëÝáõóÙ³Ý ë³ñù</t>
  </si>
  <si>
    <t>Համակարգիչ Duolcre</t>
  </si>
  <si>
    <t>Մոնիտոր Samsung SA 300</t>
  </si>
  <si>
    <t>Լազերային տպիչ</t>
  </si>
  <si>
    <t>Համ. հոսանքի կարգավորիչ</t>
  </si>
  <si>
    <t>Միկրոտիկ RB750</t>
  </si>
  <si>
    <t>Համակարգիչ I 3</t>
  </si>
  <si>
    <t>Մոնիտոր LG 1943</t>
  </si>
  <si>
    <t>Համակարգիչ</t>
  </si>
  <si>
    <t>²ßË³ï³ë»Õ³Ý</t>
  </si>
  <si>
    <t>¶áñ·</t>
  </si>
  <si>
    <t>ê»Õ³Ý Ñ»éáõëï³óáõÛóÇ</t>
  </si>
  <si>
    <t xml:space="preserve">¶áñ· </t>
  </si>
  <si>
    <t>´³½Ùáó</t>
  </si>
  <si>
    <t>¶ñ³ë»Õ³Ý</t>
  </si>
  <si>
    <t>¶ñ³å³Ñ³ñ³Ý</t>
  </si>
  <si>
    <t>²Ãáé</t>
  </si>
  <si>
    <t>Î³ÑáõÛù</t>
  </si>
  <si>
    <t>ê»Õ³Ý 08 Ù»Í</t>
  </si>
  <si>
    <t>Ô»Ï³í³ñÇ ë»Õ³Ý</t>
  </si>
  <si>
    <t>ÊáñÑñ¹³ÏóáõÃÛ³Ý ë»Õ³Ý</t>
  </si>
  <si>
    <t>Ð³Ù³Ï³ñ·ã³ÛÇÝ ë»Õ³Ý</t>
  </si>
  <si>
    <t>ê»Õ³Ý</t>
  </si>
  <si>
    <t>ê»Õ³Ý ³ÝÏÛáõÝ³ÛÇÝ</t>
  </si>
  <si>
    <t>ÜÏ³ñ Ý³ïÛáõñÙáñï 50x80</t>
  </si>
  <si>
    <t>ÜÏ³ñ Ý³ïÛáõñÙáñï 20x30</t>
  </si>
  <si>
    <t>ÜÏ³ñ Ý³ïÛáõñÙáñï 40x50</t>
  </si>
  <si>
    <t>ÜÏ³ñ §¸»Ï. Í³ÕÇÏ¦ 50x80</t>
  </si>
  <si>
    <t>ÜÏ³ñ §¸»Ï. Í³ÕÇÏ¦ 40x50</t>
  </si>
  <si>
    <t>ÜÏ³ñ §¸»Ï. Í³ÕÇÏ¦ 50x60</t>
  </si>
  <si>
    <t>Աթոռ</t>
  </si>
  <si>
    <t>ՀՀ դրոշ</t>
  </si>
  <si>
    <t>²íïáÙ»ù»Ý³ ì²¼ 21214</t>
  </si>
  <si>
    <t>Î³ëë³</t>
  </si>
  <si>
    <t>æ³Ñ</t>
  </si>
  <si>
    <t>Þ»ñï³í³ñ³·áõÛñ</t>
  </si>
  <si>
    <t>´³ñÓñ³Ëáë</t>
  </si>
  <si>
    <t>äÉÇï³  ÛáõÕáí</t>
  </si>
  <si>
    <t xml:space="preserve">Ð»é³Ëáë §ä³Ý³ëáÝÇÏ¦ </t>
  </si>
  <si>
    <t>Ð»é³ËáëÇ ó³Ýó</t>
  </si>
  <si>
    <t>Ð»é³ËáëÇ ³å³ñ³ï</t>
  </si>
  <si>
    <t>²Ãáé 864Ù</t>
  </si>
  <si>
    <t>Աղբարկղ</t>
  </si>
  <si>
    <t>Ì³ÕÏÇ  å³ïí³Ý¹³Ý</t>
  </si>
  <si>
    <t>կախիչ</t>
  </si>
  <si>
    <t>ցուցատախտակ</t>
  </si>
  <si>
    <t>¶ñã³ïáõ÷</t>
  </si>
  <si>
    <t>Â»ñÃÇ å³ïí.</t>
  </si>
  <si>
    <t>Ð»Ý³ï³Ëï³Ï</t>
  </si>
  <si>
    <t>Üí³·³ñÏÇã DVD LG 556</t>
  </si>
  <si>
    <t>ê»Õ³ÝÇ Í³ÍÏáó</t>
  </si>
  <si>
    <t>ê»Õ³ÝÇ ³ñÑ»ëï³Ï³Ý Í³ÕÇÏ</t>
  </si>
  <si>
    <t>Բարձրախոս</t>
  </si>
  <si>
    <t>Թեյնիկ</t>
  </si>
  <si>
    <t>շերտավարագույր</t>
  </si>
  <si>
    <t>մետաղական ցուցատախտակ</t>
  </si>
  <si>
    <t>Կարդող գործիք</t>
  </si>
  <si>
    <t>Զինանշան</t>
  </si>
  <si>
    <t>Հոսանքի կարգավորիչ</t>
  </si>
  <si>
    <t>Օդափոխիչ Goldi</t>
  </si>
  <si>
    <t>Բարձրախոս A60</t>
  </si>
  <si>
    <t>Համակարգչի մկնիկ</t>
  </si>
  <si>
    <t>Շերտավարագույր</t>
  </si>
  <si>
    <t>Հեռախոսի ապարատ</t>
  </si>
  <si>
    <t>Ծաղկաման</t>
  </si>
  <si>
    <t>Խոզանակ</t>
  </si>
  <si>
    <t>Ստեղնաշար</t>
  </si>
  <si>
    <t>Գրչատուփ</t>
  </si>
  <si>
    <t>Ափսե</t>
  </si>
  <si>
    <t>Բաժակ փոքր</t>
  </si>
  <si>
    <t>Մկնիկ</t>
  </si>
  <si>
    <t>Սնուցման սարք</t>
  </si>
  <si>
    <t>Դաշնամուր</t>
  </si>
  <si>
    <t xml:space="preserve">Ը Ն Դ Ա Մ Ե Ն Ը </t>
  </si>
  <si>
    <t>ÃáÕ³ñÏÙ³Ý ï³ñ»ÃÇí</t>
  </si>
  <si>
    <t>ä³ï³é³ù³Õ</t>
  </si>
  <si>
    <t>Ð»éáõëï³óáõÛóÇ ï³Ï¹Çñ</t>
  </si>
  <si>
    <t>Համակարգիչ P4</t>
  </si>
  <si>
    <t>ÀÝ¹³Ù»ÝÁ</t>
  </si>
  <si>
    <t>Ռոյալ ,,Կր. Օկտյաբր,,</t>
  </si>
  <si>
    <t>Դաշնամուր ,,Կր. Օկտյաբր,,</t>
  </si>
  <si>
    <t>Դաշնամուր ,,Կոմիտաս,,</t>
  </si>
  <si>
    <t>Դաշնամուր ,,Լիրիկա,,</t>
  </si>
  <si>
    <t>Ակորդեոն</t>
  </si>
  <si>
    <t>Գլոգ</t>
  </si>
  <si>
    <t>Էլ. Կիթառ ,,Բաս,,</t>
  </si>
  <si>
    <t>Էլ կիթառ ,,Ռիթմ,,</t>
  </si>
  <si>
    <t>Դաշնամուր ,,Բելառուս,,</t>
  </si>
  <si>
    <t>Դաշնամուր ,,Գամմա,,</t>
  </si>
  <si>
    <t>Սառնարան ,,Սադկո,,</t>
  </si>
  <si>
    <t>Հարվածային գործ. Կոմպ.</t>
  </si>
  <si>
    <t>Երաժշտ. Գործ. ,,Չեմբալո,,</t>
  </si>
  <si>
    <t>Կարի մեքենա</t>
  </si>
  <si>
    <t>Ակորդեոն ,,VEITNI STER,,</t>
  </si>
  <si>
    <t>Հեռուստացույց ,,SALYO,,</t>
  </si>
  <si>
    <t>Մոնիտոր Conmag</t>
  </si>
  <si>
    <t>Տպիչ HP</t>
  </si>
  <si>
    <t>Սեղան 2 տումբ.</t>
  </si>
  <si>
    <t>Սերվանտ</t>
  </si>
  <si>
    <t>Սեղան դիրեկտորի</t>
  </si>
  <si>
    <t>Սեղան 1 տումբանի</t>
  </si>
  <si>
    <t>Գրապահարան</t>
  </si>
  <si>
    <t>Երկաթյա պահարան</t>
  </si>
  <si>
    <t>Գրատախտակ</t>
  </si>
  <si>
    <t>Հաելի</t>
  </si>
  <si>
    <t>Կախիչ</t>
  </si>
  <si>
    <t>Էլ տաքացուցիչ</t>
  </si>
  <si>
    <t>Կարկասով աթոռ</t>
  </si>
  <si>
    <t>Փայտե գիպսե շրջանակ</t>
  </si>
  <si>
    <t>Վարագույրի կտոր (մ)</t>
  </si>
  <si>
    <t>Պլիտա</t>
  </si>
  <si>
    <t>æ»éáõóÇã</t>
  </si>
  <si>
    <t>Աթոռ փափուկ</t>
  </si>
  <si>
    <t>Միկրոֆոնի հենակ</t>
  </si>
  <si>
    <t>Կրակմարիչ</t>
  </si>
  <si>
    <t>Պարի շրջազգեստ</t>
  </si>
  <si>
    <t>Պարի ժիլետ</t>
  </si>
  <si>
    <t>Պարի գոգնոց</t>
  </si>
  <si>
    <t>Պարի կոպի</t>
  </si>
  <si>
    <t>DVD</t>
  </si>
  <si>
    <t>Ջեռուցիչ</t>
  </si>
  <si>
    <t>Դաշնամուր  §Լիրիկա¦</t>
  </si>
  <si>
    <t>Մեծ ցուցափեղկ</t>
  </si>
  <si>
    <t>Ձայնապնակ պահարան</t>
  </si>
  <si>
    <t>Կախիչ հաելիով</t>
  </si>
  <si>
    <t>Կատալոգի արկղ</t>
  </si>
  <si>
    <t>Նկար  §Անդրանիկ¦</t>
  </si>
  <si>
    <t>Գրապահարան սերվանդ</t>
  </si>
  <si>
    <t>Գրապահարան սև</t>
  </si>
  <si>
    <t>Ծաղկաման կերամիկա</t>
  </si>
  <si>
    <t>Յուղանկար §Մալիշկա¦</t>
  </si>
  <si>
    <t>Գրքային ֆոնդ</t>
  </si>
  <si>
    <t>Գիքային ֆոնդ</t>
  </si>
  <si>
    <t>Donatcoverscarlett ï³ù³ó.</t>
  </si>
  <si>
    <t>Համակարգիչ  DVALCON S 300</t>
  </si>
  <si>
    <t>Մոնիտոր  LCLCE 1777</t>
  </si>
  <si>
    <t>Սնուցման բլոկ 600</t>
  </si>
  <si>
    <t>Լուսամփոփ</t>
  </si>
  <si>
    <t>Վարագույր</t>
  </si>
  <si>
    <t>Կառնեզ</t>
  </si>
  <si>
    <t>Տացքասեղան</t>
  </si>
  <si>
    <t>Երկաթյա էտաժերկա</t>
  </si>
  <si>
    <t xml:space="preserve">Գրասեղան </t>
  </si>
  <si>
    <t>Ընթերցասեղան մեծ</t>
  </si>
  <si>
    <t xml:space="preserve">Ընթերցասեղան </t>
  </si>
  <si>
    <t>Գարպահարան փայտյա</t>
  </si>
  <si>
    <t>Պահարան երկաթյա</t>
  </si>
  <si>
    <t>Սեղան  2 տումբանի</t>
  </si>
  <si>
    <t>Եղվարդ համայնքի ավագանու</t>
  </si>
  <si>
    <t xml:space="preserve">                                 1. ÐÆØÜ²Î²Ü ØÆæàòÜºðÆ,Ø²Üð²ðÄºø ºì ²ð²¶²Ø²Þ</t>
  </si>
  <si>
    <t>Կաթսայատուն</t>
  </si>
  <si>
    <t>Ղեկավարի սեղան</t>
  </si>
  <si>
    <t>Կախիչ (պատի)</t>
  </si>
  <si>
    <t>Շերտավարագույր (մետր)</t>
  </si>
  <si>
    <t>Վարագույր-վելյուր կարմիր (մետր)</t>
  </si>
  <si>
    <t>Վարագույրի աստար (մետր)</t>
  </si>
  <si>
    <t xml:space="preserve"> Վարագույր - ատլաս  ոսկեգույն (մետր)</t>
  </si>
  <si>
    <t>Ատլաս բորդո (մետր)</t>
  </si>
  <si>
    <t xml:space="preserve">Սեղան N 1 </t>
  </si>
  <si>
    <t xml:space="preserve">Սեղան N 2 </t>
  </si>
  <si>
    <t>Սեղան համակարգչի</t>
  </si>
  <si>
    <t>Կախիչ հագուստի</t>
  </si>
  <si>
    <t>Սեղան  խորհրդակցության</t>
  </si>
  <si>
    <t>Գազի մեմբրանային հաշվիչ G16</t>
  </si>
  <si>
    <t xml:space="preserve">                                               Ð³í»Éí³Í 6</t>
  </si>
  <si>
    <t xml:space="preserve">                         ºÕí³ñ¹Ç  Ñ³Ù³ÛÝùÇ ³í³·³Ýáõ</t>
  </si>
  <si>
    <t xml:space="preserve">                                 2013 Ã. N_______որոշման</t>
  </si>
  <si>
    <t>Հաց կտրող մեքենա</t>
  </si>
  <si>
    <t>Լվացքի մեքենա կիսաավտ.</t>
  </si>
  <si>
    <t>Կահույք 3 կտ.</t>
  </si>
  <si>
    <t>Գեղարվեստական նկար</t>
  </si>
  <si>
    <t>Գազօջախ</t>
  </si>
  <si>
    <t>Փլավքամիչ մեծ</t>
  </si>
  <si>
    <t>Սեղանի տախտակ</t>
  </si>
  <si>
    <t>Պատառաքաղ</t>
  </si>
  <si>
    <t>Ճաշի շերեփ մեծ</t>
  </si>
  <si>
    <t>Կաթսա ալ. 15լ</t>
  </si>
  <si>
    <t>Սավան</t>
  </si>
  <si>
    <t>Վերմակակալ</t>
  </si>
  <si>
    <t>Բրդյա վերմակ</t>
  </si>
  <si>
    <t>ՈՒժեղացուցիչ</t>
  </si>
  <si>
    <t>DVD PLJ-R</t>
  </si>
  <si>
    <t>Սեղան մանկական</t>
  </si>
  <si>
    <t>Աթոռ մանկական</t>
  </si>
  <si>
    <t xml:space="preserve">Պլաստ. մեծ թաս </t>
  </si>
  <si>
    <t>Ճաշի գդալ</t>
  </si>
  <si>
    <t>Թեյի բաժակ</t>
  </si>
  <si>
    <t>Դույլ էմ. 12լ</t>
  </si>
  <si>
    <t>Կաթսա էմ. 5լ</t>
  </si>
  <si>
    <t>Ադեալ</t>
  </si>
  <si>
    <t>Ծածկոց մանկական</t>
  </si>
  <si>
    <t>Խաղալիքի պահարան</t>
  </si>
  <si>
    <t>Դեղորայքի պահարան</t>
  </si>
  <si>
    <t>Կասսա</t>
  </si>
  <si>
    <t>Մարզական նստարան</t>
  </si>
  <si>
    <t>Շվեդական պատ</t>
  </si>
  <si>
    <t>Կշեռք</t>
  </si>
  <si>
    <t>Աթոռ մեծ</t>
  </si>
  <si>
    <t>Թեյի գդալ</t>
  </si>
  <si>
    <t>Կաթսա մալ. 40լ</t>
  </si>
  <si>
    <t>Գրասեղան</t>
  </si>
  <si>
    <t>Կաթսա ալ. 50լ</t>
  </si>
  <si>
    <t>Աստիճան</t>
  </si>
  <si>
    <t>Մարզական  ներքնակ</t>
  </si>
  <si>
    <t>Մանկական սեղան</t>
  </si>
  <si>
    <t>Մանկական աթոռ</t>
  </si>
  <si>
    <t>Մեծ աթոռ</t>
  </si>
  <si>
    <t>Հեռուստացույց  TOSHIBA 32PB</t>
  </si>
  <si>
    <t>DVD KFNUO 660E4</t>
  </si>
  <si>
    <t>Սառնարան  HITACH I 610 EUC</t>
  </si>
  <si>
    <t>Սառնարան SUPERGENERAL 300</t>
  </si>
  <si>
    <t>Փոշեկուլ Eurolux336</t>
  </si>
  <si>
    <t>Համակարգիչ Pentium 4</t>
  </si>
  <si>
    <t>Վիդյոպրոյեկտոր OPTOMA DX 329,240*240</t>
  </si>
  <si>
    <t>Սպորտային նստարան</t>
  </si>
  <si>
    <t>Սեղան խոհանոցի</t>
  </si>
  <si>
    <t>Վերմակակալ 115*150</t>
  </si>
  <si>
    <t>Սավան 155*150</t>
  </si>
  <si>
    <t>Բարձ</t>
  </si>
  <si>
    <t>Ադիալ 110*140</t>
  </si>
  <si>
    <t>Բարձի երես</t>
  </si>
  <si>
    <t>Վերմակ</t>
  </si>
  <si>
    <t>Երեսի սրբիչ մանկական</t>
  </si>
  <si>
    <t>Բարձ բամբակյա 35*50</t>
  </si>
  <si>
    <t>Մանկական մահճակալ</t>
  </si>
  <si>
    <t>Ջրի բաժակի պահարան</t>
  </si>
  <si>
    <t>Վարագույրի տիսմա</t>
  </si>
  <si>
    <t>Կառնիզ</t>
  </si>
  <si>
    <t>Թեյնիկ էմալապատ 3,5լ</t>
  </si>
  <si>
    <t>Փոքր պատառաքաղ</t>
  </si>
  <si>
    <t>Փայտից շեռեփ</t>
  </si>
  <si>
    <t>Դանակի նաբոր</t>
  </si>
  <si>
    <t>Բաժակ</t>
  </si>
  <si>
    <t>Գորգ</t>
  </si>
  <si>
    <t>Սրբիչի կախիչ 5 տեղանոց</t>
  </si>
  <si>
    <t>Մանկական զգեստապահարան</t>
  </si>
  <si>
    <t>Համակարգչի սեղան</t>
  </si>
  <si>
    <t>Սավոկ սննդի</t>
  </si>
  <si>
    <t xml:space="preserve">Մեծ պլաստմասե տարա </t>
  </si>
  <si>
    <t xml:space="preserve">Ը Ն Դ Ա  Մ Ե Ն Ը </t>
  </si>
  <si>
    <t xml:space="preserve">                                         1. ÐÆØÜ²Î²Ü ØÆæàòÜºðÆ,Ø²Üð²ðÄºø ºì ²ð²¶²Ø²Þ</t>
  </si>
  <si>
    <t xml:space="preserve">          ²è²ðÎ²ÜºðÆ ¶àôÚø²¶ðØ²Ü òàôò²Î</t>
  </si>
  <si>
    <t>ØáÝÇïáñ BENQ 17 LCD</t>
  </si>
  <si>
    <t>ØáÝÇïáñ 17LG 1954 SM</t>
  </si>
  <si>
    <t>êÝáõóÙ³Ý ë³ñù</t>
  </si>
  <si>
    <t>öáß»ÏáõÉ</t>
  </si>
  <si>
    <t>Î³ñÇã</t>
  </si>
  <si>
    <t xml:space="preserve">Ը դ ա մ ե ն ը </t>
  </si>
  <si>
    <t xml:space="preserve">Þ»ñï³í³ñ³·áõÛñ </t>
  </si>
  <si>
    <t>ÜÇëï»ñÇ ë»Õ³Ý</t>
  </si>
  <si>
    <t>Ð³Ù³Ï³ñ·. ë»Õ. ³Ãáé</t>
  </si>
  <si>
    <t>ÜÇëï»ñÇ ë»Õ³ÝÇ  ³Ãáé</t>
  </si>
  <si>
    <t>²Ùë³·ñÇ ë»Õ³Ý</t>
  </si>
  <si>
    <t>¼·»ëï³å³Ñ³ñ³Ý</t>
  </si>
  <si>
    <t>î³ù³óÝáÕ ë³ñù</t>
  </si>
  <si>
    <t>¶¹³É Ã»ÛÇ</t>
  </si>
  <si>
    <t>¶Éáµáõë</t>
  </si>
  <si>
    <t>ê»Õ³ÝÇ Ñ³í³ù³Íáõ</t>
  </si>
  <si>
    <t>¸³ÏÇã</t>
  </si>
  <si>
    <t>ÂÕÃ³Ù³Ý</t>
  </si>
  <si>
    <t>î»ë³Å³å³í»Ý</t>
  </si>
  <si>
    <t>UPS</t>
  </si>
  <si>
    <t>²Õµ³Ù³Ý</t>
  </si>
  <si>
    <t>Ä³Ù³óáõÛó</t>
  </si>
  <si>
    <t>²ïÉ³ë</t>
  </si>
  <si>
    <t>¶ñ³Ï³ÝáõÃÛáõÝ</t>
  </si>
  <si>
    <t>ø³ñï»½</t>
  </si>
  <si>
    <t xml:space="preserve">     §ºÔì²ð¸Æ N 1 Ø²ÜÎ²ä²ðîº¼¦ Ðà²Î</t>
  </si>
  <si>
    <t>Էլեկտրական պլիտա 4 տեղանոց</t>
  </si>
  <si>
    <t>Երկաթյա խողովակ</t>
  </si>
  <si>
    <t>Ալյումինից կաթսա 50լ</t>
  </si>
  <si>
    <t>Ալյումինից կաթսա 40լ</t>
  </si>
  <si>
    <t>Ալյումինից կաթսա 12լ</t>
  </si>
  <si>
    <t>Ալյումինից կաթսա 10լ</t>
  </si>
  <si>
    <t>Օդափոխիչ</t>
  </si>
  <si>
    <t>Դանակ միջին</t>
  </si>
  <si>
    <t>Ü»ñùÝ³Ï</t>
  </si>
  <si>
    <t>¾É»Ïïñ³Ï³Ý åÉÇï³ 3ï»Õ³Ýáó</t>
  </si>
  <si>
    <t>¹áõËáíÏ³ ¿É»Ïïñ³Ï³Ý пс-3</t>
  </si>
  <si>
    <t>Éí³óùÇ Ù»ù»Ý³ ³íïáÙ³ï</t>
  </si>
  <si>
    <t>çñ³ï³ù³óáõóÇã</t>
  </si>
  <si>
    <t>ÇÝùÝ³»é</t>
  </si>
  <si>
    <t>¹ñëÇ Ù»Í í³Ñ³Ý³Ï 100x60</t>
  </si>
  <si>
    <t>í³Ñ³Ý³ÏÝ»ñ Ï³µÇÝ»ïÝ»ñÇ</t>
  </si>
  <si>
    <t>³ñ¹áõÏÇ ë»Õ³Ý</t>
  </si>
  <si>
    <t>Éí³óùÇ ãáñ³Ýáó</t>
  </si>
  <si>
    <t>·¹³ÉÇ ãáñ³Ýáó</t>
  </si>
  <si>
    <t>Ñ³óÇ ³Ù³Ý ë»Õ³ÝÇ</t>
  </si>
  <si>
    <t>¹³Ý³ÏÝ»ñ ÷áùñ</t>
  </si>
  <si>
    <t>Ñ³ó Ïïñ»Éáõ ï³Ëï³Ï</t>
  </si>
  <si>
    <t>ß»ñ»÷ ×³ßÇ</t>
  </si>
  <si>
    <t>ù³ÙÇã åÉ³ëïÙ³ëÇ ù³é³ÏáõëÇ</t>
  </si>
  <si>
    <t>³Õµ³Ù³Ý 11,5ÉÇïñ</t>
  </si>
  <si>
    <t>½áõ·³ñ³ÝÇ ãáïù</t>
  </si>
  <si>
    <t>¹ñ³Ý ¹»ÙÇ ÷³ÛïÇ ãáïù</t>
  </si>
  <si>
    <t>ã³÷Ç µ³Å³Ï 1,5 ÉÇïñ</t>
  </si>
  <si>
    <t>³í»É, ë³íáÏ</t>
  </si>
  <si>
    <t>å³ïáõÑ³Ý Éí³Ý³Éáõ ãáïù</t>
  </si>
  <si>
    <t>³é³ëï³ÕÇ ãáïù</t>
  </si>
  <si>
    <t>Éí³óùÇ ½³ÙµÛáõÕ</t>
  </si>
  <si>
    <t>Ï³Ãù³Ù Ù»ï³ÕÇó</t>
  </si>
  <si>
    <t>ù»ñÇã (ÍÛáéÏ³)</t>
  </si>
  <si>
    <t>Ã³ë åÉ³ëïÙ³ëÇ 14 ÉÇïñ</t>
  </si>
  <si>
    <t>¹é³Ý ß»ÙÇ é»ïÇÝ» ãáïù</t>
  </si>
  <si>
    <t>Ï³ñïáýÇÉ Ù³ùñ»Éáõ ¹³Ý³Ï</t>
  </si>
  <si>
    <t>Ù»ï³Õ³Ï³Ý Ï³ËÇã</t>
  </si>
  <si>
    <t>Ã³ë åÉ³ïëÙ³ëÇ Ï³÷³ñÇãáí</t>
  </si>
  <si>
    <t>áõéÝ³ ÃÕÃÇ</t>
  </si>
  <si>
    <t>Ã³ë ù³é³ÏáõëÇ åÉ³ëïÙ³ëÇ</t>
  </si>
  <si>
    <t>Ù³ÝÏ³Ï³Ý ×³ß³ë»Õ³Ý</t>
  </si>
  <si>
    <t>³Ãáé Ù³ÝÏ³Ï³Ý</t>
  </si>
  <si>
    <t>Ë³Õ³ÉÇùÇ å³Ñ³ñ³Ý</t>
  </si>
  <si>
    <t>Ñ³Ûï³ñ³ñáõÃÛáõÝÝ»ñÇ óáõó³ï³</t>
  </si>
  <si>
    <t>Ï³éÝ»½</t>
  </si>
  <si>
    <t>Ñ³ßíÇã ·Çß»ñ-ó»ñ»Ï é»ÅÇÙáí</t>
  </si>
  <si>
    <t>ïáÏ³</t>
  </si>
  <si>
    <t>Ñ³ï³ÏÇ ÷³Ûï</t>
  </si>
  <si>
    <t>Ù»Í åÉ³ëïÙ³ë» Ã³ë</t>
  </si>
  <si>
    <t>¹é³Ý ¹»ÙÇ ãáïù</t>
  </si>
  <si>
    <t>çñÇ µ³Ï</t>
  </si>
  <si>
    <t>çñÇ åáÙå</t>
  </si>
  <si>
    <t xml:space="preserve">³íïáÙ³ï </t>
  </si>
  <si>
    <t>Ùë³Õ³óÇ ¹»ï³ÉÝ»ñ</t>
  </si>
  <si>
    <t>ÓÛáõÝ Ù³ùñ»Éáõ µ³Ñ</t>
  </si>
  <si>
    <t>Í³ÕÏ³Ù³Ý</t>
  </si>
  <si>
    <t>հատ</t>
  </si>
  <si>
    <t>Ընդամենը</t>
  </si>
  <si>
    <t>Ð³Ù³Ï³ñ·Çã i3</t>
  </si>
  <si>
    <t>Հյութի բաժակ</t>
  </si>
  <si>
    <t>¾É»Ïïñ³Ï³Ý Ï³ñ·³íáñÇã</t>
  </si>
  <si>
    <t>ÐÇßáÕáõÃÛ³Ý ë³ñù</t>
  </si>
  <si>
    <t>ØÏÝÇÏ</t>
  </si>
  <si>
    <t>êï»ÕÝ³ß³ñ</t>
  </si>
  <si>
    <t>ØáÝÇïáñ §PHILIPS 19¦</t>
  </si>
  <si>
    <t>Þ»ñï³í³ñ³·áõÛñ ùÙ</t>
  </si>
  <si>
    <t>Էլ. Պլիտա</t>
  </si>
  <si>
    <t>Մոխրաման</t>
  </si>
  <si>
    <t>ÂÇí 1 մանկապարտեզի  ß»Ýù</t>
  </si>
  <si>
    <t>ÂÇí 2  մանկապարտեզի ß»Ýù</t>
  </si>
  <si>
    <t>Երևանյան 10ա շենքի 79,2քմ</t>
  </si>
  <si>
    <t>ê·á ëñ³Ñի շենք</t>
  </si>
  <si>
    <t>§Ð³Û ÅáÕ. ó»Õ. úëÙ. Ï³Ûë¦ գիրք</t>
  </si>
  <si>
    <t>ÜÏ³ñ Ïï³íÇ íñ³</t>
  </si>
  <si>
    <t>Հեռախոս Panasonik</t>
  </si>
  <si>
    <t>ՀԴՄ §Մերկուրի¦ 130ֆ</t>
  </si>
  <si>
    <t>Մշակույթի տան  շենք</t>
  </si>
  <si>
    <t>Չափման միավոր</t>
  </si>
  <si>
    <t>կգ</t>
  </si>
  <si>
    <t>լիտր</t>
  </si>
  <si>
    <t>Պրոցեսոր g 1620</t>
  </si>
  <si>
    <t>ØáÝÇïáñ LG §20¦</t>
  </si>
  <si>
    <t>î»ë³ËóÇÏ inex</t>
  </si>
  <si>
    <t>ØáÝÇïáñ AOK-190</t>
  </si>
  <si>
    <t>Ðáë³ÝùÇ Ïáõï³ÏÇã</t>
  </si>
  <si>
    <t>ØÏÝÇÏ LW-55v</t>
  </si>
  <si>
    <t>êÝáõóÙ³Ý µÉáÏ</t>
  </si>
  <si>
    <t>ìÇ¹»á ù³ñï</t>
  </si>
  <si>
    <t>Ð³Ù³Ï³ñ·ãÇ ë³ñù</t>
  </si>
  <si>
    <t>êï»ÕÙÝ³ß³ñ</t>
  </si>
  <si>
    <t xml:space="preserve">ՊԳՕ/Գազի մեմբրանային հաշվիչ </t>
  </si>
  <si>
    <t>æñ³ã³÷</t>
  </si>
  <si>
    <t>Îß»éù</t>
  </si>
  <si>
    <t>Î³éáõë»É ëÕ³ñ³Ý</t>
  </si>
  <si>
    <t>Î³éáõë»É ×á×³Ý³Ï</t>
  </si>
  <si>
    <t>Î³éáõë»É Ý³í³Ï</t>
  </si>
  <si>
    <t>Î³éáõë»É åïïíáÕ 5 ï»Õ</t>
  </si>
  <si>
    <t>Î³éáõë»É åïïíáÕ</t>
  </si>
  <si>
    <t>ØáÝÇïáñ Philips 20</t>
  </si>
  <si>
    <t>Ð³Ù³Ï³ñ·Çã Intel celeron</t>
  </si>
  <si>
    <t>¸ÇÝ³ÙÇÏ Genius</t>
  </si>
  <si>
    <t>¸ÇÝ³ÙÇÏ Creative A60</t>
  </si>
  <si>
    <t>Ðáë³ÝùÇ Ï³ñ·³íáñÇã</t>
  </si>
  <si>
    <t>ìÇ¹»á ù³ñï sparkle</t>
  </si>
  <si>
    <t>Îáßï ëÏ³í³é³Ï ³ñï³ùÇÝ</t>
  </si>
  <si>
    <t>ÐÇßáÕáõÃÛ³Ý ë³ñù 2g tilbait</t>
  </si>
  <si>
    <t>ØáõïùÇ Ëá½³Ý³Ï</t>
  </si>
  <si>
    <t>ØáõïùÇ Ëá½³Ý³Ï 0,8*1,0</t>
  </si>
  <si>
    <t>îÇÝÏá ÉáõÛë»ñ</t>
  </si>
  <si>
    <t>Ø³ñïÏáó 12V7,5Ah</t>
  </si>
  <si>
    <t>öáß»ÏáõÉ LG</t>
  </si>
  <si>
    <t>äñÇÝï»ñ Canon MF3010</t>
  </si>
  <si>
    <t>ÎáÝù³Ù³Ý</t>
  </si>
  <si>
    <t>Տպիչ Canon LPB 6020</t>
  </si>
  <si>
    <t>´³½Ù³ýáõÝÏóÇáÝ³É ë³ñù Canon MF 4410</t>
  </si>
  <si>
    <t>Գրքային ֆոնդ (բրոշյուր)</t>
  </si>
  <si>
    <t>CD</t>
  </si>
  <si>
    <t>Աթոռ կարկասով</t>
  </si>
  <si>
    <t>Պարի ազգ. Շրջ</t>
  </si>
  <si>
    <t>Գոգնեց</t>
  </si>
  <si>
    <t>Կոպի</t>
  </si>
  <si>
    <t>Գոտի</t>
  </si>
  <si>
    <t>Դաս.պարի շրջ.</t>
  </si>
  <si>
    <t>Բազմ. Ապարատ ,,XEROX,,</t>
  </si>
  <si>
    <t>դաշնամուր,,Ռոյնիշ..</t>
  </si>
  <si>
    <t>Դաշնամուր     ,,Վեյնբախ,,</t>
  </si>
  <si>
    <t>¿É. ï³ù³óáõóÇã</t>
  </si>
  <si>
    <t>¹ÇÝ³ÙÇÏ</t>
  </si>
  <si>
    <t>²ß³Ï»ñï³Ï³Ý  ë»Õ³Ý</t>
  </si>
  <si>
    <t>Համակարգիչ I3</t>
  </si>
  <si>
    <t xml:space="preserve"> Մոնիտոր PHLPS 20</t>
  </si>
  <si>
    <t>Տպիչ Canon LBP 6030</t>
  </si>
  <si>
    <t>Էլեկտրական ջեռուցիչ</t>
  </si>
  <si>
    <t>Փոշեկուլ</t>
  </si>
  <si>
    <t>Լուսարձակ</t>
  </si>
  <si>
    <t>&lt;&lt;Բոլոր ժամանակների Հայաստան&gt;&gt; գիրք</t>
  </si>
  <si>
    <t>Ð³Ù³Ï³ñ·Çã/Matherboad ASROK</t>
  </si>
  <si>
    <t>¾É.ç»éáõóÇã</t>
  </si>
  <si>
    <t>Համակարգչային տեսախցիկ</t>
  </si>
  <si>
    <t>Ֆլեշկա 8GB</t>
  </si>
  <si>
    <t>Ֆլեշկա 2GB</t>
  </si>
  <si>
    <t>Մայր պլատա</t>
  </si>
  <si>
    <t>Օպերատիվ հիշողություն OZU</t>
  </si>
  <si>
    <t>Տեսաքարտ</t>
  </si>
  <si>
    <t>Համակարգչային մկնիկ</t>
  </si>
  <si>
    <t>Համակարգիչ (մայրական սալիկ, պրոցեսոր cpu G1840, RAM DDR3 2GB, monitor LED LG19, HDD 500 GB, մկնիկ)</t>
  </si>
  <si>
    <t>Համակարգիչ (մայրական սալիկ, պրոցեսոր cpu i5, RAM DDR3 8GB, monitor LED LG19, HDD 1TB, մկնիկ)</t>
  </si>
  <si>
    <t>Բազմաֆունկցիոնալ Canon MF211</t>
  </si>
  <si>
    <t>Խաչքար</t>
  </si>
  <si>
    <t>Հեռախոս</t>
  </si>
  <si>
    <t>Շարժական աուդիո Sony ICD-UX522/S</t>
  </si>
  <si>
    <t>Տեսախցիկ Sony SR21E/B</t>
  </si>
  <si>
    <t>Տեսախցիկ</t>
  </si>
  <si>
    <t>Շերեփ ճաշի մեծ</t>
  </si>
  <si>
    <t>Փլավի մեծ գդալ</t>
  </si>
  <si>
    <t>Դանակ հացի</t>
  </si>
  <si>
    <t>Օղու բաժակ</t>
  </si>
  <si>
    <t>Դանակ պատառաքաղ</t>
  </si>
  <si>
    <t>Հատակի խոզանակ</t>
  </si>
  <si>
    <t>Արդուկ</t>
  </si>
  <si>
    <t>Ճաշի ափսե</t>
  </si>
  <si>
    <t>Զակուսկի ափսե</t>
  </si>
  <si>
    <t>Սրբիչ երեսի մանկական</t>
  </si>
  <si>
    <t>Համազգեստ</t>
  </si>
  <si>
    <t>Լվացքի մեքենա LG</t>
  </si>
  <si>
    <t>Մանկական երեսսրբիչ</t>
  </si>
  <si>
    <t>Հատակի փայտ</t>
  </si>
  <si>
    <t>Խոհանոցի տախտակ</t>
  </si>
  <si>
    <t>Ջրի բաժակ</t>
  </si>
  <si>
    <t>Սավոկ</t>
  </si>
  <si>
    <t>Չորանոց ամանի</t>
  </si>
  <si>
    <t>Երկարացման շնուր</t>
  </si>
  <si>
    <t>Հացի դանակ</t>
  </si>
  <si>
    <t>Պլ. թաս 4 լ</t>
  </si>
  <si>
    <t>Պլ. թաս 15 լ</t>
  </si>
  <si>
    <t>Պլաստմասե թաս 10լ</t>
  </si>
  <si>
    <t>Փոքր դույլ կափարիչով</t>
  </si>
  <si>
    <t>Մեծ դույլ</t>
  </si>
  <si>
    <t xml:space="preserve">Պլաստ. տարա սննդի 50լ </t>
  </si>
  <si>
    <t>Պլ. թաս 20 լ</t>
  </si>
  <si>
    <t>Ջրի տարա ծորակով</t>
  </si>
  <si>
    <t>Կաթսա ալյումինե</t>
  </si>
  <si>
    <t>Կաթսա էմալապատ 40լ</t>
  </si>
  <si>
    <t>Քամիչ</t>
  </si>
  <si>
    <t>Ճզմիչ</t>
  </si>
  <si>
    <t>Փլավքամիչ</t>
  </si>
  <si>
    <t>Սննդի սավոկ</t>
  </si>
  <si>
    <t>Բացիչ</t>
  </si>
  <si>
    <t>Խալաթ բամբակյա</t>
  </si>
  <si>
    <t>Խալաթ սինթետիկ</t>
  </si>
  <si>
    <t>Խալաթ բատիստ</t>
  </si>
  <si>
    <t>Գոգնոց բամբակյա</t>
  </si>
  <si>
    <t>Գոգնոց ջրակայուն</t>
  </si>
  <si>
    <t>Գլխարկ</t>
  </si>
  <si>
    <t>Աշխատանքային սեղան խոհանոցի</t>
  </si>
  <si>
    <t>Աշխատանքային սեղան</t>
  </si>
  <si>
    <t>Փոշեկուլ Սամսունգ</t>
  </si>
  <si>
    <t>Սառնարան DWOOES</t>
  </si>
  <si>
    <t>Պլաստմասե թաս 5լ</t>
  </si>
  <si>
    <t>Շաքարավազ</t>
  </si>
  <si>
    <t>Բրինձ</t>
  </si>
  <si>
    <t>Վերմիշել-մակ.</t>
  </si>
  <si>
    <t>Ձեթ</t>
  </si>
  <si>
    <t>Ոլոռ</t>
  </si>
  <si>
    <t>Ալյուր</t>
  </si>
  <si>
    <t>Ոսպ</t>
  </si>
  <si>
    <t>Ձավար</t>
  </si>
  <si>
    <t>Աղ</t>
  </si>
  <si>
    <t>Խտացրած կաթ</t>
  </si>
  <si>
    <t>Թեյ</t>
  </si>
  <si>
    <t>Ամանի հեղուկ Թաժ</t>
  </si>
  <si>
    <t>Ռախշա</t>
  </si>
  <si>
    <t>Սեղանի շոր</t>
  </si>
  <si>
    <t>Ժավել</t>
  </si>
  <si>
    <t>Փափուկ սպունգ</t>
  </si>
  <si>
    <t>Կոշտ սպիրալ</t>
  </si>
  <si>
    <t>Հեղուկ օճառ</t>
  </si>
  <si>
    <t>Հատակի շոր</t>
  </si>
  <si>
    <t>Զուգարանի թուղթ</t>
  </si>
  <si>
    <t>Անձեռոցիկ</t>
  </si>
  <si>
    <t>USP մալուխ</t>
  </si>
  <si>
    <t xml:space="preserve">Տպիչ </t>
  </si>
  <si>
    <t>UTP մալուխ</t>
  </si>
  <si>
    <t>Համակարգիչ, մկնիկ, ստեղնաշար</t>
  </si>
  <si>
    <t>Անխափան սնուցման սարք</t>
  </si>
  <si>
    <t>Vi Fi TP link TL WR 740N</t>
  </si>
  <si>
    <t xml:space="preserve">                   </t>
  </si>
  <si>
    <t>Îñ³ÏÙ³ñÇã ПО-2</t>
  </si>
  <si>
    <t>ÐñÅ»ç í³Ñ³Ý³Ï</t>
  </si>
  <si>
    <t>Համակարգիչ(AsRock H81, cpu G3240 , RAM DDR3 2GB, Monitor LED LG 19, HDD 500GB, մկնիկ, ստեղնաշար)</t>
  </si>
  <si>
    <t>Համակարգչի ներքին հիշողություն HDD 1TB</t>
  </si>
  <si>
    <t>Վեբ տեսախցիկ</t>
  </si>
  <si>
    <t xml:space="preserve">Անխափան սնուցման սարք UPS </t>
  </si>
  <si>
    <t>Անխափան սնուցման սարք (UPS)</t>
  </si>
  <si>
    <t>Օպերատիվ հիշողություն</t>
  </si>
  <si>
    <t>Քարթրիջ Q2612A</t>
  </si>
  <si>
    <t>Քերիչ</t>
  </si>
  <si>
    <t>Դանակ մեծ</t>
  </si>
  <si>
    <t>Տախտակ փայտե</t>
  </si>
  <si>
    <t>Պատուհանի ցանց 52սմ80</t>
  </si>
  <si>
    <t>Հրշեջ վահանակ</t>
  </si>
  <si>
    <t>Հայկական պարի զգեստ</t>
  </si>
  <si>
    <t>Մոլբերտ</t>
  </si>
  <si>
    <t>Ջրաչափ DN 25</t>
  </si>
  <si>
    <t>Քամիչ մետաղյա</t>
  </si>
  <si>
    <t>Գոգաթիակ</t>
  </si>
  <si>
    <t>Դոնդող</t>
  </si>
  <si>
    <t>Ձեռնոց</t>
  </si>
  <si>
    <t>Համակարգչի սնուցման աղբյուր</t>
  </si>
  <si>
    <t>Համակարգչի մկնիկ լարով</t>
  </si>
  <si>
    <t>Համակարգչի մկնիկ անլար</t>
  </si>
  <si>
    <t>Համակարգչի օպ. հիշողություն</t>
  </si>
  <si>
    <t>Համակարգչի բարձրախոս</t>
  </si>
  <si>
    <t>Համակարգիչ(մոնիտոր 19M38A-B, մ/բ Asok H81-VG4,  պրոց. Intel G3900, օպեր. Հիշ. DDR3 4GB)</t>
  </si>
  <si>
    <t>Բազմաֆունկցիոնալ Canon MF231</t>
  </si>
  <si>
    <t>Համակարգչի ստեղնաշար</t>
  </si>
  <si>
    <t>Համակարգիչ(մոնիտոր LG 18,5 19M38A մ/բ Asus H-110-VG4, պրոց.intel Գ3900, օպեր. Հիշ.DD R4GB )</t>
  </si>
  <si>
    <t>Բազմաֆունկցիոնալ տպիչ Canon MF</t>
  </si>
  <si>
    <t xml:space="preserve">Համակարգչի մկնիկ </t>
  </si>
  <si>
    <t>Համակարգչի(մ/բ Asus H110-VG4, intel G3900, oպեր. Հիշ. DDR4 4GB)</t>
  </si>
  <si>
    <t>Պահարան</t>
  </si>
  <si>
    <t>Անշարժ աթոռ</t>
  </si>
  <si>
    <t>Դահլիճի փափուկ բազկաթոռ</t>
  </si>
  <si>
    <t>Տպիչ Canon LBP030</t>
  </si>
  <si>
    <t>Մետաղական աթոռ</t>
  </si>
  <si>
    <t>Աշակերտական սեղան</t>
  </si>
  <si>
    <t>Բազմոց բազկաթոռ./կոմպ/</t>
  </si>
  <si>
    <t>Սեղան փոքր /ամսագրի/</t>
  </si>
  <si>
    <t>Էլեկտրական օդամղիչ/պատի/</t>
  </si>
  <si>
    <t>Էլեկտրական  ջեռուցիչ</t>
  </si>
  <si>
    <t>Պարահանդ մանկ զգեստ</t>
  </si>
  <si>
    <t>Սպորտ.պարի վերնաշ</t>
  </si>
  <si>
    <t>Սպորտ.պարի զգեստ</t>
  </si>
  <si>
    <t>Կրակմարիչ ОП-2</t>
  </si>
  <si>
    <t>Լրագրասեղան</t>
  </si>
  <si>
    <t>էլ ջեռուցիչ</t>
  </si>
  <si>
    <t>Դասական կիթառ</t>
  </si>
  <si>
    <t>Քանոն</t>
  </si>
  <si>
    <t>Պլաստմասե թաս  15լ</t>
  </si>
  <si>
    <t>Պլաստմասե տարա 70լ</t>
  </si>
  <si>
    <t>Աստիջան 3մ</t>
  </si>
  <si>
    <t>Պատուհանի ցանց 52սմ74</t>
  </si>
  <si>
    <t>Օդակարգավորիչ ORVICA,ORS</t>
  </si>
  <si>
    <t>Պլաստ.տարա 70 լ.</t>
  </si>
  <si>
    <t>Խալաթ</t>
  </si>
  <si>
    <t>Տիսմա նեղ</t>
  </si>
  <si>
    <t>Ալյումինե տարա</t>
  </si>
  <si>
    <t>Պլաստ.տարա սննդ.մեծ</t>
  </si>
  <si>
    <t>Պլաստ.տարա սննդ.փոքր</t>
  </si>
  <si>
    <t>Կարտոֆիլի մաքրիչ</t>
  </si>
  <si>
    <t>Տախտակ փայտե սննդ.</t>
  </si>
  <si>
    <t xml:space="preserve">Կարագ </t>
  </si>
  <si>
    <t>Ջեմ</t>
  </si>
  <si>
    <t>Գրեչկա</t>
  </si>
  <si>
    <t>Տոմատի մածուկ</t>
  </si>
  <si>
    <t>Կակաոի փոշի</t>
  </si>
  <si>
    <t>Լվածքի փոշի ձեռքի</t>
  </si>
  <si>
    <t>Լվածքի փոշի ավտոմատ</t>
  </si>
  <si>
    <t>Սպունգ գուպկայով</t>
  </si>
  <si>
    <t>Տնտեսական օճառ</t>
  </si>
  <si>
    <t>Ուտյոնոկ</t>
  </si>
  <si>
    <t>Ավել հատակի</t>
  </si>
  <si>
    <t> Վարչական շենք</t>
  </si>
  <si>
    <t> 1</t>
  </si>
  <si>
    <t>Մանկապարտեզ</t>
  </si>
  <si>
    <t>Բույժ կետ</t>
  </si>
  <si>
    <t>Հանդիսությունների սրահ</t>
  </si>
  <si>
    <t>Բիլիարդ</t>
  </si>
  <si>
    <t>Փայտե աթոռ փափուկ</t>
  </si>
  <si>
    <t>Բազկաթոռ կաշվե</t>
  </si>
  <si>
    <t>Գրապահարան փայտյա</t>
  </si>
  <si>
    <t xml:space="preserve">Համակարգիչ </t>
  </si>
  <si>
    <t>Դյուրակիր համակարգիչ Aser--------</t>
  </si>
  <si>
    <t>Տպիչ Canon</t>
  </si>
  <si>
    <t>Տպիչ</t>
  </si>
  <si>
    <t>Չհրկիզվող պահարան</t>
  </si>
  <si>
    <t>Սեղան խորհրդակցական</t>
  </si>
  <si>
    <t>Սեղան դիմադիրով</t>
  </si>
  <si>
    <t>Թիկնաթոռ</t>
  </si>
  <si>
    <t>Անվտանգության համակարգ</t>
  </si>
  <si>
    <t>Քարտերի արկղ</t>
  </si>
  <si>
    <t>ՍԴ սարք</t>
  </si>
  <si>
    <t xml:space="preserve">Աթոռ փափուկ </t>
  </si>
  <si>
    <t>Սեղանի (պրիբոր)</t>
  </si>
  <si>
    <t>Հատակի գորգ</t>
  </si>
  <si>
    <t>Կարնիզ</t>
  </si>
  <si>
    <t>Ջահ</t>
  </si>
  <si>
    <t>Սեղան 1 տումբ</t>
  </si>
  <si>
    <t>Սեղան 2 տումբ</t>
  </si>
  <si>
    <t>Կախովի պահարան</t>
  </si>
  <si>
    <t>Մետաղյա աթոռներ  (կուլտ.տուն)</t>
  </si>
  <si>
    <t>Բեմի վարագույր</t>
  </si>
  <si>
    <t>Բեմի հետնամասի վարագույր</t>
  </si>
  <si>
    <t>Սեղան</t>
  </si>
  <si>
    <t>Սեղանի թենիս</t>
  </si>
  <si>
    <t>Ուղեգորգ</t>
  </si>
  <si>
    <t>Ամբիոն</t>
  </si>
  <si>
    <t>Սեղան 2 տումբանի</t>
  </si>
  <si>
    <t>Ընթերցասեղան</t>
  </si>
  <si>
    <t>Աթոռ երկաթյա</t>
  </si>
  <si>
    <t>Կախիչ հայելիով</t>
  </si>
  <si>
    <t>Ցուցափեղկ</t>
  </si>
  <si>
    <t>Աղաման</t>
  </si>
  <si>
    <t>Բաժակ մեծ</t>
  </si>
  <si>
    <t>&lt;&lt;ԶՈՐԱՎԱՆԻ ՄԱՆԿԱՊԱՐՏԵԶ&gt;&gt; ՀՈԱԿ</t>
  </si>
  <si>
    <t>Փոքր սեղան</t>
  </si>
  <si>
    <t xml:space="preserve">Նկար </t>
  </si>
  <si>
    <t>Էլեկտրական կշեռք</t>
  </si>
  <si>
    <t xml:space="preserve">Գրապահարան </t>
  </si>
  <si>
    <t>Պետական բնակ. ֆոնդ 2 միավոր</t>
  </si>
  <si>
    <t>քմ</t>
  </si>
  <si>
    <t>Կենցաղի տուն</t>
  </si>
  <si>
    <t>Կենցաղի տուն /հանրակացարան/</t>
  </si>
  <si>
    <t>Մանակապարտեզի շենք</t>
  </si>
  <si>
    <t>Հանրության շենք</t>
  </si>
  <si>
    <t>Կուլտուրայի տուն</t>
  </si>
  <si>
    <t>թանգարանի շենք</t>
  </si>
  <si>
    <t xml:space="preserve">Հուշարձան համալիր </t>
  </si>
  <si>
    <t>հա</t>
  </si>
  <si>
    <t>ստենդ պատի(թանգարան)</t>
  </si>
  <si>
    <t>ստենդ արկղ (թանգարան)</t>
  </si>
  <si>
    <t>Աթոռ (թանգարան)</t>
  </si>
  <si>
    <t>սեղան փոքր (թանգարան)</t>
  </si>
  <si>
    <t xml:space="preserve">ողեգորգ (թանգարան) </t>
  </si>
  <si>
    <t>ուղեգորգ (թանգարան)</t>
  </si>
  <si>
    <t>գորգ (թանգարան)</t>
  </si>
  <si>
    <t>Գրասենյակ /գյուղապետարանի շենք/</t>
  </si>
  <si>
    <t>Գյուղխորհրդի նախկին շենք /արվեստի դպրոց/</t>
  </si>
  <si>
    <t>Հրապարակ կուլտուրայի տան դիմաց</t>
  </si>
  <si>
    <t>Բուժ. ամբուլատորիա</t>
  </si>
  <si>
    <t>Ինստիտուտի մասնաշենք /հանրակացարան/ 29 միավոր</t>
  </si>
  <si>
    <t>Ավտոմեքենա  մարդատար Lexus RX 300</t>
  </si>
  <si>
    <t>աթոռ</t>
  </si>
  <si>
    <t>գրասեղան կողադիրով</t>
  </si>
  <si>
    <t>հեռախոս ներքին</t>
  </si>
  <si>
    <t>ուղեգորգ</t>
  </si>
  <si>
    <t>մ2</t>
  </si>
  <si>
    <t>պահարան</t>
  </si>
  <si>
    <t>բազմոց</t>
  </si>
  <si>
    <t>սեղան ապակուց</t>
  </si>
  <si>
    <t>սեղան  նիստերի</t>
  </si>
  <si>
    <t>Հագուստի կախիչ հայելիով</t>
  </si>
  <si>
    <t>սեղան մի տումբանի</t>
  </si>
  <si>
    <t>սեղան երկու տումբանի</t>
  </si>
  <si>
    <t>համակարգիչ</t>
  </si>
  <si>
    <t>բազկաթոռ</t>
  </si>
  <si>
    <t xml:space="preserve">Ñ³Ù³Ï³ñ·Çã LG </t>
  </si>
  <si>
    <t xml:space="preserve">Անխափան սնուցման բլոկ UPS </t>
  </si>
  <si>
    <t>·ñ³å³Ñ³ñ³Ý</t>
  </si>
  <si>
    <t>երկաթյա պահարան</t>
  </si>
  <si>
    <t>գրասեղան</t>
  </si>
  <si>
    <t>հատակի ծածկոց</t>
  </si>
  <si>
    <t>îåÇã hp MF3010</t>
  </si>
  <si>
    <t>Աթոռ կռեսլո</t>
  </si>
  <si>
    <t xml:space="preserve">համակարգիչ </t>
  </si>
  <si>
    <t>տպիչ Canon MF</t>
  </si>
  <si>
    <t>համակարգչի սեղան</t>
  </si>
  <si>
    <t>գրապահարան</t>
  </si>
  <si>
    <t xml:space="preserve">պահարան </t>
  </si>
  <si>
    <t>դիմադիր սեղան</t>
  </si>
  <si>
    <t xml:space="preserve"> աթոռ փափուկ</t>
  </si>
  <si>
    <t>սեղան նիստերի</t>
  </si>
  <si>
    <t>ß»ñï³í³ñ³·áõÛñ</t>
  </si>
  <si>
    <t>Գրասեղան մեկ տումբանի</t>
  </si>
  <si>
    <t xml:space="preserve">Ñ³Ù³Ï³ñ·Çã </t>
  </si>
  <si>
    <t>³Ãáé</t>
  </si>
  <si>
    <t>գրասենյակային կահույք</t>
  </si>
  <si>
    <t>գազի տաքացուցիչ</t>
  </si>
  <si>
    <t>ê»Õ³Ý  ³ß³Ï»ñï³Ï³Ý</t>
  </si>
  <si>
    <t>ºñÏ³ÃÛ³  å³Ñ³ñ³Ý</t>
  </si>
  <si>
    <t>ö³ÛïÛ³  ¿ï³Å»ñÏ³</t>
  </si>
  <si>
    <t>ø³ÝáÝ</t>
  </si>
  <si>
    <t>Սեղան նիստի</t>
  </si>
  <si>
    <t> 1985</t>
  </si>
  <si>
    <t>Տրիբունա</t>
  </si>
  <si>
    <t>Նկար գեղարվեստական</t>
  </si>
  <si>
    <t>Զադնիկ</t>
  </si>
  <si>
    <t>Բեմի մեծ վարագույր</t>
  </si>
  <si>
    <t>Միջնավարագույր</t>
  </si>
  <si>
    <t>Էկրան</t>
  </si>
  <si>
    <t>Զադնիկ /բեմի մեծ նկար/</t>
  </si>
  <si>
    <t>Կուլիս</t>
  </si>
  <si>
    <t>Պադուգա</t>
  </si>
  <si>
    <t>Նիժնի պադվես</t>
  </si>
  <si>
    <t>Լույսի սաֆիդ</t>
  </si>
  <si>
    <t>Դաշնամուր &lt;&lt;Կոմիտաս&gt;&gt;</t>
  </si>
  <si>
    <t>Պրոժեկտոր /լուսարձակ/</t>
  </si>
  <si>
    <t>Սեղան տնօրենի</t>
  </si>
  <si>
    <t>Ռոյալ «Կրսնի օկտյաբր»</t>
  </si>
  <si>
    <t>Ուժեղացուցիչ «ԴՊՈՒ-200»</t>
  </si>
  <si>
    <t>Մթնեցուցիչ  տ ե տ</t>
  </si>
  <si>
    <t>Պահարան հագուստի</t>
  </si>
  <si>
    <t>Լյուստրա</t>
  </si>
  <si>
    <t>Բրա</t>
  </si>
  <si>
    <t>Աթոռ թատերական</t>
  </si>
  <si>
    <t>Էլեկտրոշիթ</t>
  </si>
  <si>
    <t>Հեռուստացույց</t>
  </si>
  <si>
    <t xml:space="preserve">Սեղան </t>
  </si>
  <si>
    <t>Աթոռ փայտյա</t>
  </si>
  <si>
    <t>Փոքր դահլիճի վարագույրների կոմպլեկտներ</t>
  </si>
  <si>
    <t>Նկարի շրջանակ</t>
  </si>
  <si>
    <t>Բարձրախոս դելտա 215</t>
  </si>
  <si>
    <t>Լուսանկարչական ապարատ</t>
  </si>
  <si>
    <t>Բազկաթոռ</t>
  </si>
  <si>
    <t>Աթոռ փայտյա փափուկ</t>
  </si>
  <si>
    <t>Աթոռ տնօրենի</t>
  </si>
  <si>
    <t>Բարձրախոս «Բորլ»</t>
  </si>
  <si>
    <t>Երաժշտական ղեկավարման վահանակ «Սաունդգրաֆտ»</t>
  </si>
  <si>
    <t>Խոսափող հեռակառավարմամբ «Շուր»</t>
  </si>
  <si>
    <t>Խոսափող «Մաքս Էս Էմ- 55»</t>
  </si>
  <si>
    <t>Խոսափող «Մաքս Տե Եմ-65»</t>
  </si>
  <si>
    <t>Խոսափող Մաքս Ի Են 33«»</t>
  </si>
  <si>
    <t>Խոսափողի հենարան</t>
  </si>
  <si>
    <t>Էխո «Ալեսիս»</t>
  </si>
  <si>
    <t xml:space="preserve">Ցուցատախտակ </t>
  </si>
  <si>
    <t>Միկրոֆոն</t>
  </si>
  <si>
    <t>Ջրաչափ</t>
  </si>
  <si>
    <t>Ջրի տարա</t>
  </si>
  <si>
    <t>Կոշտ- սկավառակ արտաքին HDD 2TB WB</t>
  </si>
  <si>
    <t>Ցանցային սարք Tenda N301</t>
  </si>
  <si>
    <t>Դռների ցուցանակներ</t>
  </si>
  <si>
    <t>Հայելի</t>
  </si>
  <si>
    <t>Դույլ12լ</t>
  </si>
  <si>
    <t>Գայլիկոնիչ 100w звер</t>
  </si>
  <si>
    <t>Հատակի ծածկույթ</t>
  </si>
  <si>
    <t>Պահարան հաշվապահական</t>
  </si>
  <si>
    <t>Գրադարակ երկաթյա</t>
  </si>
  <si>
    <t xml:space="preserve">Աղբարկղ </t>
  </si>
  <si>
    <t>Սեղան մեկ տումբայով</t>
  </si>
  <si>
    <t>Մ. Մաշտոցի նկար</t>
  </si>
  <si>
    <t>Ցուցափեղկ մեծ</t>
  </si>
  <si>
    <t>Պրիստավկա</t>
  </si>
  <si>
    <t>Ալբոմ</t>
  </si>
  <si>
    <t>Գրականություն</t>
  </si>
  <si>
    <t>Վարագույրներ</t>
  </si>
  <si>
    <t>Գրքամատյան</t>
  </si>
  <si>
    <t>Պահարան գրադարան</t>
  </si>
  <si>
    <t>Կապույտ տարազ (տղայի)</t>
  </si>
  <si>
    <t> 1987</t>
  </si>
  <si>
    <t>Կապույտ տարազ (աղջկա)</t>
  </si>
  <si>
    <t>&lt;&lt;Օրանժ&gt;&gt; տարազ(աղջկա)</t>
  </si>
  <si>
    <t>Կապույտ տարազ կիսաթև</t>
  </si>
  <si>
    <t>Տիկնիկների հագուստ</t>
  </si>
  <si>
    <t>Հրեշտակի հագուստ (թևեր)</t>
  </si>
  <si>
    <t>Սև բալախո</t>
  </si>
  <si>
    <t>Սև կոմպլեկտ</t>
  </si>
  <si>
    <t>Գունավոր հագուստ</t>
  </si>
  <si>
    <t>Կոլբա</t>
  </si>
  <si>
    <t>Դեղին տարազ(աղջկա)</t>
  </si>
  <si>
    <t>Բեժ տարազ(աղջկա)</t>
  </si>
  <si>
    <t>Բեժ երկար տարազ(աղջկա)</t>
  </si>
  <si>
    <t>Կանաչ երկար տարազ</t>
  </si>
  <si>
    <t>Սպիտակ երկար տարազ</t>
  </si>
  <si>
    <t>Թագավորի հագուստ</t>
  </si>
  <si>
    <t>Թիկնոց</t>
  </si>
  <si>
    <t>Մեղվի հագուստ</t>
  </si>
  <si>
    <t>Շան հագուստ</t>
  </si>
  <si>
    <t>Կատվի հագուստ</t>
  </si>
  <si>
    <t>Ուլիկի գլուխ</t>
  </si>
  <si>
    <t>Կարմիր &lt;&lt;խալաթ&gt;&gt;</t>
  </si>
  <si>
    <t>Սև թիկնոց</t>
  </si>
  <si>
    <t>Զինվորի համազգեստ</t>
  </si>
  <si>
    <t>մ</t>
  </si>
  <si>
    <t>Գյուղապետարանի շենք</t>
  </si>
  <si>
    <t>Ակումբի շենք</t>
  </si>
  <si>
    <t>Համակարգիչ և տպիչ</t>
  </si>
  <si>
    <t>Մեկ տունբանի սեղան</t>
  </si>
  <si>
    <t>Խորհրդակցական սեղան</t>
  </si>
  <si>
    <t>Փափուկ աթոռ</t>
  </si>
  <si>
    <t>Պտտվող աթոռ</t>
  </si>
  <si>
    <t xml:space="preserve">Երկաթյա   պահարան </t>
  </si>
  <si>
    <t xml:space="preserve">հատ </t>
  </si>
  <si>
    <t xml:space="preserve">Աթոռ   կիսափափուկ </t>
  </si>
  <si>
    <t xml:space="preserve">Հեռուստացույց </t>
  </si>
  <si>
    <t xml:space="preserve">Ղեկավարի  սեղան </t>
  </si>
  <si>
    <t xml:space="preserve">Խորհդակցական  սեղան </t>
  </si>
  <si>
    <t xml:space="preserve">Աթոռ     </t>
  </si>
  <si>
    <t xml:space="preserve">Համակարգիչ.  սեղան  </t>
  </si>
  <si>
    <t xml:space="preserve">Հեռուտաց. Պատվանդան </t>
  </si>
  <si>
    <t xml:space="preserve">Աթոռ   պտտվող </t>
  </si>
  <si>
    <t>Համ.Dual Gurib 52000</t>
  </si>
  <si>
    <t>Samsung 923Wմոնիտոր</t>
  </si>
  <si>
    <t xml:space="preserve">Աթոռ   պտտվող  մեծ </t>
  </si>
  <si>
    <t>Տպիչ   3100</t>
  </si>
  <si>
    <t xml:space="preserve">Պահարան </t>
  </si>
  <si>
    <t>Տաքացուցիչ</t>
  </si>
  <si>
    <t>Համ.Dual Gurib 57000</t>
  </si>
  <si>
    <t>Մոն  Samsung 132030</t>
  </si>
  <si>
    <t>Canon  3010 տպիչ</t>
  </si>
  <si>
    <t>Քսեռոքս  pu3100</t>
  </si>
  <si>
    <t>էլ  տաքաչուցիչ</t>
  </si>
  <si>
    <t xml:space="preserve">էլ    վահանակ  </t>
  </si>
  <si>
    <t xml:space="preserve">Ավտոմատ </t>
  </si>
  <si>
    <t xml:space="preserve">Կոնտակտոր </t>
  </si>
  <si>
    <t xml:space="preserve">Աթոռ   թատերական </t>
  </si>
  <si>
    <t xml:space="preserve">Սեղան  երկտումբանի </t>
  </si>
  <si>
    <t xml:space="preserve">Կատալոգի արկղ </t>
  </si>
  <si>
    <t xml:space="preserve">Գրադարակներ </t>
  </si>
  <si>
    <t xml:space="preserve">Գրապահաններ </t>
  </si>
  <si>
    <t xml:space="preserve">Ալբոմ </t>
  </si>
  <si>
    <t xml:space="preserve">Ցուցափեղկ  մեծ </t>
  </si>
  <si>
    <t>ցուցափեղկ  փոքր</t>
  </si>
  <si>
    <t xml:space="preserve">Մանկական  և այլ   գրքեր </t>
  </si>
  <si>
    <t>Ռադիոընդունիչ</t>
  </si>
  <si>
    <t>Մագնիտաֆոն  Վեգա</t>
  </si>
  <si>
    <t>Դաշնամուր Կոմիտաս</t>
  </si>
  <si>
    <t>Ակառդիոն  Պեզա</t>
  </si>
  <si>
    <t xml:space="preserve">Նիստերի սեղան </t>
  </si>
  <si>
    <t xml:space="preserve">Շախմատ </t>
  </si>
  <si>
    <t xml:space="preserve">Սեղաններ </t>
  </si>
  <si>
    <t xml:space="preserve">Նարդի </t>
  </si>
  <si>
    <t>Դափնու տերև</t>
  </si>
  <si>
    <t xml:space="preserve">     §ԶՈՐԱՎԱՆԻ ՄԱՆԿԱՊԱՐՏԵԶ¦ Ðà²Î</t>
  </si>
  <si>
    <t>Աման լվանալու միջոց</t>
  </si>
  <si>
    <t>Սպունգ</t>
  </si>
  <si>
    <t>լ</t>
  </si>
  <si>
    <t>գծ.մ</t>
  </si>
  <si>
    <t>ք.մ</t>
  </si>
  <si>
    <t>Դեկորատիվ նկար &lt;&lt;պար&gt;&gt;</t>
  </si>
  <si>
    <t>Նկար &lt;&lt;բերքահավաք&gt;&gt;</t>
  </si>
  <si>
    <t xml:space="preserve">նկար  &lt;&lt;պար&gt;&gt; </t>
  </si>
  <si>
    <t>Բնանկար &lt;&lt;Գառնի&gt;&gt;</t>
  </si>
  <si>
    <r>
      <t>մ</t>
    </r>
    <r>
      <rPr>
        <vertAlign val="superscript"/>
        <sz val="12"/>
        <rFont val="Arial LatArm"/>
        <family val="2"/>
      </rPr>
      <t>2</t>
    </r>
  </si>
  <si>
    <t>դաշնամուր</t>
  </si>
  <si>
    <t>գորգ</t>
  </si>
  <si>
    <t>սառնարան</t>
  </si>
  <si>
    <t>գրականություն</t>
  </si>
  <si>
    <t>-</t>
  </si>
  <si>
    <t>շախմատ</t>
  </si>
  <si>
    <t>բիլիարդի փոքր դաշտ</t>
  </si>
  <si>
    <t>նարդի</t>
  </si>
  <si>
    <t>նարդու քար</t>
  </si>
  <si>
    <t>նարդուզառ</t>
  </si>
  <si>
    <t>սեղան</t>
  </si>
  <si>
    <t>բուժ. Ամբուլատորիայի շենք</t>
  </si>
  <si>
    <t>համայնքի վարչական շենք</t>
  </si>
  <si>
    <t>Մանկապարտեզի շենք</t>
  </si>
  <si>
    <t>հացահատիկի պահեստ</t>
  </si>
  <si>
    <t>ակումբ</t>
  </si>
  <si>
    <t>մետր</t>
  </si>
  <si>
    <t>կշեռք15,5տ-ոց</t>
  </si>
  <si>
    <t>բետոնյա ցանկապատ</t>
  </si>
  <si>
    <t>քանդված սենաժի խրամատ</t>
  </si>
  <si>
    <t>կաթնամշակման պահեստ</t>
  </si>
  <si>
    <t>հակահրդեհային տարաններ</t>
  </si>
  <si>
    <t>չհրկիզվող պահարան</t>
  </si>
  <si>
    <t>համակարգիչ նոթբուկ</t>
  </si>
  <si>
    <t>համակարգչի կոմպլեկտ</t>
  </si>
  <si>
    <t>վարագույր</t>
  </si>
  <si>
    <t>սեղան մեկ տունբանի</t>
  </si>
  <si>
    <t>տպիչ HP 1120</t>
  </si>
  <si>
    <t>համակարգիչ ASUS2009</t>
  </si>
  <si>
    <t>տպիչ Canon LBP-3000</t>
  </si>
  <si>
    <t>հեռուստացույց</t>
  </si>
  <si>
    <t>կալորիֆեր</t>
  </si>
  <si>
    <t>կոմպյուտրի սեղան</t>
  </si>
  <si>
    <t>ժուրնալի սեղան</t>
  </si>
  <si>
    <t>հագուստի կախիչ</t>
  </si>
  <si>
    <t>ինտերնետ ալեհավաք</t>
  </si>
  <si>
    <t>ալեհավաքի հարթակ</t>
  </si>
  <si>
    <t>համակարգիչ Corel 2 Do</t>
  </si>
  <si>
    <t>մոնիտոր Samsung</t>
  </si>
  <si>
    <t>ձայնասյուն Haytes</t>
  </si>
  <si>
    <t>տպիչ Canon LBP-2900</t>
  </si>
  <si>
    <t>տպիչ</t>
  </si>
  <si>
    <t>մկնիկ</t>
  </si>
  <si>
    <t>ֆլեշ</t>
  </si>
  <si>
    <t>էլ. Խալիկ</t>
  </si>
  <si>
    <t>մեծ աթոռ</t>
  </si>
  <si>
    <t>հագուստի պահարան</t>
  </si>
  <si>
    <t>գրասեղան 3 կտոր</t>
  </si>
  <si>
    <t>կասսայի պահարան</t>
  </si>
  <si>
    <t>համակարգրի սեղան</t>
  </si>
  <si>
    <t>համակարգիչ Corel i3 լրակ.</t>
  </si>
  <si>
    <t>սնուցման սարք E- pro 800va</t>
  </si>
  <si>
    <t>մոնիտոր Samsung 20SA 300</t>
  </si>
  <si>
    <t>ֆոտո Sony</t>
  </si>
  <si>
    <t>տաքացուցիչ</t>
  </si>
  <si>
    <t>համակարգիչ DC1610</t>
  </si>
  <si>
    <t>պրինտեր XEROX</t>
  </si>
  <si>
    <t>մոնիտոր LG 19 en 339</t>
  </si>
  <si>
    <t>մոնիտոր PHILIPS</t>
  </si>
  <si>
    <t>անխափան սնուցման սարք</t>
  </si>
  <si>
    <t>USB 8GB</t>
  </si>
  <si>
    <t>գազօջախ</t>
  </si>
  <si>
    <t>կշեռք saturn</t>
  </si>
  <si>
    <t>սառնարան  Daewo</t>
  </si>
  <si>
    <t>թեյնիկ</t>
  </si>
  <si>
    <t>փոշեկուլ</t>
  </si>
  <si>
    <t>տաքացուցիչ ELEKTROLUX</t>
  </si>
  <si>
    <t xml:space="preserve">ջեռոց SATURN </t>
  </si>
  <si>
    <t>ՀՀ նախագահի նկար</t>
  </si>
  <si>
    <t>լուսարձակ</t>
  </si>
  <si>
    <t>կոշտ սկավառակ</t>
  </si>
  <si>
    <t>պահպանման համակարգ</t>
  </si>
  <si>
    <t>տպիչ MOTION DETECTOR</t>
  </si>
  <si>
    <t>մարտկոց 12V 7,2A MEGA</t>
  </si>
  <si>
    <t>ազդարար զանգակ</t>
  </si>
  <si>
    <t>տեսախցիկ DOME CAMERA</t>
  </si>
  <si>
    <t>հեռակառավարման համակ.</t>
  </si>
  <si>
    <t>սնման աղբյուր12V 12a</t>
  </si>
  <si>
    <t>տեսաձայնագրող սարք DVR</t>
  </si>
  <si>
    <t>տեսախցիկ CCD KE-CP6009</t>
  </si>
  <si>
    <t>տպիչ գիշեր ցերեկ</t>
  </si>
  <si>
    <t>հեռուստացույց TOSHIBA</t>
  </si>
  <si>
    <t>տաքացուցիչ ZILAN</t>
  </si>
  <si>
    <t xml:space="preserve">համակարգիչ INTEL </t>
  </si>
  <si>
    <t>մոնիտոր LG</t>
  </si>
  <si>
    <t>ստեղնաշար GENIUS</t>
  </si>
  <si>
    <t>մկնիկ GENIUS</t>
  </si>
  <si>
    <t>բարձրախոս GENIUS</t>
  </si>
  <si>
    <t>տպիչ GANON</t>
  </si>
  <si>
    <t>UPS INVADER</t>
  </si>
  <si>
    <t xml:space="preserve"> տյուներ T2</t>
  </si>
  <si>
    <t>կախիչ BARKAN</t>
  </si>
  <si>
    <t>երկարացման լար F64</t>
  </si>
  <si>
    <t>երկարացման լար F196B</t>
  </si>
  <si>
    <t>մոնիտոր AOS</t>
  </si>
  <si>
    <t>համակարգիչ INTELI 3</t>
  </si>
  <si>
    <t>կրիչ</t>
  </si>
  <si>
    <t>դակիչ</t>
  </si>
  <si>
    <t>կնիք</t>
  </si>
  <si>
    <t>դրոշմանիշ</t>
  </si>
  <si>
    <t>սառնարան KRAFT</t>
  </si>
  <si>
    <t>ջուր սառ, տաք. սարքBERG</t>
  </si>
  <si>
    <t>հեռուստացույց BERG</t>
  </si>
  <si>
    <t xml:space="preserve">մարտկոց </t>
  </si>
  <si>
    <t>երկարացման լար F45</t>
  </si>
  <si>
    <t>երկարացման լար F182</t>
  </si>
  <si>
    <t>երկարացման լար F10</t>
  </si>
  <si>
    <t>Չափի միավոր</t>
  </si>
  <si>
    <t>Երկարացման լար 3մ</t>
  </si>
  <si>
    <t>Մսաղաց</t>
  </si>
  <si>
    <t xml:space="preserve">Մանկապարտեզի  վերանորոգված  խաղահրապարակ </t>
  </si>
  <si>
    <t>չափման միավ</t>
  </si>
  <si>
    <t>Մշակույթի տան շենք</t>
  </si>
  <si>
    <t>Մահճակալ</t>
  </si>
  <si>
    <t>Ներքնակ</t>
  </si>
  <si>
    <t>Սպիտակեղեն</t>
  </si>
  <si>
    <t>Ծածկոց</t>
  </si>
  <si>
    <t>Սպասքապահարան</t>
  </si>
  <si>
    <t>Զգեստապահարան</t>
  </si>
  <si>
    <t>Աթոռ պլաստմասից</t>
  </si>
  <si>
    <t>Մանկավարժի աթոռ</t>
  </si>
  <si>
    <t>Մանկավարժի սեղան</t>
  </si>
  <si>
    <t>Ջրատաքացուցիչ</t>
  </si>
  <si>
    <t>Ջեռուցման կաթսա</t>
  </si>
  <si>
    <t>Սեղան եռանկյունի</t>
  </si>
  <si>
    <t>Խոհանոցի սեղան</t>
  </si>
  <si>
    <t>Թավա</t>
  </si>
  <si>
    <t>Ալյումինից կաթսա հավաքածու</t>
  </si>
  <si>
    <t>Բակ ալյումինից</t>
  </si>
  <si>
    <t>Էմալապատ դույլ</t>
  </si>
  <si>
    <t>Ջրի բակ</t>
  </si>
  <si>
    <t>Պլաստմասե տարա</t>
  </si>
  <si>
    <t>Էլ. սալիկ</t>
  </si>
  <si>
    <t>Բժշկական կշեռք</t>
  </si>
  <si>
    <t>Բժշկական թախտ</t>
  </si>
  <si>
    <t>Ջերմաչափ</t>
  </si>
  <si>
    <t>Սառնարան</t>
  </si>
  <si>
    <t>Սառնարան-պահարան</t>
  </si>
  <si>
    <t>Սպորտային պատ</t>
  </si>
  <si>
    <t>Ռադիատոր</t>
  </si>
  <si>
    <t>Ափսե փոքր</t>
  </si>
  <si>
    <t>Ափսե մեծ</t>
  </si>
  <si>
    <t>Դանակ դեսերտ</t>
  </si>
  <si>
    <t>Տակդիր ցանցավոր</t>
  </si>
  <si>
    <t>Օվալ մեծ</t>
  </si>
  <si>
    <t>Օվալ փոքր</t>
  </si>
  <si>
    <t>Վազա մրգի</t>
  </si>
  <si>
    <t>Կոֆեյի սպասքի (տուփ)</t>
  </si>
  <si>
    <t>Զեյթունի աման ապակուց</t>
  </si>
  <si>
    <t xml:space="preserve">Բաժակ երկար </t>
  </si>
  <si>
    <t>Աղցաման</t>
  </si>
  <si>
    <t>Սփռոց սեղանի</t>
  </si>
  <si>
    <t>Սեղան մեծ</t>
  </si>
  <si>
    <t>Սեղան փոքր</t>
  </si>
  <si>
    <t>Օդորոկիչ</t>
  </si>
  <si>
    <t>Խոհանոցային սեղան</t>
  </si>
  <si>
    <t>Գազօջախի օդափոխիչ</t>
  </si>
  <si>
    <t>Ավտոմատ SOA</t>
  </si>
  <si>
    <t>Ջրի բակ 500 մլ</t>
  </si>
  <si>
    <t>Ջրի պոմպ</t>
  </si>
  <si>
    <t>Փական կարգավորիչ</t>
  </si>
  <si>
    <t>Բաժակ երկար պոչով</t>
  </si>
  <si>
    <t>Գրաֆինկա</t>
  </si>
  <si>
    <t>Գդալ</t>
  </si>
  <si>
    <t>Սկուտեղ</t>
  </si>
  <si>
    <t>Ջեռ. Մարտկոց</t>
  </si>
  <si>
    <t>Տպիչ Canon mf 3010</t>
  </si>
  <si>
    <t>Նույն. Քարտ կարդացող սարք</t>
  </si>
  <si>
    <t>Անկողնային կոմպլեկտ</t>
  </si>
  <si>
    <t>Աթոռ ( մանկական)</t>
  </si>
  <si>
    <t>Ջրատաքացուցիչ Baxi</t>
  </si>
  <si>
    <t>Խոհանոցային կաթսա 20լ. ալյում.</t>
  </si>
  <si>
    <t>Երաժշտական կենտրոն</t>
  </si>
  <si>
    <t>Վարսահարդարիչ</t>
  </si>
  <si>
    <t>Հարիչ ամանով</t>
  </si>
  <si>
    <t>Էլեկտրական մսաղաց AXION</t>
  </si>
  <si>
    <t>Պատուհանի ցանց</t>
  </si>
  <si>
    <t>Լվացքի մեքենա CANDY</t>
  </si>
  <si>
    <t>Սառնարան SHARP</t>
  </si>
  <si>
    <t>Դույլ</t>
  </si>
  <si>
    <t>Հ/հ</t>
  </si>
  <si>
    <t>Փաստացի առկայությունը</t>
  </si>
  <si>
    <t xml:space="preserve">Հաշվապահական հաշվառ. տվյալներով </t>
  </si>
  <si>
    <t>Ընդ. Գումար</t>
  </si>
  <si>
    <t>Կարագ</t>
  </si>
  <si>
    <t>Մակարոն/ վերմիշել</t>
  </si>
  <si>
    <t>Հնդկաձավար</t>
  </si>
  <si>
    <t>Թխվածքաբլիթ</t>
  </si>
  <si>
    <t>Յուղ բուսական /ձեթ/</t>
  </si>
  <si>
    <t>Կարտոֆիլ</t>
  </si>
  <si>
    <t>տուփ</t>
  </si>
  <si>
    <t>Կակաո</t>
  </si>
  <si>
    <t>Ապրանքի անվանումը</t>
  </si>
  <si>
    <t>Գին</t>
  </si>
  <si>
    <t>Քանակ</t>
  </si>
  <si>
    <t>Ընդհանուր գումար</t>
  </si>
  <si>
    <t>Տուալետի թուղթ</t>
  </si>
  <si>
    <t>Լողակ</t>
  </si>
  <si>
    <t>Ձեռքի օճառ</t>
  </si>
  <si>
    <t>Նաշ սադ մաքրող հեղուկ</t>
  </si>
  <si>
    <t>Սոդա</t>
  </si>
  <si>
    <t>Ավել</t>
  </si>
  <si>
    <t>Էլեկտրական լամպ</t>
  </si>
  <si>
    <t>Մաստիկա</t>
  </si>
  <si>
    <t>hատ</t>
  </si>
  <si>
    <t>Մշակ. շենքի ցանկապատ</t>
  </si>
  <si>
    <t>Համակարգիչ  (monitor, motherboard, case, mouze, kayboard, cpu, cooller, ram, HDD, DVD-RW)</t>
  </si>
  <si>
    <t>Համակարգիչ  (motherboard, case, mouze, kayboard, cpu, cooller, ram, HDD, DVD-RW)</t>
  </si>
  <si>
    <t xml:space="preserve">Ավտոմեքենա   ՈՒազ </t>
  </si>
  <si>
    <t>ùÙ</t>
  </si>
  <si>
    <t>Մանկապարտեզի խաղահրապարակ</t>
  </si>
  <si>
    <t xml:space="preserve"> սեղանի թենիսի ցանց</t>
  </si>
  <si>
    <t>սեղանի թենիսի ամրակներ</t>
  </si>
  <si>
    <t>սեղանի թենիսի ռակետ</t>
  </si>
  <si>
    <t>հանդիսությունների սրահի սեղան</t>
  </si>
  <si>
    <t>Գյուղ Զորավան</t>
  </si>
  <si>
    <t>Անհատույց օգտագործման իրավունքով հանձնվող</t>
  </si>
  <si>
    <t>Սեփականության իրավունքով ամրացվող</t>
  </si>
  <si>
    <t xml:space="preserve">Լուսամփոփ                                              </t>
  </si>
  <si>
    <t>գյուղ Զովունի</t>
  </si>
  <si>
    <t>գյուղ Արագյուղ</t>
  </si>
  <si>
    <t>Գյուղ Բուժական</t>
  </si>
  <si>
    <t>Գյուղ Սարալանջ</t>
  </si>
  <si>
    <t>Ընդամենը Եղվարդ համայնք</t>
  </si>
  <si>
    <t>Մշակույթի տուն</t>
  </si>
  <si>
    <t xml:space="preserve">Գրադարակ երկաթյա </t>
  </si>
  <si>
    <t>·ñ³սեղան</t>
  </si>
  <si>
    <t xml:space="preserve">Վարչական     շենք  </t>
  </si>
  <si>
    <t xml:space="preserve">Բաղնիքի  շենք  </t>
  </si>
  <si>
    <t xml:space="preserve">Ավտոմեքենա Լադա </t>
  </si>
  <si>
    <t>Շենքի ցանկապատ</t>
  </si>
  <si>
    <t>ºñ¨³ÝÛ³Ý 16/2 ß»Ýù</t>
  </si>
  <si>
    <t xml:space="preserve">Զբաղմունքի կենտրոն </t>
  </si>
  <si>
    <t>Տեսախցիկ SONY Handycam HD Camcorder</t>
  </si>
  <si>
    <t>Jack</t>
  </si>
  <si>
    <t>Կաբել/մ/</t>
  </si>
  <si>
    <t>Միքսեռ</t>
  </si>
  <si>
    <t>Խոսափող</t>
  </si>
  <si>
    <t>Տեսախցիկի հիշողության քարտ 32gb</t>
  </si>
  <si>
    <t>Տեսախցիկի եռոտանի 2մ</t>
  </si>
  <si>
    <t xml:space="preserve">HP ProDesk 600 MT G2: i5-6500 3.2G 6M; 16GB DDR4-2133; 1TB HDD; SuperMulti DVDRW; LAN Integrated GbE; W10dgW7p64; 1TB SATA HDD, Toshiba, USB keyboard &amp; mouse, Speakers Genius SPS 110, Windows 10 Pro (համակարգիչ)                                                     </t>
  </si>
  <si>
    <t>HP EliteDisplay E222 Monitor, VGA; 1 HDMI (with HDCP support); 1 DisplayPort 1.2 (with HDCP support) (մոնիտոր)</t>
  </si>
  <si>
    <t>Software vMix Basic HD</t>
  </si>
  <si>
    <t>APC Back-UPS 650VA/390 Watts Standby with Schuko, USB, warranty - 2 year (BC650-RS) (անխափան սնուցման սարք)</t>
  </si>
  <si>
    <t>Blackmagic Design DeckLink Mini Recorder, PCIe Slot Capture Card, SDI and HDMI Inputs</t>
  </si>
  <si>
    <t>HDMI cable 20m</t>
  </si>
  <si>
    <t>Երկարացման լար  20մ</t>
  </si>
  <si>
    <t>Գրադարանի ֆոնդ</t>
  </si>
  <si>
    <t>ձայնագրիչ Օլիմպուս</t>
  </si>
  <si>
    <t>Համակարգիչ (INTEL I3 7100, Asus H11OM-R/CSI, CPU cooler Intel socket 1150/1151, Goodram GR2400D464L17S/4G 4B, Toshiba HDWD105UZSVA 500GB, GoldenField Quebec 8, Gembird KB-U-103-RU, Gembird MUS-101)</t>
  </si>
  <si>
    <t>Համակարգիչ (INTEL I5 7400, Asus H 110M-R/C/SI, Deepcool Theta 21 PWM, Goodram GR2400D464L17/4G 4B, Toshiba HDWD105UZSVA500GB, DVD-RW LG GH24NSDI, GIGABYTE GV-N730D5-2GI, Goldenfield Quebec 8, Gembird KB-U-103-RU, Gembird MUS-101)</t>
  </si>
  <si>
    <t>UPS սնուցման աղբյուր</t>
  </si>
  <si>
    <t xml:space="preserve">Օդափոխիչ </t>
  </si>
  <si>
    <t>Համակարգչի գրաֆիկական սալիկ մալուխ</t>
  </si>
  <si>
    <t>Սարք WI-FI TP-LINK</t>
  </si>
  <si>
    <t>Եղնիկ սայլակով</t>
  </si>
  <si>
    <t>TOYOTA COROLLA 1.6 GAS</t>
  </si>
  <si>
    <t>գրաեյակային կահույք</t>
  </si>
  <si>
    <t xml:space="preserve">   </t>
  </si>
  <si>
    <t xml:space="preserve">    </t>
  </si>
  <si>
    <t xml:space="preserve">                                                                                    ²è²ðÎ²ÜºðÆ ¶àôÚø²¶ðØ²Ü    òàôò²Î</t>
  </si>
  <si>
    <t>&lt;&lt;ԵՂՎԱՐԴԻ ԱՐՎԵՍՏԻ ԴՊՐՈՑ&gt;&gt; ՀՈԱԿ                                                                                                                                                                                  1. ՀԻՄՆԱԿԱՆ ՄԻՋՈՑՆԵՐԻ, ՄԱՆՐԱՐԺԵՔ ԵՎ                                                                                                                                                  ԱՐԱԳԱՄԱՇ ԱՌԱՐԿԱՆԵՐԻ ԳՈՒՅՔԱԳՐՄԱՆ ՑՈՒՑԱԿ</t>
  </si>
  <si>
    <t>Հ/Հ</t>
  </si>
  <si>
    <t>úµÛ»ÏïÇ ³Ýí³ÝáõÙÁ ¨ Ñ³Ù³éáï µÝáõÃ³·ÇñÁ</t>
  </si>
  <si>
    <t>ÂáÕ³ñÏÙ³Ý ï³ñ»ÃÇí</t>
  </si>
  <si>
    <t>·ÇÝÁ ÐÐ ¹ñ³Ù</t>
  </si>
  <si>
    <t>Ð³ßí³å³Ñ³Ï³Ý Ñ³ßí³éÙ³Ý ïíÛ³ÉÝ»ñáí</t>
  </si>
  <si>
    <t>ù³Ý³ÏÁ</t>
  </si>
  <si>
    <t>³ñÅ»ùÁ (¹ñ³Ù)</t>
  </si>
  <si>
    <t>ØáÉµ»ñï</t>
  </si>
  <si>
    <t>Հարվածային գործիք</t>
  </si>
  <si>
    <t>Պարի երկաթյա ձողեր</t>
  </si>
  <si>
    <t>Ապակի անգույն(hայելի)մ.ք</t>
  </si>
  <si>
    <t xml:space="preserve"> </t>
  </si>
  <si>
    <t xml:space="preserve">                                       §ºÔì²ð¸Æ ÎºÜîðàÜ²òì²Ì ¶ð²¸²ð²Ü²ÚÆÜ Ð²Ø²Î²ð¶¦ Ðà²Î</t>
  </si>
  <si>
    <t xml:space="preserve">                                               1. ÐÆØÜ²Î²Ü ØÆæàòÜºðÆ,Ø²Üð²ðÄºø ºì ²ð²¶²Ø²Þ </t>
  </si>
  <si>
    <t xml:space="preserve">                                                           ²è²ðÎ²ÜºðÆ ¶àôÚø²¶ðØ²Ü òàôò²Î</t>
  </si>
  <si>
    <t xml:space="preserve">                                              &lt;&lt;ºÔì²ð¸Æ ØÞ²ÎàôÚÂÆ îàôÜ &gt;&gt; Ðà²Î</t>
  </si>
  <si>
    <t xml:space="preserve">               Հավելված 6</t>
  </si>
  <si>
    <t xml:space="preserve"> 2017 թվականի</t>
  </si>
  <si>
    <t xml:space="preserve"> N  որոշման   արձանագրության</t>
  </si>
  <si>
    <t>Լուսավորության լամպ TINKO 120</t>
  </si>
  <si>
    <t>Տիսմա լայն</t>
  </si>
  <si>
    <t>Էլ.ջրատաքացուցիչ ARISTON</t>
  </si>
  <si>
    <t>ՍառնարանRDNE510m221W</t>
  </si>
  <si>
    <t>Փայտե նստարան տաղավար</t>
  </si>
  <si>
    <t>Ափսե զակուսկի N 7</t>
  </si>
  <si>
    <t>Ափսե ճաշի N 8</t>
  </si>
  <si>
    <t>Թեյի բաժակ թափանցիկ</t>
  </si>
  <si>
    <t>Սոխ</t>
  </si>
  <si>
    <t>Հաճար</t>
  </si>
  <si>
    <t>Վարսակի փաթիլ</t>
  </si>
  <si>
    <t>Չամիչ</t>
  </si>
  <si>
    <t xml:space="preserve">     ՍՆՆԴԱՄԹԵՐՔԻ ՄՆԱՑՈՐԴ ԱՌ 01.01.2019Թ.</t>
  </si>
  <si>
    <t>Կահույքի լաք</t>
  </si>
  <si>
    <t>Ապակի լվալու հեղուկ</t>
  </si>
  <si>
    <t xml:space="preserve">     ՄԱՔՐՈՂ ՆՅՈՒԹԵՐԻ ՄՆԱՑՈՐԴ ԱՌ 01.01.2019Թ.</t>
  </si>
  <si>
    <t xml:space="preserve">         ºÔì²ð¸Æ úðÐàôê ´Ü²ä²Ðä²ÜàôÂÚ²Ü ÎºÜîðàÜ</t>
  </si>
  <si>
    <t xml:space="preserve">                               ²è²ðÎ²ÜºðÆ ¶àôÚø²¶ðØ²Ü òàôò²Î</t>
  </si>
  <si>
    <t>Ø³Ñ×³Ï³É 1ï. </t>
  </si>
  <si>
    <t>Ð³ï</t>
  </si>
  <si>
    <t>Ø³Ñ×³Ï³É 2ï. </t>
  </si>
  <si>
    <t>öáùñ ë»Õ³Ý</t>
  </si>
  <si>
    <t>²Ãáé Ù»Í</t>
  </si>
  <si>
    <t>²Ãáé ÷áùñ</t>
  </si>
  <si>
    <t>Ê³Õ³ÉÇùÇ å³Ñ³ñ³Ý</t>
  </si>
  <si>
    <t>¶ñ³¹³ñ³Ï Ï³ËáíÇ</t>
  </si>
  <si>
    <t>êñµÇãÇ å³Ñ³ñ³Ý</t>
  </si>
  <si>
    <t>Ð³Ý¹»ñÓ³å³Ñ³ñ³Ý</t>
  </si>
  <si>
    <t>Î³ÑáõÛù å³ïÇ 5 Ïïáñ</t>
  </si>
  <si>
    <t>ö³÷áõÏ µ³½Ùáó</t>
  </si>
  <si>
    <t>Èñ³·ñ³ë»Õ³Ý</t>
  </si>
  <si>
    <t>¸»ñÓ³ÏÇ ë»Õ³Ý</t>
  </si>
  <si>
    <t>êå³ëù³å³Ñ³ñ³Ý Ù»Í</t>
  </si>
  <si>
    <t>Ö³ß³ë»Õ³Ý</t>
  </si>
  <si>
    <t>¸³ßÝ³Ùáõñ</t>
  </si>
  <si>
    <t xml:space="preserve">Îß»éù 100Ï· </t>
  </si>
  <si>
    <t>Îß»éù 10Ï·</t>
  </si>
  <si>
    <t>Îßñ³ù³ñ</t>
  </si>
  <si>
    <t>Ð³»ÉÇ Ù»Í</t>
  </si>
  <si>
    <t>Ð³»ÉÇ ÷áùñ</t>
  </si>
  <si>
    <t xml:space="preserve">àõÕ»·áñ· Ï³ñÙÇñ Ý³Ëß»ñáí 3ùÙ </t>
  </si>
  <si>
    <t xml:space="preserve">Ð³ï³ÏÇ Ï³íé³ÉÇï Ù»Í Ï³ñÙÇñ 6ùÙ </t>
  </si>
  <si>
    <t xml:space="preserve">Ð³ï³ÏÇ Ï³íé³ÉÇï ÷áùñ Ï³ñÙÇñ 2ùÙ </t>
  </si>
  <si>
    <t>¶ñ³ï³Ëï³Ï</t>
  </si>
  <si>
    <t xml:space="preserve">ºñÏ³ñ³óÙ³Ý É³ñ 3Ù </t>
  </si>
  <si>
    <t>Ì³ÍÏáó</t>
  </si>
  <si>
    <t>Ø³ÝÏ³Ï³Ý ³Ãáé ÷³Ûï» ¨ Ù»ï³Õ³Ï³Ý ÏáÝëïñáõÏóÇ³Ûáí</t>
  </si>
  <si>
    <t>ÜÏ³ñ</t>
  </si>
  <si>
    <t>ºñÏ³Ã» ³ëïÇ×³Ý</t>
  </si>
  <si>
    <t>Ø³ÝÏ³Ï³Ý ³Ãáé ·áõÝ³íáñ</t>
  </si>
  <si>
    <t>´³ñÓ</t>
  </si>
  <si>
    <t>¶áñ· 6ùÙ</t>
  </si>
  <si>
    <t>Â»ÛÝÇÏ</t>
  </si>
  <si>
    <t>Î³Ãë³ Ù»Í</t>
  </si>
  <si>
    <t>¸áõÛÉ ¿Ù³É³å³ï</t>
  </si>
  <si>
    <t>ò³Ýó Ë³Õ³ÉÇùÇ</t>
  </si>
  <si>
    <t>ê³éÝ³ñ³ÝÇ ëÇÝÇ</t>
  </si>
  <si>
    <t>Þ»ñ»÷</t>
  </si>
  <si>
    <t>îåÇã Phaser 3140</t>
  </si>
  <si>
    <t>Ì³ÕÏ³Ù³Ý</t>
  </si>
  <si>
    <t>¶á·³ÃÇ³Ï</t>
  </si>
  <si>
    <t>äáãáí ³Ù³Ý ¿Ù³É³å³ï</t>
  </si>
  <si>
    <t>´³ù Ù»Í</t>
  </si>
  <si>
    <t>´³ù ÷áùñ</t>
  </si>
  <si>
    <t>Â³ë åÉ³ëÙ³ë» ÷áùñ</t>
  </si>
  <si>
    <t>öÉ³íù³ÙÇã</t>
  </si>
  <si>
    <t>Â»ÛÇ ëå³ëù</t>
  </si>
  <si>
    <t xml:space="preserve">Ð³óÇ ³Ù³Ý åÉ³ëïÙ³ë» </t>
  </si>
  <si>
    <t xml:space="preserve">Â³ë Ù»Í ËÙáñÇ </t>
  </si>
  <si>
    <t>Ä³Ù³óáõÛó å³ïÇ</t>
  </si>
  <si>
    <t>æ»ñÙ³ã³÷ å³ïÇ</t>
  </si>
  <si>
    <t>Ð³ï³Ï Éí³Ý³Éáõ ÷³Ûï</t>
  </si>
  <si>
    <t xml:space="preserve">ä³ïáõÑ³Ý Éí³Ý³Éáõ Ëá½³Ý³Ï </t>
  </si>
  <si>
    <t>Î³éÝÇ½</t>
  </si>
  <si>
    <t>Ø³ÝÏ³Ï³Ý ë»Õ³Ý ·áõÝ³íáñ</t>
  </si>
  <si>
    <t>îáÝáÙ»ïñ</t>
  </si>
  <si>
    <t>ì»ñÙ³Ï³Ï³É</t>
  </si>
  <si>
    <t>ê³í³Ý</t>
  </si>
  <si>
    <t>´³ñÓÇ »ñ»ë</t>
  </si>
  <si>
    <t>Üëï³ñ³Ý ¹³ÑÉÇ×Ç</t>
  </si>
  <si>
    <t>ê»Õ³Ý ËáÑ³ÝáóÇ</t>
  </si>
  <si>
    <t>îáÝ³Í³é</t>
  </si>
  <si>
    <t>ê³éÝ³ñ³Ý Hitachi R-Z6gos46</t>
  </si>
  <si>
    <t>¶³½ûç³Ë CG151126W190X60x82</t>
  </si>
  <si>
    <t>¸³Ý³Ï Ù»Í</t>
  </si>
  <si>
    <t>¾É»Ïïñ³Ï³Ý Ïß»éù</t>
  </si>
  <si>
    <t>¸áõÛÉ Ëá½³Ý³Ïáí</t>
  </si>
  <si>
    <t>ú×³éÇ ïáõ÷</t>
  </si>
  <si>
    <t>ºé³µ³ËßÇã 3Ù</t>
  </si>
  <si>
    <t xml:space="preserve">Ä³Ù³óáõÛó </t>
  </si>
  <si>
    <t xml:space="preserve">ì³ñ³·áõÛñ ¹³ÑÉÇ×Ç í³ñ¹³·áõÛÝ 3.5Ù </t>
  </si>
  <si>
    <t>Â³ë åÉ³ëïÙ³ë»</t>
  </si>
  <si>
    <t>¶ñ³ï³Ëï³Ï Í³ÉáíÇ</t>
  </si>
  <si>
    <t>²å³ÏÛ³ ï³ñ³</t>
  </si>
  <si>
    <t>ì³ñ³·áõÛñ ËáÑ³ÝáóÇ 2.8Ù</t>
  </si>
  <si>
    <t>îÝ³ÛÇÝ ÏÇÝáÃ³ïñáÝ PHILIPS5577</t>
  </si>
  <si>
    <t>¶áñ· 24ùÙ</t>
  </si>
  <si>
    <t>æ»éáõóÙ³Ý Ñ³Ù³Ï³ñ·</t>
  </si>
  <si>
    <t>Î³Ãë³ ³å³ÏÛ³ Ï³÷³ñÇãáí 14É</t>
  </si>
  <si>
    <t>Â»ÛÝÇÏ 3É</t>
  </si>
  <si>
    <t>î³ñ³ Ñ³óÇ Ñ³Ù³ñ</t>
  </si>
  <si>
    <t>¸³Ý³Ï</t>
  </si>
  <si>
    <t>ÊáÑ³ÝáóÇ ï³Ëï³Ï</t>
  </si>
  <si>
    <t>²÷ë» Ñ³ñ¹</t>
  </si>
  <si>
    <t>²÷ë» Ëáñ</t>
  </si>
  <si>
    <t>¶¹³É Ù»Í</t>
  </si>
  <si>
    <t>¶¹³É ÷áùñ</t>
  </si>
  <si>
    <t>´³Å³Ï</t>
  </si>
  <si>
    <t>ØëÇ ¹³Ý³Ï /ã³÷³ç³Ë/</t>
  </si>
  <si>
    <t>ö³Ûï» ï³Ëï³Ï áõÕÕ³ÝÏÛáõÝ</t>
  </si>
  <si>
    <r>
      <t>ö³Ûï» ï³Ëï³Ï ÏÉáñ</t>
    </r>
    <r>
      <rPr>
        <sz val="9"/>
        <color rgb="FF000000"/>
        <rFont val="Times Armenian"/>
        <family val="1"/>
      </rPr>
      <t>32?432332AV-815</t>
    </r>
  </si>
  <si>
    <r>
      <t>ø»ñÇã/Ù»ï³ÕÛ³ åÉ³ëïÙ³ë» ï³Ïáí /</t>
    </r>
    <r>
      <rPr>
        <sz val="8"/>
        <color rgb="FF000000"/>
        <rFont val="Times Armenian"/>
        <family val="1"/>
      </rPr>
      <t>AV15461-1</t>
    </r>
  </si>
  <si>
    <t>ø³ÙÇã Ù»ï³ÕÛ³ Ù»Í</t>
  </si>
  <si>
    <t>ø³ÙÇã Ù»ï³ÕÛ³ ÷áùñ</t>
  </si>
  <si>
    <t>Ã»ÛÝÇÏ Ññ³Ï³ÛáõÝ   1600ÙÉ</t>
  </si>
  <si>
    <t xml:space="preserve">Ê³éÝÇã ÷³ÛïÇó ÙÇçÇÝ </t>
  </si>
  <si>
    <t>Ê³éÝÇã ÷³ÛïÇó ÷áùñ</t>
  </si>
  <si>
    <t>äÉ³ëÙ³ëë³Û» ãáñ³Ýáó</t>
  </si>
  <si>
    <t xml:space="preserve">Â³ë åÉ³ëÙ³ëë³Û» Ï³÷³ñÇãáí </t>
  </si>
  <si>
    <t>Â³ë ¿Ù³É³å³ï 7É Í³ÕÇÏáí</t>
  </si>
  <si>
    <t>Ð³Ù»ÙáõÝùÇ ï³ññ³ ·áõÝ³íáñ</t>
  </si>
  <si>
    <t>Þ»ñï³í³ñ³·áõÛñ 3Ù</t>
  </si>
  <si>
    <t xml:space="preserve">êñµÇã </t>
  </si>
  <si>
    <t>Îñ³ÏÙ³ñÇã</t>
  </si>
  <si>
    <t>ìեñÙ³Ï</t>
  </si>
  <si>
    <t>²ÝÏáÕÝ³ÛÇÝ ëåÇï³Ï»Õ»Ý (í»ñÙ³Ï³Ï³É, ë³í³Ý, µ³ñÓÇ »ñ»ë)</t>
  </si>
  <si>
    <t>ÎáÙå</t>
  </si>
  <si>
    <r>
      <t xml:space="preserve">êå³ëù Éí³óáÕ  Ù»ù»Ý³ </t>
    </r>
    <r>
      <rPr>
        <sz val="8"/>
        <color rgb="FF000000"/>
        <rFont val="Times Armenian"/>
        <family val="1"/>
      </rPr>
      <t>MIDEAWQP12-J7205KSL</t>
    </r>
  </si>
  <si>
    <t>Ð³ï³Ï É³í³Ý³Éáõ Ëá½³Ý³Ï</t>
  </si>
  <si>
    <t>Ð³ï³Ï É³í³Ý³Éáõ ¹áõÛÉ Ëá½³Ý³Ïáí</t>
  </si>
  <si>
    <t>äÉ³ëÙ³ë» ï³ñ³  0.7É</t>
  </si>
  <si>
    <t>äÉ³ëÙ³ë» ï³ñ³  0.5É</t>
  </si>
  <si>
    <t>ê»Õ³ÝÇ Ñ³ßíÇã</t>
  </si>
  <si>
    <t>²Ýíï³Ý·áõÃÛ³Ý Ñ³Ù³Ï³ñ·</t>
  </si>
  <si>
    <t>Ð³Ù³Ï³ñ·Çã LG</t>
  </si>
  <si>
    <t>Ð»éáõëï³óáõÛó</t>
  </si>
  <si>
    <t xml:space="preserve">ì³ñ³·áõÛñ ¹³ÑÉÇ×Ç </t>
  </si>
  <si>
    <t>ì³ñ³·áõÛñ ËÙµ³ë»ÝÛ³ÏÇ</t>
  </si>
  <si>
    <t>ì³ñ³·áõÛñ ÙÇç³ÝóùÇ</t>
  </si>
  <si>
    <t>¶ñ³ë»Õ³Ý Õ»Ï³í³ñÇ</t>
  </si>
  <si>
    <t>´³½Ï³Ãáé Õ»Ï³í³ñÇ</t>
  </si>
  <si>
    <t>ÊáÑ³Ýáó³ÛÇÝ Ï³ÑáõÛù</t>
  </si>
  <si>
    <t>æ»éáó</t>
  </si>
  <si>
    <t xml:space="preserve">ì»ñÙ³Ï </t>
  </si>
  <si>
    <t>Øë³Õ³ó</t>
  </si>
  <si>
    <t>²÷ë» Ñ³ñÃ</t>
  </si>
  <si>
    <t>Üëï³ñ³ÝÝ»ñ</t>
  </si>
  <si>
    <t>²Õµ³Ù³ÝÝ»ñ</t>
  </si>
  <si>
    <t>îÝ³Ï</t>
  </si>
  <si>
    <t>¶Í³ÛÇÝ ×á×áñ³Ý</t>
  </si>
  <si>
    <t>5 ï»Õ³Ýáó Ï³ñáõë»É</t>
  </si>
  <si>
    <t>Öá×áÝ³Ï</t>
  </si>
  <si>
    <t>êÕ³ñ³Ý</t>
  </si>
  <si>
    <t>ÐáíÑ³ñ</t>
  </si>
  <si>
    <t>üÇÃÝ»ëÇ ·áñ·</t>
  </si>
  <si>
    <t>Ցանց</t>
  </si>
  <si>
    <t>Հատ</t>
  </si>
  <si>
    <t>Թրմիչ</t>
  </si>
  <si>
    <t>Մկրատ մսի</t>
  </si>
  <si>
    <t>Թաս կափարիչով</t>
  </si>
  <si>
    <t>Թաս մեծ առանց կափարիչի</t>
  </si>
  <si>
    <t>Ձվի հարիչ</t>
  </si>
  <si>
    <t>Դույլ թափանցիկ կափարիչով</t>
  </si>
  <si>
    <t>Լվացքի մեքենա</t>
  </si>
  <si>
    <t xml:space="preserve">                                                                  1. ÐÆØÜ²Î²Ü ØÆæàòÜºðÆ,Ø²Üð²ðÄºø ºì ²ð²¶²Ø²Þ</t>
  </si>
  <si>
    <t xml:space="preserve">Ալյուր </t>
  </si>
  <si>
    <t>Կարագ զելանդական</t>
  </si>
  <si>
    <t>Կերակրի աղ</t>
  </si>
  <si>
    <t>Կգ</t>
  </si>
  <si>
    <t>Բուս. Յուղ</t>
  </si>
  <si>
    <t>Մակարոնեղեն</t>
  </si>
  <si>
    <t xml:space="preserve">    ԿԵՆՑԱՂԱՅԻՆ  ՆՅՈՒԹԵՐԻ  ՄՆԱՑՈՐԴԻ  òàôò²Î ԱՌ 31.12.2018թ</t>
  </si>
  <si>
    <t>Անձոռոցիկ</t>
  </si>
  <si>
    <t>Սպունգ կոշտ թելերով</t>
  </si>
  <si>
    <t>Սպունգ կոշտ թելերով  ջահիր</t>
  </si>
  <si>
    <t xml:space="preserve"> Ռաքշա </t>
  </si>
  <si>
    <t>ՍՆՆԴԱՄԹԵՐՔԻ  ՄՆԱՑՈՐԴԻ  òàôò²Î ԱՌ 31.12.2018թ.</t>
  </si>
  <si>
    <t xml:space="preserve">                                                                                                                                         </t>
  </si>
  <si>
    <t>øÇí</t>
  </si>
  <si>
    <t>ì³ñ³·áõÛñ</t>
  </si>
  <si>
    <t xml:space="preserve">   Ñ³ï</t>
  </si>
  <si>
    <t>Î³åÇãÝ»ñÇ ³Ùñ³ÏÝ»ñ</t>
  </si>
  <si>
    <t>ö³÷áõÏ ³Ãáé</t>
  </si>
  <si>
    <t>àõëáõóãÇ ë»Õ³Ý</t>
  </si>
  <si>
    <t>Î³ËÇã</t>
  </si>
  <si>
    <t>îÝûñ»ÝÇ ë»Õ³Ý</t>
  </si>
  <si>
    <t xml:space="preserve">   հատ</t>
  </si>
  <si>
    <t xml:space="preserve">    քմ</t>
  </si>
  <si>
    <t>Աշ. Սեղան  աթոռներով</t>
  </si>
  <si>
    <t xml:space="preserve">                                                            ²è²ðÎ²ÜºðÆ ¶àôÚø²¶ðØ²Ü òàôò²Î</t>
  </si>
  <si>
    <t xml:space="preserve">                                                         §ԶՈՎՈՒՆԻԻ ԵՐԱԺՇՏԱԿԱՆ ԴՊՐՈՑ¦ Ðà²Î</t>
  </si>
  <si>
    <t>ÃáÕ³ñÏ Ù³Ý ï³ñ» ÃÇí</t>
  </si>
  <si>
    <t>Չափ ման միավոր</t>
  </si>
  <si>
    <t>կոմպլ.</t>
  </si>
  <si>
    <t>քառ.մ</t>
  </si>
  <si>
    <t>Գրքեր</t>
  </si>
  <si>
    <t>ՀեռուստացույցLND32D51TS</t>
  </si>
  <si>
    <t>Ուժեղարար«Մաքսէմիքս»1200</t>
  </si>
  <si>
    <t>Կտրող հղկող գործիք RTRMAX 1200w</t>
  </si>
  <si>
    <t>Բջջայի հեռախոսMikromaxX 704</t>
  </si>
  <si>
    <t>&lt;&lt;Ռուսական&gt;հագուստ(աղջկա)</t>
  </si>
  <si>
    <t>&lt;&lt;Ռուսական&gt;հագուստ (տղայի)</t>
  </si>
  <si>
    <t>Մի կաթիլ մեղրի հագուստ(նոր</t>
  </si>
  <si>
    <t>Մի կաթիլ մեղրի հագուստ(հին</t>
  </si>
  <si>
    <t xml:space="preserve">  </t>
  </si>
  <si>
    <t xml:space="preserve">                                        §ԶՈՎՈՒՆԻԻ ՄՇԱԿՈՒՅԹԱՅԻՆ ԿԵՆՏՐՈՆ¦ Ðà²Î</t>
  </si>
  <si>
    <t xml:space="preserve">                                            1. ÐÆØÜ²Î²Ü ØÆæàòÜºðÆ,Ø²Üð²ðÄºø ºì ²ð²¶²Ø²Þ</t>
  </si>
  <si>
    <t>Գույքի անվանումը և համառոտ բնութագիրը</t>
  </si>
  <si>
    <t>Ձ/բ և շ/հ տարեթիվ</t>
  </si>
  <si>
    <t>Չափ. միավ.</t>
  </si>
  <si>
    <t>Հաշվապահական հաշվառ. տվյալներով</t>
  </si>
  <si>
    <t>Ընդ. գումար</t>
  </si>
  <si>
    <t>Սպասքապահարան 1/3</t>
  </si>
  <si>
    <t>Նախապատ. սեղան</t>
  </si>
  <si>
    <t>Նախապատ. տախտակ</t>
  </si>
  <si>
    <t>Տակդիր</t>
  </si>
  <si>
    <t>Մահճակալ երկհարկանի</t>
  </si>
  <si>
    <t>Սեղան Մանկական</t>
  </si>
  <si>
    <t>Սեղան ուսուցչի</t>
  </si>
  <si>
    <t xml:space="preserve">Վերմակ </t>
  </si>
  <si>
    <t>Անկողնային սպիտակեղեն</t>
  </si>
  <si>
    <t xml:space="preserve">                                                     §ԶՈՎՈՒՆԻԻ ՄԱՆԿԱՊԱՐՏԵԶ¦ Ðà²Î</t>
  </si>
  <si>
    <t xml:space="preserve">                                                                  ²è²ðÎ²ÜºðÆ ¶àôÚø²¶ðØ²Ü òàôò²Î</t>
  </si>
  <si>
    <t xml:space="preserve">Սննդամթերքի անվանումը </t>
  </si>
  <si>
    <t>Գին /դրամ/</t>
  </si>
  <si>
    <t xml:space="preserve">Քանակ </t>
  </si>
  <si>
    <t>Ոլոռ (գարոխ) հատիկ</t>
  </si>
  <si>
    <t>Խնձոր</t>
  </si>
  <si>
    <t xml:space="preserve">                                          §ԶՈՎՈՒՆԻԻ ՄԱՆԿԱՊԱՐՏԵԶ¦ Ðà²Î</t>
  </si>
  <si>
    <t xml:space="preserve">    §ԶՈՎՈՒՆԻԻ ՄԱՆԿԱՊԱՐՏԵԶ¦ Ðà²Î</t>
  </si>
  <si>
    <t>Ամանի հեղուկ</t>
  </si>
  <si>
    <t>Աղբի տոպրակ</t>
  </si>
  <si>
    <t>Տնտեսական ձեռնոց</t>
  </si>
  <si>
    <t>Կպչուն ժապավեն</t>
  </si>
  <si>
    <t>Պոլիէթիլենային տոպրակ</t>
  </si>
  <si>
    <t>Անկողնային հավաքածու</t>
  </si>
  <si>
    <t>Փայլաթիթեղ</t>
  </si>
  <si>
    <t>Հոսանքի բաշխիչ</t>
  </si>
  <si>
    <t>Ամանի սրբիչ</t>
  </si>
  <si>
    <t>Գորգ մաքրող հեղուկ</t>
  </si>
  <si>
    <t>Դանակ</t>
  </si>
  <si>
    <t>Մարտկոց</t>
  </si>
  <si>
    <t>Ամանի շփիչ</t>
  </si>
  <si>
    <t>Հատակի փայտ պտուտակով</t>
  </si>
  <si>
    <t>Յուղաթուղթ</t>
  </si>
  <si>
    <t>Ճանճի փայտ</t>
  </si>
  <si>
    <t>Ամանի սպունգ ջահիր</t>
  </si>
  <si>
    <t>Արվեստի դպրոցի շենք</t>
  </si>
  <si>
    <t>Մշակույթի շենքի ցանկապատ</t>
  </si>
  <si>
    <t>Թիվ 1 մանկապարտեզի շենք</t>
  </si>
  <si>
    <t>Կուլտուրայի շենք</t>
  </si>
  <si>
    <t xml:space="preserve">Մանկապարտեզի շենք </t>
  </si>
  <si>
    <t xml:space="preserve">                                               1. ÐÆØÜ²Î²Ü ØÆæàòÜºðÆ, Ø²Üð²ðÄºø ºì ²ð²¶²Ø²Þ</t>
  </si>
  <si>
    <t xml:space="preserve">           1. ÐÆØÜ²Î²Ü ØÆæàòÜºðÆ, Ø²Üð²ðÄºø ºì ²ð²¶²Ø²Þ</t>
  </si>
  <si>
    <t>Զրուցարան-տաղավար</t>
  </si>
  <si>
    <t>Հեռուստացույց   (նվեր)</t>
  </si>
  <si>
    <t>Գրքային ֆոնդ  (նվեր)</t>
  </si>
  <si>
    <t>Հավելված 1                                                                       Եղվարդ համայնքի ավագանու                                       2019 թվականի փետրվարի 28-ի                                          N 17  որոշման</t>
  </si>
  <si>
    <t>Հավելված 5                                                              Եղվարդ համայնքի ավագանու 2019 թվականի փետրվարի 28-ի                                   N 17  որոշման</t>
  </si>
  <si>
    <t xml:space="preserve">Հավելված 8                                                  Եղվարդ համայնքի ավագանու 2019 թվականի փետրվարի 28-ի                                              N 17 որոշման </t>
  </si>
  <si>
    <t>Հավելված 7                                                  Եղվարդ համայնքի ավագանու 2019 թվականի փետրվարի 28-ի                                              N 17 որոշման</t>
  </si>
  <si>
    <t>Հավելված 6                                                  Եղվարդ համայնքի ավագանու 2019 թվականի փետրվարի 28-ի                                              N 17 որոշման</t>
  </si>
  <si>
    <t xml:space="preserve">Հավելված 6.1                                            Եղվարդ համայնքի ավագանու 2019 թվականի փետրվարի 28-ի                             N 17  որոշման             </t>
  </si>
  <si>
    <t>Հավելված 6.2                                           Եղվարդ համայնքի ավագանու 2019 թվականի փետրվարի 28-ի                             N 17  որոշման</t>
  </si>
  <si>
    <t xml:space="preserve"> Հավելված 2                                                  Եղվարդ համայնքի ավագանու 2019 թվականի փետրվարի 28-ի                                                      N 17 որոշման         </t>
  </si>
  <si>
    <t xml:space="preserve">Հավելված 3                                                  Եղվարդ համայնքի ավագանու 2019 թվականի փետրվարի 28-ի                                              N 17 որոշման              </t>
  </si>
  <si>
    <t xml:space="preserve">Հավելված 12                                                  Եղվարդ համայնքի ավագանու 2019 թվականի փետրվարի 28-ի                                              N 17 որոշման             </t>
  </si>
  <si>
    <t xml:space="preserve">Հավելված 12.1                                                      Եղվարդ համայնքի ավագանու 2019 թվականի փետրվարի 28-ի                                  N 17 որոշման             </t>
  </si>
  <si>
    <t xml:space="preserve">Հավելված 12.2                                                      Եղվարդ համայնքի ավագանու 2019 թվականի փետրվարի 28-ի                                  N 17 որոշման       </t>
  </si>
  <si>
    <t xml:space="preserve">Հավելված 9                                                      Եղվարդ համայնքի ավագանու 2019 թվականի փետրվարի 28-ի                                  N 17 որոշման </t>
  </si>
  <si>
    <t xml:space="preserve">Հավելված 11                                            Եղվարդ համայնքի ավագանու 2019 թվականի փետրվարի 28-ի                  N 17 որոշման            </t>
  </si>
  <si>
    <t>Հավելված 10                                                     Եղվարդ համայնքի ավագանու       2019 թվականի փետրվարի 28-ի        N 17 որոշման</t>
  </si>
  <si>
    <t>Հավելված 10.1                                    Եղվարդ համայնքի ավագանու 2019 թվականի փետրվարի 28-ի                  N 17 որոշման</t>
  </si>
  <si>
    <t>Հավելված 10.2                                             Եղվարդ համայնքի ավագանու              2019 թվականի փետրվարի 28-ի                N 17 որոշման</t>
  </si>
  <si>
    <t xml:space="preserve">                                                                                ºÔì²ð¸Æ Ð²Ø²ÚÜø²äºî²ð²ÜÆ ²ÞÊ²î²Î²¼Ø</t>
  </si>
  <si>
    <t xml:space="preserve">                                                                      1. ÐÆØÜ²Î²Ü ØÆæàòÜºðÆ,ՄԱՆՐԱՐԺԵՔ ԵՎ ԱՐԱԳԱՄԱՇ</t>
  </si>
  <si>
    <t xml:space="preserve">         Անհատույց օգտագործման իրավունքով հանձնվող</t>
  </si>
  <si>
    <t xml:space="preserve">         ՍՆՆԴԱՄԹԵՐՔԻ ՄՆԱՑՈՐԴ ԱՌ 01.01.2019Թ.</t>
  </si>
  <si>
    <t xml:space="preserve">                                                  1. ÐÆØÜ²Î²Ü ØÆæàòÜºðÆ, Ø²Üð²ðÄºø ºì ²ð²¶²Ø²Þ</t>
  </si>
  <si>
    <t xml:space="preserve">                          ²è²ðÎ²ÜºðÆ ¶àôÚø²¶ðØ²Ü òàôò²Î</t>
  </si>
  <si>
    <t xml:space="preserve">                                                                  ºÔì²ð¸Æ øÎ²¶ ï/µ</t>
  </si>
  <si>
    <t>Գáñ·</t>
  </si>
  <si>
    <t xml:space="preserve">          &lt;&lt;ԵՂՎԱՐԴԻ N 1 ՄԱՆԿԱՊԱՐՏԵԶ &gt;&gt; ՀՈԱԿ                                                                                                                       1. ՀԻՄՆԱԿԱՆ ՄԻՋՈՑՆԵՐԻ,ՙ ՄԱՆՐԱՐԺԵՔ ԵՎ ԱՐԱԳԱՄԱՇ                                                                                                                                                                                                                                                                                                                                                                                                                         ԱՌԱՐԿԱՆԵՐԻ ԳՈՒՅՔԱԳՐՄԱՆ ՑՈՒՑԱԿ</t>
  </si>
  <si>
    <t xml:space="preserve">                                              1. ÐÆØÜ²Î²Ü ØÆæàòÜºðÆ, Ø²Üð²ðÄºø ºì ²ð²¶²Ø²Þ</t>
  </si>
  <si>
    <t>Հավելված 4                                                       Եղվարդ համայնքի ավագանու                               2019 թվականի փետրվարի 28-ի                                     N 17 որոշման</t>
  </si>
  <si>
    <t xml:space="preserve">                §ºÔì²ð¸Æ ´²ðºÎ²ð¶àôØ ºì ´Ü²ÎüàÜ¸¦  ՀՈԱԿ</t>
  </si>
  <si>
    <t xml:space="preserve">                                                                             1. ÐÆØÜ²Î²Ü ØÆæàòÜºðÆ, Ø²Üð²ðÄºø ºì ²ð²¶²Ø²Þ </t>
  </si>
  <si>
    <t xml:space="preserve">       ²è²ðÎ²ÜºðÆ ¶àôÚø²¶ðØ²Ü òàôò²Î</t>
  </si>
  <si>
    <t>Ձեռք բերման տարեթիվ</t>
  </si>
  <si>
    <t>¼ÇÉ-ØØ¼-4502</t>
  </si>
  <si>
    <t>²Õµ³ñÏÕ</t>
  </si>
  <si>
    <t>Ê³Õ³ë»Õ³Ý</t>
  </si>
  <si>
    <t>æñÇ åáÙåÇ ß³ñÅÇã</t>
  </si>
  <si>
    <t>äáÙå NDB 500/70</t>
  </si>
  <si>
    <t>Þ³ñÅÇã 160KB 1500åï</t>
  </si>
  <si>
    <t>äáÙå NDB 320/50</t>
  </si>
  <si>
    <t>Î³ÉáÝÏ³</t>
  </si>
  <si>
    <t>Ko-413 ·³½ 53 ³Õµ³ï.</t>
  </si>
  <si>
    <t>1999</t>
  </si>
  <si>
    <t>1</t>
  </si>
  <si>
    <t>²íïáÙ»ù»Ý³  GAZ  2410</t>
  </si>
  <si>
    <t>¼ÇÉ KO-449-10</t>
  </si>
  <si>
    <t xml:space="preserve">Ø»ù»Ý³  MDK </t>
  </si>
  <si>
    <t>îñ³Ïïáñ Êî¼</t>
  </si>
  <si>
    <t>¶ñ»Û¹»ñ</t>
  </si>
  <si>
    <t>Îó³ë³ÛÉ</t>
  </si>
  <si>
    <t>îñ³Ïïáñ</t>
  </si>
  <si>
    <t>²Õµ³ñÏÕ Ù»Í</t>
  </si>
  <si>
    <t>Î³ñáõë»É</t>
  </si>
  <si>
    <t>Öá×³Ý³Ï T-³Ó¨</t>
  </si>
  <si>
    <t>Öá×³Ý³Ï 2 ï»Õ³Ýáó</t>
  </si>
  <si>
    <t>Öá×áÝ³Ï 2 ï»Õ³Ýáó</t>
  </si>
  <si>
    <t>Öá×³Ý³Ï 6 ï»Õ³Ýáó</t>
  </si>
  <si>
    <t>Î³Ý·³éÇ Í³ÍÏáó ÷áùñ</t>
  </si>
  <si>
    <t>Î³Ý·³éÇ Í³ÍÏáó Ù»Í</t>
  </si>
  <si>
    <t>Î³Ý·³éÇ Í³ÍÏáó</t>
  </si>
  <si>
    <t>¶»ñ»½Ù³Ýáó</t>
  </si>
  <si>
    <t xml:space="preserve">÷áÕáó³ÛÇÝ Éáõë³íáñáõÃÛáõÝ  </t>
  </si>
  <si>
    <t>ë»Õ³Ý</t>
  </si>
  <si>
    <t>Ýëï³ñ³Ý</t>
  </si>
  <si>
    <t>ë»Õ³Ý ÷áùñ</t>
  </si>
  <si>
    <t>Üëï³ñ³Ý</t>
  </si>
  <si>
    <t>ºñÏ³ÃÛ³ ¿ï³Å»ñÏ³</t>
  </si>
  <si>
    <t>æñÇ µ³Ï</t>
  </si>
  <si>
    <t>Üëï³ñ³Ý (2Ù-ոց)</t>
  </si>
  <si>
    <t>Éí³ó³ñ³Ý å³Ñ³ñ³Ýáí</t>
  </si>
  <si>
    <t>²Õµ³ñÏÕ ÷áùñ</t>
  </si>
  <si>
    <t>²÷ë»</t>
  </si>
  <si>
    <t>²Õ³Ù³Ý</t>
  </si>
  <si>
    <t>²÷ë» Óí³Ó¨ ÓÏ³Ý</t>
  </si>
  <si>
    <t>²÷ë» ÷áùñ</t>
  </si>
  <si>
    <t>²÷ë» ½³ÏáõëÏÇ</t>
  </si>
  <si>
    <t>²÷ë» ½»ÛÃáõÝÇ</t>
  </si>
  <si>
    <t>ì³½ Ùñ·Ç</t>
  </si>
  <si>
    <t>ØáËñ³Ù³Ý</t>
  </si>
  <si>
    <t>µ³óÇã</t>
  </si>
  <si>
    <t>ë÷éáó</t>
  </si>
  <si>
    <t>Î³ëïñáõÉÏ³ 40É.</t>
  </si>
  <si>
    <t>Î³ëïñáõÉÏ³ 50É.</t>
  </si>
  <si>
    <t>Î³ëïñáõÉÏ³ 15É.</t>
  </si>
  <si>
    <t>Þ»ñ»÷ ù³÷ÏÇñ</t>
  </si>
  <si>
    <t>Ø»Í ¹³Ý³Ï</t>
  </si>
  <si>
    <t>Ð³óÇ ï³Ëï³Ï</t>
  </si>
  <si>
    <t>êñµÇã »ñ»ëÇ</t>
  </si>
  <si>
    <t>öÉ³íù³Ù óÇÝÏ»</t>
  </si>
  <si>
    <t>êÇÝÇ Ï³åñáÝ»</t>
  </si>
  <si>
    <t>êÇÝÇ Ý»ñÅ»</t>
  </si>
  <si>
    <t>êáõñ×Ç µ³Å³Ï</t>
  </si>
  <si>
    <t xml:space="preserve">êñ×»÷ </t>
  </si>
  <si>
    <t>´³Å³Ï Ù»Í</t>
  </si>
  <si>
    <t>´³Å³Ï ÷áùñ</t>
  </si>
  <si>
    <t>´³Å³Ï µéÝ³Ïáí</t>
  </si>
  <si>
    <t>È³·³Ý Ï³åñáÝ»</t>
  </si>
  <si>
    <t>äáÉÇ ÷³Ûï</t>
  </si>
  <si>
    <t>¸é³Ý ¹»ÙÇ ßáñ</t>
  </si>
  <si>
    <t>¶³½ûç³Ë</t>
  </si>
  <si>
    <t>¶³½Ç ËáÕáí³Ï</t>
  </si>
  <si>
    <t>ØáËñ³Ù³Ý Ù»Í</t>
  </si>
  <si>
    <t>¸áõÛÉ</t>
  </si>
  <si>
    <t>²÷ë»Ý»ñÇ å³ëï³íÏ³</t>
  </si>
  <si>
    <t>Î³ñïáýÇÉ Ù³ùñÇã</t>
  </si>
  <si>
    <t xml:space="preserve">Þ»ñï³í³ñ³·áõÛñ  </t>
  </si>
  <si>
    <t>ú¹³÷áËÇã SAMSUNG</t>
  </si>
  <si>
    <t>äáÙå</t>
  </si>
  <si>
    <t>Ñ»éáõëï³óáõÛóÇ ï³Ï¹Çñ</t>
  </si>
  <si>
    <t>³Õµ³ñÏÕ</t>
  </si>
  <si>
    <t>çñÇ ³å³ñ³ï Bosch</t>
  </si>
  <si>
    <t>Ð³·áõëïÇ Ï³ËÇã</t>
  </si>
  <si>
    <t>ö³÷áõÏ Ï³ÑáõÛù</t>
  </si>
  <si>
    <t>²ÃáéÝ»ñ</t>
  </si>
  <si>
    <t>àïù Ù³ùñ»Éáõ Ñ³ñÙ³ñ³Ýù</t>
  </si>
  <si>
    <t>»Ï»Õ»óáõ ³ñïù. Éáõë³íáñáõÃ.</t>
  </si>
  <si>
    <t>³Õµ. ³íïáÙ»ù»Ý³ KO-449-10</t>
  </si>
  <si>
    <t>4522620</t>
  </si>
  <si>
    <t>³íïá³ßï³ñ³Ï ìê-22-01</t>
  </si>
  <si>
    <t xml:space="preserve">áéá·Ù³Ý ó³Ýó  </t>
  </si>
  <si>
    <t xml:space="preserve">·»ñ»½Ù³ÝáóÇ ó³ÝÏ³å³ï  </t>
  </si>
  <si>
    <t xml:space="preserve">ÏáÛáõÕ³·ÇÍ </t>
  </si>
  <si>
    <t xml:space="preserve">ÏáÛáõÕ³·ÇÍ  </t>
  </si>
  <si>
    <t>ÏáÛáõÕ³·Í»ñÇ ¹Çï³Ñáñ. ë³É</t>
  </si>
  <si>
    <t>ä»ñý»ñ³ïáñ</t>
  </si>
  <si>
    <t>Î³ñáõë»É 4 ï»Õ³Ýáó</t>
  </si>
  <si>
    <t>²ëý³Éï³å³ïփողոցներ</t>
  </si>
  <si>
    <t xml:space="preserve">öáÕáó³ÛÇÝ Éáõë³íáñáõÃÛáõÝ  </t>
  </si>
  <si>
    <t xml:space="preserve">öáÕáó³ÛÇÝ Éáõë³íáñáõÃÛáõÝ </t>
  </si>
  <si>
    <t>´»Ù³Ñ³ñÃ³Ï</t>
  </si>
  <si>
    <t xml:space="preserve">Öá×աÝ³Ï </t>
  </si>
  <si>
    <t>ê³ÑÇã</t>
  </si>
  <si>
    <t>²ëֆ³Éï³å³ï ճանապարհներ</t>
  </si>
  <si>
    <t xml:space="preserve">Փողոցային լուսավորություն </t>
  </si>
  <si>
    <t xml:space="preserve">Խճապատված փողոցներ </t>
  </si>
  <si>
    <t>Ոռոգման ցանց</t>
  </si>
  <si>
    <t>Սելավատարի կառուցում</t>
  </si>
  <si>
    <t>²ëý³Éï³å³ï  փողոց.</t>
  </si>
  <si>
    <t xml:space="preserve">Կոյուղագիծ </t>
  </si>
  <si>
    <t xml:space="preserve"> Կոյուղագիծ</t>
  </si>
  <si>
    <t>ԿոյուղագÇծ</t>
  </si>
  <si>
    <t>Տերյան փողոցի ջրագիծ</t>
  </si>
  <si>
    <t>Զ.Անդրանիկի խմ.ջրագիծ</t>
  </si>
  <si>
    <t>Լանքարտ</t>
  </si>
  <si>
    <t>Խոտհնձիչ կոմբայն</t>
  </si>
  <si>
    <t>Էլ. Խոտհնձիչ</t>
  </si>
  <si>
    <t>Պլաստմասե կոճ ճկախսղովակի</t>
  </si>
  <si>
    <t>Այգեգործական փոցխ</t>
  </si>
  <si>
    <t>Ձեռքի այգեգործական գործիք</t>
  </si>
  <si>
    <t>Ջրելու հարմարանք</t>
  </si>
  <si>
    <t>Էտոց</t>
  </si>
  <si>
    <t>Պլաստմասե կցամաս</t>
  </si>
  <si>
    <t>Ճկախողովակ</t>
  </si>
  <si>
    <t>Կոճ</t>
  </si>
  <si>
    <t>üáñ¹ ïñ³Ý½Çï</t>
  </si>
  <si>
    <t>»ñÏ³ÃÛ³ óáõó³Ý³Ï</t>
  </si>
  <si>
    <t xml:space="preserve">³ëý³Éï³å³ï  փողոցներ </t>
  </si>
  <si>
    <t xml:space="preserve">Ա½³ï³Ù³ñïÇÏÝ»ñի Ñáõß³Ñ³Ù³ÉÇñÇ ó³ÝÏ³å³ïáõÙ </t>
  </si>
  <si>
    <t>Ա½³ï³Ù³ñïÇÏÝ»ñի Ñáõß³Ñ³Ù³ÉÇñÇ  ë³ÉÇÏ³å³ïáõÙ.</t>
  </si>
  <si>
    <t xml:space="preserve"> ³ëý³Éï³å³ï  փողոցներ</t>
  </si>
  <si>
    <t>¾É»Ïïñ³Ï³Ý ç»éáõóÇã</t>
  </si>
  <si>
    <t>äáÙå Luck 220-240</t>
  </si>
  <si>
    <t>¶³½Ç Ù»Ùµñ³Ý³ÛÇÝ Ñ³ßíÇã C6C</t>
  </si>
  <si>
    <t>Ð³ßíÇã »é³ý³½</t>
  </si>
  <si>
    <t>Éáõë³ïáõ</t>
  </si>
  <si>
    <t>Ø»ÏÝ³ñÏÇã</t>
  </si>
  <si>
    <t>Èáõë³ýáñÇ åÉ³ï³</t>
  </si>
  <si>
    <t xml:space="preserve"> կոյուղագիծ  </t>
  </si>
  <si>
    <t>Խոտհնձիչ</t>
  </si>
  <si>
    <t>Կոյուղատարի կոլեկտր</t>
  </si>
  <si>
    <t>Պոմպ կենտրոնախույս</t>
  </si>
  <si>
    <t>Ասֆալտապատ փողոցներ</t>
  </si>
  <si>
    <t>Թուջե մտոց իր կափարիչով</t>
  </si>
  <si>
    <t>Լուսարձակի հսկիչ</t>
  </si>
  <si>
    <t>Երևանյան թաղամասի լուսավորության անցկացում</t>
  </si>
  <si>
    <t>N1 մանկապարտեզի ոռոգման համ. վերանորոգում</t>
  </si>
  <si>
    <t>Բենզինային խոտհնձիչ</t>
  </si>
  <si>
    <t>Խոտնհձիչ</t>
  </si>
  <si>
    <t>Սաֆարյան փողոցի կոյուղու կառուցում</t>
  </si>
  <si>
    <t>Սաֆարյան փողոցի խմելու ջրագծի կառուցում</t>
  </si>
  <si>
    <t>Կանգառի ծածկոց</t>
  </si>
  <si>
    <t>Էլեկտ. Դրուժբա</t>
  </si>
  <si>
    <t>Աղբարկղեր</t>
  </si>
  <si>
    <t>Աղ տարածող սարքավորում</t>
  </si>
  <si>
    <t>Մուտքի տեսախցիկներ</t>
  </si>
  <si>
    <t>Կամազ 5320 հիդրոխողովակ</t>
  </si>
  <si>
    <t xml:space="preserve"> էնշեյի յուղի նասոս</t>
  </si>
  <si>
    <t>յուղի ճնշման խողովակ</t>
  </si>
  <si>
    <t xml:space="preserve"> շտոկ</t>
  </si>
  <si>
    <t>Կամազ ԿՕ-415Ա գեներատոր</t>
  </si>
  <si>
    <t>ռիչագ ռեգիլիրով.պրավի լեվի</t>
  </si>
  <si>
    <t xml:space="preserve"> Հիդրավլիկ շտոկ</t>
  </si>
  <si>
    <t xml:space="preserve"> Հիդրոգլան</t>
  </si>
  <si>
    <t xml:space="preserve"> Հիդրավլիկի խողովակ</t>
  </si>
  <si>
    <t>Գծանշում</t>
  </si>
  <si>
    <t>Խաղահրապարակի վերանորոգում</t>
  </si>
  <si>
    <t>Փոսային նորոգում</t>
  </si>
  <si>
    <t>Սղոցած ասֆ.խճապատում</t>
  </si>
  <si>
    <t>Նստարան</t>
  </si>
  <si>
    <t xml:space="preserve">Աթոռ սրահի                                                                                               </t>
  </si>
  <si>
    <t>Սառնարան MIDEA HD598FWST</t>
  </si>
  <si>
    <t>Գազօջախ CG-15112</t>
  </si>
  <si>
    <t>Ափսե սպիտակ ԱՎ-88</t>
  </si>
  <si>
    <t>Ափսե սպիտակ ԱՎ-89</t>
  </si>
  <si>
    <t>Ափսեի տակդիր</t>
  </si>
  <si>
    <t>Խոր ափսե</t>
  </si>
  <si>
    <t>Աղցանաման 1 օպալ</t>
  </si>
  <si>
    <t>Աղցանաման 2 օպալ</t>
  </si>
  <si>
    <t>Աղցանաման 3 կերամիկա</t>
  </si>
  <si>
    <t>Ափսե / պանրի/ կերամիկա</t>
  </si>
  <si>
    <t>Ափսե օպալ</t>
  </si>
  <si>
    <t>Ձկան ափսե</t>
  </si>
  <si>
    <t>Մրգաման</t>
  </si>
  <si>
    <t>Սուրճի բաժակ</t>
  </si>
  <si>
    <t>Եռահարկ</t>
  </si>
  <si>
    <t>Գդալ մեծ</t>
  </si>
  <si>
    <t>Դանակ /պանրի/</t>
  </si>
  <si>
    <t>Խաչքար հուշարձան</t>
  </si>
  <si>
    <t>Փողոցի  լուսավ.</t>
  </si>
  <si>
    <t>Հողերի ոռոգման ցանց</t>
  </si>
  <si>
    <t>Գազի մագիստրալ</t>
  </si>
  <si>
    <t>Ավանի գազի մագիստրալ</t>
  </si>
  <si>
    <t>Գերեզմանոցի լուսավորման ցանց</t>
  </si>
  <si>
    <t>Գերեզմանոցի ջրամատակարարում</t>
  </si>
  <si>
    <t>Համայնքի հատակագիծ</t>
  </si>
  <si>
    <t>2-րդ փողոցի կոյուղու կառուցում</t>
  </si>
  <si>
    <t xml:space="preserve">2-րդ փողոցի ասֆալտապատում </t>
  </si>
  <si>
    <t>3-րդ փողոցի բարեկարգում</t>
  </si>
  <si>
    <t>5-րդ փողոցի լուսավորություն</t>
  </si>
  <si>
    <t>2-րդ փողոցի լուսավորություն</t>
  </si>
  <si>
    <t>Փողոցների ասֆալտապատում</t>
  </si>
  <si>
    <t xml:space="preserve">Տրակտոր </t>
  </si>
  <si>
    <t>Տրակտորի կցասայլ</t>
  </si>
  <si>
    <t>Ցածր լարման լուս. համայնքային</t>
  </si>
  <si>
    <t>գծմ</t>
  </si>
  <si>
    <t xml:space="preserve">Ցածր լարման փողոցային լուսավորություն </t>
  </si>
  <si>
    <t>Ցածր լարման փողոցային լուսավորություն</t>
  </si>
  <si>
    <t>Ճանապարհ ավանում /ասֆալտապատ/</t>
  </si>
  <si>
    <t xml:space="preserve">Ասֆալտ ճանապարհ </t>
  </si>
  <si>
    <t>Ասֆալտ ճանապարհ</t>
  </si>
  <si>
    <t xml:space="preserve">Ասֆալտապատ ճանապարհ </t>
  </si>
  <si>
    <t xml:space="preserve"> 18 փողոցի ասֆալտապատում </t>
  </si>
  <si>
    <t xml:space="preserve">Ասֆալտապատ ճանապարհների փոսային նորոգում </t>
  </si>
  <si>
    <t>Թունաքիմիկատ.պահեստ</t>
  </si>
  <si>
    <t>Հողամասերի ոռոգման ցանց</t>
  </si>
  <si>
    <t>Հողամասերի ջրատար փակ խողովակաշար</t>
  </si>
  <si>
    <t>Այգիների ոռոգում ցանց կիսախողովակ</t>
  </si>
  <si>
    <t>Փակ ջրատար</t>
  </si>
  <si>
    <t>Լուծույթի ավազան</t>
  </si>
  <si>
    <t>Հակահրդեհային ավազան</t>
  </si>
  <si>
    <t>Ջրագիծ 2-րդ տեղամասում</t>
  </si>
  <si>
    <t>Էլ ենթակայան</t>
  </si>
  <si>
    <t>Գերեզմանատուն /2 հատ /</t>
  </si>
  <si>
    <t>Ոռոգման ներտնային ցանց</t>
  </si>
  <si>
    <t>Ցածր լարման լուսավորություն</t>
  </si>
  <si>
    <t xml:space="preserve">Ենթակայան </t>
  </si>
  <si>
    <t>5 և 7 շենքերի կոյուղագիծ</t>
  </si>
  <si>
    <t>Գյուղ Արագյուղ</t>
  </si>
  <si>
    <t xml:space="preserve">Ջրի  պոմպ </t>
  </si>
  <si>
    <t xml:space="preserve">Կաթսայատուն  </t>
  </si>
  <si>
    <t>Երկաթբետոնյա ցանկապատ</t>
  </si>
  <si>
    <t xml:space="preserve">մետր </t>
  </si>
  <si>
    <t xml:space="preserve">Երնջատապիմայրառու </t>
  </si>
  <si>
    <t>կմ</t>
  </si>
  <si>
    <t xml:space="preserve">Եղվարդի մայր առու  </t>
  </si>
  <si>
    <t xml:space="preserve">Դոտացիոն գ  Արագյուղ </t>
  </si>
  <si>
    <t xml:space="preserve">Ճանապարհներ ներ  համ </t>
  </si>
  <si>
    <t>Ջրհան  կայան  մղող</t>
  </si>
  <si>
    <t xml:space="preserve">Գազատար   </t>
  </si>
  <si>
    <t xml:space="preserve">Գազատար </t>
  </si>
  <si>
    <t xml:space="preserve">մ </t>
  </si>
  <si>
    <t>Երկաթբետոնյա   ցանկապատ</t>
  </si>
  <si>
    <t>խմելու ջրագիծ</t>
  </si>
  <si>
    <t>ենթակայան</t>
  </si>
  <si>
    <t xml:space="preserve">տրակտոր </t>
  </si>
  <si>
    <t>փողոցային լուսավորություն</t>
  </si>
  <si>
    <t>Ոռոգման բաց ջրագիծ</t>
  </si>
  <si>
    <t>Ոռոգման փակ ջրագիծ</t>
  </si>
  <si>
    <t>Ոռոգման ջրագիծ փակ ենթակայանից</t>
  </si>
  <si>
    <t>Ոռոգման ներքի ցանց</t>
  </si>
  <si>
    <t>Ենթակայան</t>
  </si>
  <si>
    <t>Ասֆալտապատում</t>
  </si>
  <si>
    <t>Հուշարձան</t>
  </si>
  <si>
    <t>Գերեզմանոցի ցանկապատ</t>
  </si>
  <si>
    <t>ԸՆԴԱՄԵՆԸ</t>
  </si>
  <si>
    <t xml:space="preserve">                                                           Գյուղ  Զորավան</t>
  </si>
  <si>
    <t xml:space="preserve">                                                  Գյուղ  Զովունի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</si>
</sst>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р_."/>
    <numFmt numFmtId="166" formatCode="#,##0\ _դ_ր_."/>
  </numFmts>
  <fonts count="58">
    <font>
      <sz val="11"/>
      <color theme="1"/>
      <name val="Calibri"/>
      <family val="2"/>
      <charset val="204"/>
      <scheme val="minor"/>
    </font>
    <font>
      <sz val="12"/>
      <color theme="1"/>
      <name val="Arial LatArm"/>
      <family val="2"/>
    </font>
    <font>
      <sz val="12"/>
      <name val="Arial LatArm"/>
      <family val="2"/>
    </font>
    <font>
      <sz val="13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11"/>
      <name val="Arial LatArm"/>
      <family val="2"/>
    </font>
    <font>
      <sz val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12"/>
      <color theme="1"/>
      <name val="Arial Armenian"/>
      <family val="2"/>
    </font>
    <font>
      <b/>
      <sz val="11"/>
      <name val="Arial LatArm"/>
      <family val="2"/>
    </font>
    <font>
      <sz val="10"/>
      <name val="Arial"/>
      <family val="2"/>
      <charset val="204"/>
    </font>
    <font>
      <sz val="11"/>
      <color theme="1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3"/>
      <name val="Arial Armenian"/>
      <family val="2"/>
    </font>
    <font>
      <sz val="10"/>
      <color theme="1"/>
      <name val="GHEA Grapalat"/>
      <family val="3"/>
    </font>
    <font>
      <vertAlign val="superscript"/>
      <sz val="12"/>
      <name val="Arial LatArm"/>
      <family val="2"/>
    </font>
    <font>
      <sz val="11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b/>
      <sz val="12"/>
      <name val="Arial Armenian"/>
      <family val="2"/>
    </font>
    <font>
      <b/>
      <sz val="12"/>
      <color theme="1"/>
      <name val="Arial Armenian"/>
      <family val="2"/>
    </font>
    <font>
      <sz val="12"/>
      <color rgb="FF000000"/>
      <name val="Arial Armenian"/>
      <family val="2"/>
    </font>
    <font>
      <sz val="12"/>
      <color indexed="8"/>
      <name val="Arial Armenian"/>
      <family val="2"/>
    </font>
    <font>
      <sz val="12"/>
      <color rgb="FFFF0000"/>
      <name val="Arial Armenian"/>
      <family val="2"/>
    </font>
    <font>
      <sz val="9"/>
      <name val="Arial LatArm"/>
      <family val="2"/>
    </font>
    <font>
      <sz val="11"/>
      <color theme="1"/>
      <name val="Calibri"/>
      <family val="2"/>
      <scheme val="minor"/>
    </font>
    <font>
      <sz val="10"/>
      <color theme="1"/>
      <name val="Times Armenian"/>
      <family val="1"/>
    </font>
    <font>
      <sz val="10"/>
      <color rgb="FF000000"/>
      <name val="Times Armenian"/>
      <family val="1"/>
    </font>
    <font>
      <sz val="10"/>
      <name val="Times Armenian"/>
      <family val="1"/>
    </font>
    <font>
      <sz val="9"/>
      <color rgb="FF000000"/>
      <name val="Times Armenian"/>
      <family val="1"/>
    </font>
    <font>
      <sz val="8"/>
      <color rgb="FF000000"/>
      <name val="Times Armenian"/>
      <family val="1"/>
    </font>
    <font>
      <b/>
      <sz val="10"/>
      <color rgb="FF000000"/>
      <name val="Times Armenian"/>
      <family val="1"/>
    </font>
    <font>
      <sz val="11"/>
      <color theme="1"/>
      <name val="Times Armenian"/>
      <family val="1"/>
    </font>
    <font>
      <sz val="11"/>
      <name val="Arial Armenian"/>
      <family val="2"/>
    </font>
    <font>
      <sz val="11"/>
      <color theme="1"/>
      <name val="Arial Armenian"/>
      <family val="2"/>
    </font>
    <font>
      <sz val="9"/>
      <name val="Arial Armenian"/>
      <family val="2"/>
    </font>
    <font>
      <sz val="8"/>
      <color theme="1"/>
      <name val="Arial Armenian"/>
      <family val="2"/>
    </font>
    <font>
      <sz val="8"/>
      <color rgb="FF000000"/>
      <name val="Arial Armenian"/>
      <family val="2"/>
    </font>
    <font>
      <sz val="10"/>
      <color theme="1"/>
      <name val="Arial Armenian"/>
      <family val="2"/>
    </font>
    <font>
      <sz val="10"/>
      <color theme="1"/>
      <name val="Calibri"/>
      <family val="2"/>
      <charset val="204"/>
      <scheme val="minor"/>
    </font>
    <font>
      <sz val="8"/>
      <color theme="1"/>
      <name val="Arial LatArm"/>
      <family val="2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GHEA Grapalat"/>
      <family val="3"/>
    </font>
    <font>
      <sz val="10"/>
      <color theme="1"/>
      <name val="Arial LatArm"/>
      <family val="2"/>
    </font>
    <font>
      <b/>
      <sz val="11"/>
      <color rgb="FF000000"/>
      <name val="GHEA Grapalat"/>
      <family val="3"/>
    </font>
    <font>
      <sz val="10"/>
      <color theme="1"/>
      <name val="Sylfaen"/>
      <family val="1"/>
      <charset val="204"/>
    </font>
    <font>
      <sz val="10"/>
      <name val="Armenian Standard"/>
      <family val="2"/>
    </font>
    <font>
      <b/>
      <sz val="12"/>
      <name val="Arial LatArm"/>
      <family val="2"/>
    </font>
    <font>
      <sz val="11"/>
      <color rgb="FF000000"/>
      <name val="GHEA Grapalat"/>
      <family val="3"/>
    </font>
    <font>
      <b/>
      <sz val="10"/>
      <name val="Arial Armenian"/>
      <family val="2"/>
    </font>
    <font>
      <b/>
      <sz val="11"/>
      <name val="Arial Armenian"/>
      <family val="2"/>
    </font>
    <font>
      <b/>
      <sz val="11"/>
      <color theme="1"/>
      <name val="Arial LatArm"/>
      <family val="2"/>
    </font>
    <font>
      <b/>
      <sz val="10"/>
      <color theme="1"/>
      <name val="Arial LatArm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2" fillId="0" borderId="0"/>
  </cellStyleXfs>
  <cellXfs count="6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2" fillId="2" borderId="5" xfId="0" applyFont="1" applyFill="1" applyBorder="1"/>
    <xf numFmtId="0" fontId="1" fillId="0" borderId="5" xfId="0" applyFont="1" applyBorder="1"/>
    <xf numFmtId="0" fontId="2" fillId="0" borderId="3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4" xfId="0" applyFont="1" applyBorder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/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2" borderId="3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0" borderId="0" xfId="0" applyFont="1" applyAlignment="1">
      <alignment vertical="center"/>
    </xf>
    <xf numFmtId="1" fontId="2" fillId="2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Border="1" applyAlignment="1"/>
    <xf numFmtId="0" fontId="2" fillId="0" borderId="5" xfId="0" applyNumberFormat="1" applyFont="1" applyBorder="1" applyAlignment="1">
      <alignment horizontal="right"/>
    </xf>
    <xf numFmtId="0" fontId="2" fillId="0" borderId="5" xfId="0" applyNumberFormat="1" applyFont="1" applyBorder="1"/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8" fillId="0" borderId="0" xfId="2" applyFont="1"/>
    <xf numFmtId="0" fontId="2" fillId="0" borderId="0" xfId="2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4" applyFont="1" applyBorder="1" applyAlignment="1">
      <alignment horizontal="right" vertical="center" wrapText="1"/>
    </xf>
    <xf numFmtId="0" fontId="8" fillId="0" borderId="5" xfId="4" applyFont="1" applyBorder="1" applyAlignment="1">
      <alignment horizontal="right"/>
    </xf>
    <xf numFmtId="0" fontId="18" fillId="0" borderId="5" xfId="0" applyFont="1" applyBorder="1" applyAlignment="1">
      <alignment horizontal="center" vertical="top" wrapText="1"/>
    </xf>
    <xf numFmtId="0" fontId="10" fillId="0" borderId="0" xfId="0" applyFont="1"/>
    <xf numFmtId="0" fontId="13" fillId="0" borderId="0" xfId="0" applyFont="1"/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5" xfId="2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8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5" xfId="0" applyFont="1" applyBorder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right" vertical="center"/>
    </xf>
    <xf numFmtId="1" fontId="6" fillId="2" borderId="5" xfId="0" applyNumberFormat="1" applyFont="1" applyFill="1" applyBorder="1" applyAlignment="1">
      <alignment horizontal="right"/>
    </xf>
    <xf numFmtId="1" fontId="6" fillId="2" borderId="5" xfId="0" applyNumberFormat="1" applyFont="1" applyFill="1" applyBorder="1"/>
    <xf numFmtId="0" fontId="6" fillId="2" borderId="0" xfId="0" applyFont="1" applyFill="1" applyBorder="1"/>
    <xf numFmtId="0" fontId="20" fillId="2" borderId="0" xfId="0" applyFont="1" applyFill="1"/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wrapText="1"/>
    </xf>
    <xf numFmtId="0" fontId="20" fillId="2" borderId="5" xfId="0" applyFont="1" applyFill="1" applyBorder="1"/>
    <xf numFmtId="0" fontId="6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0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1" fontId="6" fillId="0" borderId="5" xfId="0" applyNumberFormat="1" applyFont="1" applyBorder="1"/>
    <xf numFmtId="0" fontId="14" fillId="0" borderId="5" xfId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2" borderId="5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5" xfId="1" applyFont="1" applyBorder="1"/>
    <xf numFmtId="0" fontId="9" fillId="0" borderId="5" xfId="0" applyFont="1" applyBorder="1" applyAlignment="1">
      <alignment horizontal="left" vertical="center" wrapText="1"/>
    </xf>
    <xf numFmtId="1" fontId="9" fillId="0" borderId="5" xfId="0" applyNumberFormat="1" applyFont="1" applyBorder="1" applyAlignment="1"/>
    <xf numFmtId="0" fontId="10" fillId="0" borderId="0" xfId="0" applyFont="1" applyAlignment="1">
      <alignment vertical="center"/>
    </xf>
    <xf numFmtId="0" fontId="9" fillId="0" borderId="5" xfId="0" applyFont="1" applyBorder="1" applyAlignment="1"/>
    <xf numFmtId="0" fontId="10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/>
    <xf numFmtId="1" fontId="10" fillId="0" borderId="5" xfId="0" applyNumberFormat="1" applyFont="1" applyBorder="1" applyAlignment="1"/>
    <xf numFmtId="0" fontId="10" fillId="0" borderId="0" xfId="0" applyFont="1" applyBorder="1" applyAlignment="1"/>
    <xf numFmtId="1" fontId="10" fillId="0" borderId="0" xfId="0" applyNumberFormat="1" applyFont="1" applyBorder="1" applyAlignment="1"/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right" vertical="top" wrapText="1"/>
    </xf>
    <xf numFmtId="0" fontId="24" fillId="0" borderId="5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3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" borderId="5" xfId="0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4" fillId="0" borderId="5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0" borderId="0" xfId="0" applyFont="1" applyAlignment="1"/>
    <xf numFmtId="0" fontId="10" fillId="0" borderId="5" xfId="0" applyFont="1" applyBorder="1" applyAlignment="1">
      <alignment vertical="center" wrapText="1"/>
    </xf>
    <xf numFmtId="0" fontId="9" fillId="0" borderId="5" xfId="1" applyFont="1" applyBorder="1" applyAlignment="1">
      <alignment vertical="center"/>
    </xf>
    <xf numFmtId="0" fontId="9" fillId="2" borderId="5" xfId="2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 wrapText="1"/>
    </xf>
    <xf numFmtId="0" fontId="9" fillId="0" borderId="5" xfId="1" applyFont="1" applyBorder="1" applyAlignment="1"/>
    <xf numFmtId="0" fontId="24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/>
    </xf>
    <xf numFmtId="0" fontId="9" fillId="2" borderId="5" xfId="0" applyFont="1" applyFill="1" applyBorder="1" applyAlignment="1"/>
    <xf numFmtId="0" fontId="10" fillId="0" borderId="5" xfId="0" applyFont="1" applyBorder="1" applyAlignment="1">
      <alignment horizontal="right"/>
    </xf>
    <xf numFmtId="1" fontId="2" fillId="2" borderId="2" xfId="0" applyNumberFormat="1" applyFont="1" applyFill="1" applyBorder="1" applyAlignment="1">
      <alignment horizontal="right"/>
    </xf>
    <xf numFmtId="2" fontId="9" fillId="0" borderId="5" xfId="0" applyNumberFormat="1" applyFont="1" applyBorder="1" applyAlignment="1">
      <alignment horizontal="right" vertical="center"/>
    </xf>
    <xf numFmtId="0" fontId="24" fillId="2" borderId="5" xfId="0" applyFont="1" applyFill="1" applyBorder="1" applyAlignment="1">
      <alignment horizontal="right" vertical="center" wrapText="1"/>
    </xf>
    <xf numFmtId="0" fontId="9" fillId="0" borderId="5" xfId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9" fillId="0" borderId="5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2" fontId="9" fillId="0" borderId="5" xfId="1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0" xfId="0" applyNumberFormat="1" applyFont="1" applyAlignment="1"/>
    <xf numFmtId="2" fontId="10" fillId="0" borderId="0" xfId="0" applyNumberFormat="1" applyFont="1" applyAlignment="1">
      <alignment horizontal="right"/>
    </xf>
    <xf numFmtId="2" fontId="9" fillId="0" borderId="5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/>
    <xf numFmtId="164" fontId="10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horizontal="left" indent="2"/>
    </xf>
    <xf numFmtId="0" fontId="4" fillId="0" borderId="0" xfId="0" applyFont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1" applyFont="1" applyBorder="1" applyAlignment="1"/>
    <xf numFmtId="0" fontId="10" fillId="0" borderId="0" xfId="0" applyFont="1" applyBorder="1" applyAlignment="1">
      <alignment vertical="top" wrapText="1"/>
    </xf>
    <xf numFmtId="0" fontId="24" fillId="2" borderId="0" xfId="0" applyFont="1" applyFill="1" applyBorder="1" applyAlignment="1">
      <alignment vertical="center" wrapText="1"/>
    </xf>
    <xf numFmtId="0" fontId="9" fillId="0" borderId="0" xfId="1" applyFont="1" applyBorder="1" applyAlignment="1">
      <alignment horizontal="right" vertical="center"/>
    </xf>
    <xf numFmtId="0" fontId="7" fillId="0" borderId="1" xfId="4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/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0" fontId="29" fillId="0" borderId="5" xfId="5" applyFont="1" applyFill="1" applyBorder="1"/>
    <xf numFmtId="0" fontId="30" fillId="0" borderId="5" xfId="5" applyFont="1" applyFill="1" applyBorder="1" applyAlignment="1">
      <alignment horizontal="left" wrapText="1"/>
    </xf>
    <xf numFmtId="0" fontId="31" fillId="0" borderId="5" xfId="2" applyFont="1" applyFill="1" applyBorder="1" applyAlignment="1">
      <alignment horizontal="right" wrapText="1"/>
    </xf>
    <xf numFmtId="0" fontId="29" fillId="0" borderId="5" xfId="5" applyFont="1" applyFill="1" applyBorder="1" applyAlignment="1">
      <alignment horizontal="center" vertical="top" wrapText="1"/>
    </xf>
    <xf numFmtId="3" fontId="31" fillId="0" borderId="5" xfId="5" applyNumberFormat="1" applyFont="1" applyFill="1" applyBorder="1" applyAlignment="1">
      <alignment horizontal="right" vertical="center" wrapText="1"/>
    </xf>
    <xf numFmtId="0" fontId="30" fillId="0" borderId="5" xfId="5" applyFont="1" applyFill="1" applyBorder="1" applyAlignment="1">
      <alignment horizontal="right" vertical="top" wrapText="1"/>
    </xf>
    <xf numFmtId="0" fontId="31" fillId="0" borderId="4" xfId="2" applyFont="1" applyFill="1" applyBorder="1" applyAlignment="1">
      <alignment horizontal="right" wrapText="1"/>
    </xf>
    <xf numFmtId="0" fontId="30" fillId="0" borderId="4" xfId="5" applyFont="1" applyFill="1" applyBorder="1" applyAlignment="1">
      <alignment horizontal="right" vertical="top" wrapText="1"/>
    </xf>
    <xf numFmtId="0" fontId="29" fillId="2" borderId="5" xfId="5" applyFont="1" applyFill="1" applyBorder="1"/>
    <xf numFmtId="0" fontId="30" fillId="2" borderId="5" xfId="5" applyFont="1" applyFill="1" applyBorder="1" applyAlignment="1">
      <alignment horizontal="left" wrapText="1"/>
    </xf>
    <xf numFmtId="0" fontId="31" fillId="2" borderId="5" xfId="2" applyFont="1" applyFill="1" applyBorder="1" applyAlignment="1">
      <alignment horizontal="right" wrapText="1"/>
    </xf>
    <xf numFmtId="0" fontId="29" fillId="2" borderId="5" xfId="5" applyFont="1" applyFill="1" applyBorder="1" applyAlignment="1">
      <alignment horizontal="center" vertical="top" wrapText="1"/>
    </xf>
    <xf numFmtId="3" fontId="31" fillId="2" borderId="5" xfId="5" applyNumberFormat="1" applyFont="1" applyFill="1" applyBorder="1" applyAlignment="1">
      <alignment horizontal="right" vertical="center" wrapText="1"/>
    </xf>
    <xf numFmtId="0" fontId="30" fillId="2" borderId="5" xfId="5" applyFont="1" applyFill="1" applyBorder="1" applyAlignment="1">
      <alignment horizontal="right" wrapText="1"/>
    </xf>
    <xf numFmtId="0" fontId="31" fillId="0" borderId="5" xfId="2" applyFont="1" applyFill="1" applyBorder="1" applyAlignment="1">
      <alignment horizontal="center" vertical="center" wrapText="1"/>
    </xf>
    <xf numFmtId="0" fontId="30" fillId="2" borderId="5" xfId="5" applyFont="1" applyFill="1" applyBorder="1" applyAlignment="1">
      <alignment horizontal="right" vertical="top" wrapText="1"/>
    </xf>
    <xf numFmtId="0" fontId="29" fillId="0" borderId="5" xfId="5" applyFont="1" applyFill="1" applyBorder="1" applyAlignment="1">
      <alignment horizontal="left"/>
    </xf>
    <xf numFmtId="3" fontId="30" fillId="0" borderId="5" xfId="5" applyNumberFormat="1" applyFont="1" applyFill="1" applyBorder="1" applyAlignment="1">
      <alignment horizontal="right" vertical="top" wrapText="1"/>
    </xf>
    <xf numFmtId="0" fontId="35" fillId="0" borderId="8" xfId="0" applyFont="1" applyBorder="1" applyAlignment="1">
      <alignment vertical="top" wrapText="1"/>
    </xf>
    <xf numFmtId="0" fontId="30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1" fontId="16" fillId="4" borderId="5" xfId="0" applyNumberFormat="1" applyFont="1" applyFill="1" applyBorder="1" applyAlignment="1">
      <alignment horizontal="center" vertical="center" wrapText="1"/>
    </xf>
    <xf numFmtId="0" fontId="9" fillId="0" borderId="0" xfId="4" applyFont="1"/>
    <xf numFmtId="0" fontId="9" fillId="0" borderId="0" xfId="4" applyFont="1" applyAlignment="1">
      <alignment horizontal="center"/>
    </xf>
    <xf numFmtId="0" fontId="9" fillId="0" borderId="0" xfId="4" applyFont="1" applyAlignment="1">
      <alignment horizontal="right"/>
    </xf>
    <xf numFmtId="0" fontId="36" fillId="0" borderId="0" xfId="4" applyFont="1"/>
    <xf numFmtId="0" fontId="15" fillId="0" borderId="0" xfId="6" applyFont="1"/>
    <xf numFmtId="0" fontId="37" fillId="0" borderId="0" xfId="4" applyFont="1"/>
    <xf numFmtId="0" fontId="15" fillId="0" borderId="0" xfId="0" applyFont="1"/>
    <xf numFmtId="0" fontId="8" fillId="0" borderId="0" xfId="4" applyFont="1" applyAlignment="1">
      <alignment horizontal="right"/>
    </xf>
    <xf numFmtId="0" fontId="8" fillId="0" borderId="0" xfId="4" applyFont="1"/>
    <xf numFmtId="0" fontId="15" fillId="0" borderId="0" xfId="6"/>
    <xf numFmtId="0" fontId="9" fillId="0" borderId="0" xfId="4" applyFont="1" applyBorder="1" applyAlignment="1"/>
    <xf numFmtId="0" fontId="9" fillId="0" borderId="0" xfId="4" applyFont="1" applyBorder="1" applyAlignment="1">
      <alignment horizontal="center"/>
    </xf>
    <xf numFmtId="0" fontId="9" fillId="0" borderId="0" xfId="4" applyFont="1" applyBorder="1" applyAlignment="1">
      <alignment horizontal="right"/>
    </xf>
    <xf numFmtId="0" fontId="9" fillId="0" borderId="1" xfId="4" applyFont="1" applyBorder="1"/>
    <xf numFmtId="0" fontId="9" fillId="0" borderId="1" xfId="4" applyFont="1" applyBorder="1" applyAlignment="1">
      <alignment horizontal="right"/>
    </xf>
    <xf numFmtId="164" fontId="9" fillId="0" borderId="1" xfId="4" applyNumberFormat="1" applyFont="1" applyBorder="1" applyAlignment="1">
      <alignment horizontal="right"/>
    </xf>
    <xf numFmtId="164" fontId="9" fillId="0" borderId="5" xfId="4" applyNumberFormat="1" applyFont="1" applyBorder="1"/>
    <xf numFmtId="0" fontId="39" fillId="0" borderId="5" xfId="0" applyFont="1" applyBorder="1" applyAlignment="1">
      <alignment vertical="top" wrapText="1"/>
    </xf>
    <xf numFmtId="0" fontId="40" fillId="2" borderId="5" xfId="0" applyFont="1" applyFill="1" applyBorder="1" applyAlignment="1">
      <alignment wrapText="1"/>
    </xf>
    <xf numFmtId="0" fontId="39" fillId="2" borderId="5" xfId="0" applyFont="1" applyFill="1" applyBorder="1" applyAlignment="1">
      <alignment horizontal="center" vertical="top" wrapText="1"/>
    </xf>
    <xf numFmtId="0" fontId="8" fillId="2" borderId="5" xfId="4" applyFont="1" applyFill="1" applyBorder="1"/>
    <xf numFmtId="0" fontId="41" fillId="2" borderId="5" xfId="0" applyFont="1" applyFill="1" applyBorder="1" applyAlignment="1">
      <alignment horizontal="center" vertical="top" wrapText="1"/>
    </xf>
    <xf numFmtId="0" fontId="9" fillId="0" borderId="5" xfId="4" applyFont="1" applyBorder="1"/>
    <xf numFmtId="0" fontId="8" fillId="0" borderId="5" xfId="4" applyFont="1" applyBorder="1"/>
    <xf numFmtId="164" fontId="8" fillId="0" borderId="5" xfId="4" applyNumberFormat="1" applyFont="1" applyBorder="1" applyAlignment="1">
      <alignment horizontal="right"/>
    </xf>
    <xf numFmtId="164" fontId="8" fillId="0" borderId="5" xfId="4" applyNumberFormat="1" applyFont="1" applyBorder="1"/>
    <xf numFmtId="0" fontId="9" fillId="0" borderId="4" xfId="4" applyFont="1" applyBorder="1"/>
    <xf numFmtId="0" fontId="9" fillId="2" borderId="5" xfId="4" applyFont="1" applyFill="1" applyBorder="1"/>
    <xf numFmtId="0" fontId="8" fillId="2" borderId="5" xfId="4" applyFont="1" applyFill="1" applyBorder="1" applyAlignment="1">
      <alignment horizontal="right"/>
    </xf>
    <xf numFmtId="0" fontId="9" fillId="0" borderId="5" xfId="4" applyFont="1" applyBorder="1" applyAlignment="1">
      <alignment horizontal="center"/>
    </xf>
    <xf numFmtId="0" fontId="9" fillId="0" borderId="0" xfId="4" applyFont="1" applyAlignment="1">
      <alignment horizontal="left"/>
    </xf>
    <xf numFmtId="0" fontId="36" fillId="0" borderId="0" xfId="4" applyFont="1" applyAlignment="1"/>
    <xf numFmtId="0" fontId="42" fillId="0" borderId="0" xfId="0" applyFont="1"/>
    <xf numFmtId="0" fontId="9" fillId="0" borderId="5" xfId="4" applyFont="1" applyBorder="1" applyAlignment="1">
      <alignment horizontal="right"/>
    </xf>
    <xf numFmtId="1" fontId="9" fillId="0" borderId="5" xfId="4" applyNumberFormat="1" applyFont="1" applyBorder="1" applyAlignment="1">
      <alignment horizontal="right"/>
    </xf>
    <xf numFmtId="1" fontId="9" fillId="0" borderId="5" xfId="4" applyNumberFormat="1" applyFont="1" applyBorder="1"/>
    <xf numFmtId="0" fontId="8" fillId="0" borderId="5" xfId="4" applyFont="1" applyBorder="1" applyAlignment="1">
      <alignment horizontal="left"/>
    </xf>
    <xf numFmtId="0" fontId="8" fillId="2" borderId="5" xfId="4" applyFont="1" applyFill="1" applyBorder="1" applyAlignment="1">
      <alignment horizontal="left"/>
    </xf>
    <xf numFmtId="0" fontId="8" fillId="0" borderId="5" xfId="4" applyFont="1" applyBorder="1" applyAlignment="1">
      <alignment horizontal="center" vertical="center"/>
    </xf>
    <xf numFmtId="1" fontId="8" fillId="0" borderId="5" xfId="4" applyNumberFormat="1" applyFont="1" applyBorder="1" applyAlignment="1">
      <alignment horizontal="center" vertical="center"/>
    </xf>
    <xf numFmtId="0" fontId="41" fillId="2" borderId="5" xfId="0" applyFont="1" applyFill="1" applyBorder="1" applyAlignment="1">
      <alignment horizontal="left" vertical="top" wrapText="1"/>
    </xf>
    <xf numFmtId="0" fontId="41" fillId="0" borderId="5" xfId="0" applyFont="1" applyBorder="1" applyAlignment="1">
      <alignment horizontal="left" vertical="top" wrapText="1"/>
    </xf>
    <xf numFmtId="0" fontId="41" fillId="0" borderId="5" xfId="0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/>
    <xf numFmtId="0" fontId="20" fillId="0" borderId="5" xfId="0" applyFont="1" applyBorder="1"/>
    <xf numFmtId="0" fontId="20" fillId="0" borderId="3" xfId="0" applyFont="1" applyBorder="1"/>
    <xf numFmtId="0" fontId="20" fillId="0" borderId="2" xfId="0" applyFont="1" applyBorder="1"/>
    <xf numFmtId="0" fontId="20" fillId="0" borderId="6" xfId="0" applyFont="1" applyBorder="1"/>
    <xf numFmtId="0" fontId="20" fillId="0" borderId="12" xfId="0" applyFont="1" applyBorder="1"/>
    <xf numFmtId="0" fontId="20" fillId="0" borderId="4" xfId="0" applyFont="1" applyBorder="1"/>
    <xf numFmtId="0" fontId="5" fillId="0" borderId="5" xfId="8" applyFont="1" applyBorder="1"/>
    <xf numFmtId="0" fontId="48" fillId="0" borderId="13" xfId="7" applyFont="1" applyBorder="1" applyAlignment="1">
      <alignment horizontal="justify" vertical="top" wrapText="1"/>
    </xf>
    <xf numFmtId="0" fontId="48" fillId="0" borderId="8" xfId="7" applyFont="1" applyBorder="1" applyAlignment="1">
      <alignment horizontal="justify" vertical="top" wrapText="1"/>
    </xf>
    <xf numFmtId="0" fontId="48" fillId="0" borderId="14" xfId="7" applyFont="1" applyBorder="1" applyAlignment="1">
      <alignment horizontal="justify" vertical="top" wrapText="1"/>
    </xf>
    <xf numFmtId="0" fontId="48" fillId="0" borderId="15" xfId="7" applyFont="1" applyBorder="1" applyAlignment="1">
      <alignment horizontal="justify" vertical="top" wrapText="1"/>
    </xf>
    <xf numFmtId="0" fontId="48" fillId="0" borderId="16" xfId="7" applyFont="1" applyBorder="1" applyAlignment="1">
      <alignment horizontal="justify" vertical="top" wrapText="1"/>
    </xf>
    <xf numFmtId="0" fontId="48" fillId="0" borderId="8" xfId="7" applyFont="1" applyFill="1" applyBorder="1" applyAlignment="1">
      <alignment horizontal="justify" vertical="top" wrapText="1"/>
    </xf>
    <xf numFmtId="0" fontId="48" fillId="0" borderId="8" xfId="7" applyFont="1" applyBorder="1" applyAlignment="1">
      <alignment vertical="top" wrapText="1"/>
    </xf>
    <xf numFmtId="0" fontId="48" fillId="0" borderId="14" xfId="7" applyFont="1" applyBorder="1" applyAlignment="1">
      <alignment vertical="top" wrapText="1"/>
    </xf>
    <xf numFmtId="0" fontId="48" fillId="0" borderId="13" xfId="7" applyFont="1" applyBorder="1" applyAlignment="1">
      <alignment vertical="top" wrapText="1"/>
    </xf>
    <xf numFmtId="0" fontId="48" fillId="0" borderId="8" xfId="7" applyFont="1" applyBorder="1" applyAlignment="1">
      <alignment horizontal="left" vertical="top" wrapText="1"/>
    </xf>
    <xf numFmtId="0" fontId="48" fillId="0" borderId="8" xfId="7" applyFont="1" applyFill="1" applyBorder="1" applyAlignment="1">
      <alignment vertical="top" wrapText="1"/>
    </xf>
    <xf numFmtId="0" fontId="48" fillId="0" borderId="14" xfId="7" applyFont="1" applyFill="1" applyBorder="1" applyAlignment="1">
      <alignment vertical="top" wrapText="1"/>
    </xf>
    <xf numFmtId="0" fontId="48" fillId="0" borderId="17" xfId="7" applyFont="1" applyBorder="1" applyAlignment="1">
      <alignment vertical="top" wrapText="1"/>
    </xf>
    <xf numFmtId="0" fontId="48" fillId="0" borderId="15" xfId="7" applyFont="1" applyBorder="1" applyAlignment="1">
      <alignment vertical="top" wrapText="1"/>
    </xf>
    <xf numFmtId="0" fontId="48" fillId="0" borderId="16" xfId="7" applyFont="1" applyBorder="1" applyAlignment="1">
      <alignment vertical="top" wrapText="1"/>
    </xf>
    <xf numFmtId="0" fontId="48" fillId="0" borderId="5" xfId="7" applyFont="1" applyBorder="1" applyAlignment="1">
      <alignment vertical="top" wrapText="1"/>
    </xf>
    <xf numFmtId="0" fontId="8" fillId="0" borderId="5" xfId="7" applyFont="1" applyBorder="1" applyAlignment="1">
      <alignment horizontal="center" vertical="center" wrapText="1"/>
    </xf>
    <xf numFmtId="0" fontId="48" fillId="0" borderId="5" xfId="7" applyFont="1" applyBorder="1" applyAlignment="1">
      <alignment horizontal="center" vertical="center" wrapText="1"/>
    </xf>
    <xf numFmtId="0" fontId="45" fillId="0" borderId="5" xfId="7" applyFont="1" applyBorder="1" applyAlignment="1">
      <alignment horizontal="center" vertical="center" wrapText="1"/>
    </xf>
    <xf numFmtId="166" fontId="5" fillId="0" borderId="5" xfId="8" applyNumberFormat="1" applyFont="1" applyBorder="1" applyAlignment="1">
      <alignment horizontal="left" vertical="center"/>
    </xf>
    <xf numFmtId="0" fontId="48" fillId="0" borderId="13" xfId="7" applyFont="1" applyBorder="1" applyAlignment="1">
      <alignment horizontal="center" vertical="center" wrapText="1"/>
    </xf>
    <xf numFmtId="3" fontId="5" fillId="0" borderId="5" xfId="8" applyNumberFormat="1" applyFont="1" applyBorder="1" applyAlignment="1">
      <alignment horizontal="center" vertical="center"/>
    </xf>
    <xf numFmtId="0" fontId="48" fillId="0" borderId="8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13" xfId="7" applyFont="1" applyBorder="1" applyAlignment="1">
      <alignment horizontal="center" vertical="center" wrapText="1"/>
    </xf>
    <xf numFmtId="0" fontId="48" fillId="0" borderId="5" xfId="7" applyFont="1" applyFill="1" applyBorder="1" applyAlignment="1">
      <alignment horizontal="center" vertical="center" wrapText="1"/>
    </xf>
    <xf numFmtId="0" fontId="45" fillId="0" borderId="5" xfId="7" applyFont="1" applyFill="1" applyBorder="1" applyAlignment="1">
      <alignment horizontal="center" vertical="center" wrapText="1"/>
    </xf>
    <xf numFmtId="166" fontId="5" fillId="0" borderId="5" xfId="8" applyNumberFormat="1" applyFont="1" applyFill="1" applyBorder="1" applyAlignment="1">
      <alignment horizontal="left" vertical="center"/>
    </xf>
    <xf numFmtId="0" fontId="42" fillId="0" borderId="13" xfId="7" applyFont="1" applyFill="1" applyBorder="1" applyAlignment="1">
      <alignment horizontal="center" vertical="center" wrapText="1"/>
    </xf>
    <xf numFmtId="3" fontId="5" fillId="0" borderId="5" xfId="8" applyNumberFormat="1" applyFont="1" applyFill="1" applyBorder="1" applyAlignment="1">
      <alignment horizontal="center" vertical="center"/>
    </xf>
    <xf numFmtId="0" fontId="42" fillId="0" borderId="8" xfId="7" applyFont="1" applyFill="1" applyBorder="1" applyAlignment="1">
      <alignment horizontal="center" vertical="center" wrapText="1"/>
    </xf>
    <xf numFmtId="0" fontId="48" fillId="0" borderId="5" xfId="7" applyFont="1" applyBorder="1" applyAlignment="1">
      <alignment horizontal="center" vertical="top" wrapText="1"/>
    </xf>
    <xf numFmtId="0" fontId="45" fillId="0" borderId="5" xfId="7" applyFont="1" applyBorder="1" applyAlignment="1">
      <alignment horizontal="center" vertical="top" wrapText="1"/>
    </xf>
    <xf numFmtId="166" fontId="5" fillId="0" borderId="5" xfId="8" applyNumberFormat="1" applyFont="1" applyBorder="1" applyAlignment="1">
      <alignment horizontal="left" vertical="top" wrapText="1"/>
    </xf>
    <xf numFmtId="0" fontId="42" fillId="0" borderId="8" xfId="7" applyFont="1" applyBorder="1" applyAlignment="1">
      <alignment horizontal="center" vertical="top" wrapText="1"/>
    </xf>
    <xf numFmtId="3" fontId="5" fillId="0" borderId="5" xfId="8" applyNumberFormat="1" applyFont="1" applyBorder="1" applyAlignment="1">
      <alignment horizontal="center" vertical="top" wrapText="1"/>
    </xf>
    <xf numFmtId="166" fontId="46" fillId="0" borderId="5" xfId="7" applyNumberFormat="1" applyFont="1" applyBorder="1" applyAlignment="1">
      <alignment horizontal="left" vertical="center"/>
    </xf>
    <xf numFmtId="166" fontId="46" fillId="0" borderId="5" xfId="7" applyNumberFormat="1" applyFont="1" applyFill="1" applyBorder="1" applyAlignment="1">
      <alignment horizontal="left" vertical="center"/>
    </xf>
    <xf numFmtId="0" fontId="42" fillId="0" borderId="16" xfId="7" applyFont="1" applyBorder="1" applyAlignment="1">
      <alignment horizontal="center" vertical="center" wrapText="1"/>
    </xf>
    <xf numFmtId="3" fontId="46" fillId="0" borderId="5" xfId="7" applyNumberFormat="1" applyFont="1" applyBorder="1" applyAlignment="1">
      <alignment horizontal="center" vertical="center"/>
    </xf>
    <xf numFmtId="0" fontId="42" fillId="0" borderId="14" xfId="7" applyFont="1" applyFill="1" applyBorder="1" applyAlignment="1">
      <alignment horizontal="center" vertical="center" wrapText="1"/>
    </xf>
    <xf numFmtId="0" fontId="48" fillId="0" borderId="13" xfId="7" applyFont="1" applyFill="1" applyBorder="1" applyAlignment="1">
      <alignment horizontal="center" vertical="center" wrapText="1"/>
    </xf>
    <xf numFmtId="0" fontId="42" fillId="0" borderId="17" xfId="7" applyFont="1" applyBorder="1" applyAlignment="1">
      <alignment horizontal="center" vertical="center" wrapText="1"/>
    </xf>
    <xf numFmtId="166" fontId="46" fillId="0" borderId="5" xfId="7" applyNumberFormat="1" applyFont="1" applyBorder="1" applyAlignment="1">
      <alignment horizontal="left" vertical="top"/>
    </xf>
    <xf numFmtId="0" fontId="42" fillId="0" borderId="17" xfId="7" applyFont="1" applyBorder="1" applyAlignment="1">
      <alignment horizontal="center" vertical="top" wrapText="1"/>
    </xf>
    <xf numFmtId="3" fontId="5" fillId="0" borderId="5" xfId="8" applyNumberFormat="1" applyFont="1" applyBorder="1" applyAlignment="1">
      <alignment horizontal="center" vertical="top"/>
    </xf>
    <xf numFmtId="0" fontId="48" fillId="0" borderId="5" xfId="7" applyFont="1" applyBorder="1" applyAlignment="1">
      <alignment horizontal="center" vertical="center"/>
    </xf>
    <xf numFmtId="0" fontId="42" fillId="0" borderId="15" xfId="7" applyFont="1" applyBorder="1" applyAlignment="1">
      <alignment horizontal="center" vertical="center" wrapText="1"/>
    </xf>
    <xf numFmtId="0" fontId="42" fillId="0" borderId="13" xfId="7" applyFont="1" applyBorder="1" applyAlignment="1">
      <alignment horizontal="center" vertical="top" wrapText="1"/>
    </xf>
    <xf numFmtId="166" fontId="46" fillId="0" borderId="1" xfId="7" applyNumberFormat="1" applyFont="1" applyBorder="1" applyAlignment="1">
      <alignment horizontal="left" vertical="center"/>
    </xf>
    <xf numFmtId="3" fontId="5" fillId="0" borderId="1" xfId="8" applyNumberFormat="1" applyFont="1" applyBorder="1" applyAlignment="1">
      <alignment horizontal="center" vertical="center"/>
    </xf>
    <xf numFmtId="0" fontId="48" fillId="0" borderId="8" xfId="7" applyFont="1" applyBorder="1" applyAlignment="1">
      <alignment horizontal="center" vertical="top" wrapText="1"/>
    </xf>
    <xf numFmtId="3" fontId="46" fillId="0" borderId="5" xfId="7" applyNumberFormat="1" applyFont="1" applyBorder="1" applyAlignment="1">
      <alignment horizontal="center" vertical="top"/>
    </xf>
    <xf numFmtId="0" fontId="48" fillId="0" borderId="14" xfId="7" applyFont="1" applyBorder="1" applyAlignment="1">
      <alignment horizontal="center" vertical="center" wrapText="1"/>
    </xf>
    <xf numFmtId="0" fontId="48" fillId="0" borderId="15" xfId="7" applyFont="1" applyBorder="1" applyAlignment="1">
      <alignment horizontal="center" vertical="center" wrapText="1"/>
    </xf>
    <xf numFmtId="0" fontId="48" fillId="0" borderId="4" xfId="7" applyFont="1" applyBorder="1" applyAlignment="1">
      <alignment horizontal="center" vertical="center" wrapText="1"/>
    </xf>
    <xf numFmtId="0" fontId="42" fillId="0" borderId="4" xfId="7" applyFont="1" applyBorder="1" applyAlignment="1">
      <alignment horizontal="center" vertical="center" wrapText="1"/>
    </xf>
    <xf numFmtId="0" fontId="46" fillId="0" borderId="5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49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/>
    </xf>
    <xf numFmtId="0" fontId="8" fillId="0" borderId="5" xfId="7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/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/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51" fillId="0" borderId="5" xfId="0" applyFont="1" applyBorder="1" applyAlignment="1">
      <alignment horizontal="left" vertical="center" wrapText="1"/>
    </xf>
    <xf numFmtId="0" fontId="51" fillId="0" borderId="5" xfId="0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/>
    </xf>
    <xf numFmtId="0" fontId="8" fillId="0" borderId="5" xfId="7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5" fontId="9" fillId="0" borderId="5" xfId="0" applyNumberFormat="1" applyFont="1" applyBorder="1" applyAlignment="1"/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" fontId="1" fillId="0" borderId="0" xfId="0" applyNumberFormat="1" applyFont="1"/>
    <xf numFmtId="0" fontId="6" fillId="2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38" fillId="0" borderId="5" xfId="4" applyFont="1" applyBorder="1" applyAlignment="1">
      <alignment horizontal="center" vertical="center"/>
    </xf>
    <xf numFmtId="3" fontId="42" fillId="0" borderId="14" xfId="7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9" fillId="2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top" wrapText="1"/>
    </xf>
    <xf numFmtId="2" fontId="2" fillId="0" borderId="5" xfId="0" applyNumberFormat="1" applyFont="1" applyBorder="1"/>
    <xf numFmtId="0" fontId="11" fillId="0" borderId="5" xfId="0" applyFont="1" applyBorder="1"/>
    <xf numFmtId="0" fontId="22" fillId="0" borderId="5" xfId="0" applyFont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1" fontId="2" fillId="2" borderId="2" xfId="0" applyNumberFormat="1" applyFont="1" applyFill="1" applyBorder="1"/>
    <xf numFmtId="1" fontId="2" fillId="2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2" fontId="2" fillId="0" borderId="5" xfId="0" applyNumberFormat="1" applyFont="1" applyBorder="1" applyAlignment="1">
      <alignment horizontal="center"/>
    </xf>
    <xf numFmtId="0" fontId="56" fillId="0" borderId="0" xfId="0" applyFont="1"/>
    <xf numFmtId="0" fontId="10" fillId="0" borderId="8" xfId="0" applyFont="1" applyBorder="1" applyAlignment="1">
      <alignment vertical="top" wrapText="1"/>
    </xf>
    <xf numFmtId="1" fontId="9" fillId="0" borderId="5" xfId="1" applyNumberFormat="1" applyFont="1" applyBorder="1"/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10" fillId="0" borderId="16" xfId="0" applyFont="1" applyBorder="1" applyAlignment="1">
      <alignment vertical="top" wrapText="1"/>
    </xf>
    <xf numFmtId="0" fontId="9" fillId="2" borderId="5" xfId="1" applyFont="1" applyFill="1" applyBorder="1"/>
    <xf numFmtId="2" fontId="9" fillId="0" borderId="5" xfId="1" applyNumberFormat="1" applyFont="1" applyBorder="1"/>
    <xf numFmtId="0" fontId="9" fillId="0" borderId="5" xfId="1" applyFont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0" borderId="12" xfId="1" applyFont="1" applyBorder="1"/>
    <xf numFmtId="0" fontId="9" fillId="0" borderId="4" xfId="1" applyFont="1" applyBorder="1"/>
    <xf numFmtId="0" fontId="9" fillId="2" borderId="4" xfId="1" applyFont="1" applyFill="1" applyBorder="1"/>
    <xf numFmtId="0" fontId="9" fillId="0" borderId="3" xfId="1" applyFont="1" applyBorder="1"/>
    <xf numFmtId="0" fontId="9" fillId="2" borderId="5" xfId="0" applyFont="1" applyFill="1" applyBorder="1" applyAlignment="1">
      <alignment horizontal="right"/>
    </xf>
    <xf numFmtId="0" fontId="9" fillId="2" borderId="5" xfId="0" applyFont="1" applyFill="1" applyBorder="1"/>
    <xf numFmtId="1" fontId="9" fillId="0" borderId="5" xfId="0" applyNumberFormat="1" applyFont="1" applyBorder="1" applyAlignment="1">
      <alignment horizontal="right"/>
    </xf>
    <xf numFmtId="1" fontId="9" fillId="2" borderId="5" xfId="1" applyNumberFormat="1" applyFont="1" applyFill="1" applyBorder="1"/>
    <xf numFmtId="164" fontId="10" fillId="0" borderId="5" xfId="0" applyNumberFormat="1" applyFont="1" applyBorder="1"/>
    <xf numFmtId="164" fontId="9" fillId="0" borderId="5" xfId="1" applyNumberFormat="1" applyFont="1" applyBorder="1"/>
    <xf numFmtId="0" fontId="56" fillId="0" borderId="5" xfId="0" applyFont="1" applyBorder="1"/>
    <xf numFmtId="0" fontId="57" fillId="0" borderId="5" xfId="0" applyFont="1" applyBorder="1"/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50" fillId="0" borderId="2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50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4" fillId="0" borderId="5" xfId="5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3" fillId="0" borderId="0" xfId="2" applyFont="1" applyAlignment="1">
      <alignment horizontal="center"/>
    </xf>
    <xf numFmtId="0" fontId="9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2" fillId="0" borderId="2" xfId="4" applyFont="1" applyBorder="1" applyAlignment="1">
      <alignment horizontal="center"/>
    </xf>
    <xf numFmtId="0" fontId="52" fillId="0" borderId="3" xfId="4" applyFont="1" applyBorder="1" applyAlignment="1">
      <alignment horizontal="center"/>
    </xf>
    <xf numFmtId="0" fontId="36" fillId="0" borderId="0" xfId="4" applyFont="1" applyAlignment="1">
      <alignment horizontal="right" wrapText="1"/>
    </xf>
    <xf numFmtId="0" fontId="53" fillId="0" borderId="2" xfId="4" applyFont="1" applyBorder="1" applyAlignment="1">
      <alignment horizontal="center"/>
    </xf>
    <xf numFmtId="0" fontId="53" fillId="0" borderId="3" xfId="4" applyFont="1" applyBorder="1" applyAlignment="1">
      <alignment horizontal="center"/>
    </xf>
    <xf numFmtId="0" fontId="36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0" fontId="7" fillId="0" borderId="1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4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38" fillId="0" borderId="1" xfId="4" applyFont="1" applyBorder="1" applyAlignment="1">
      <alignment horizontal="center" vertical="center" wrapText="1"/>
    </xf>
    <xf numFmtId="0" fontId="38" fillId="0" borderId="4" xfId="4" applyFont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/>
    </xf>
    <xf numFmtId="0" fontId="54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5" fillId="0" borderId="2" xfId="7" applyFont="1" applyBorder="1" applyAlignment="1">
      <alignment horizontal="center"/>
    </xf>
    <xf numFmtId="0" fontId="55" fillId="0" borderId="3" xfId="7" applyFont="1" applyBorder="1" applyAlignment="1">
      <alignment horizontal="center"/>
    </xf>
    <xf numFmtId="0" fontId="38" fillId="0" borderId="2" xfId="7" applyFont="1" applyBorder="1" applyAlignment="1">
      <alignment horizontal="center" vertical="center" wrapText="1"/>
    </xf>
    <xf numFmtId="0" fontId="38" fillId="0" borderId="6" xfId="7" applyFont="1" applyBorder="1" applyAlignment="1">
      <alignment horizontal="center" vertical="center" wrapText="1"/>
    </xf>
    <xf numFmtId="0" fontId="38" fillId="0" borderId="3" xfId="7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9" fillId="0" borderId="1" xfId="7" applyFont="1" applyBorder="1" applyAlignment="1">
      <alignment horizontal="center" vertical="center" wrapText="1"/>
    </xf>
    <xf numFmtId="0" fontId="49" fillId="0" borderId="4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38" fillId="0" borderId="1" xfId="7" applyFont="1" applyBorder="1" applyAlignment="1">
      <alignment horizontal="center" vertical="center" wrapText="1"/>
    </xf>
    <xf numFmtId="0" fontId="38" fillId="0" borderId="4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50" fillId="2" borderId="2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3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9">
    <cellStyle name="Normal 2" xfId="1"/>
    <cellStyle name="Normal 2 3" xfId="8"/>
    <cellStyle name="Normal 3" xfId="7"/>
    <cellStyle name="Normal_Sheet1" xfId="3"/>
    <cellStyle name="Обычный" xfId="0" builtinId="0"/>
    <cellStyle name="Обычный 2" xfId="5"/>
    <cellStyle name="Обычный 2 2" xfId="2"/>
    <cellStyle name="Обычный 3" xfId="6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2"/>
  <sheetViews>
    <sheetView topLeftCell="A628" workbookViewId="0">
      <selection activeCell="A605" sqref="A605:A619"/>
    </sheetView>
  </sheetViews>
  <sheetFormatPr defaultRowHeight="15"/>
  <cols>
    <col min="1" max="1" width="5.42578125" style="68" customWidth="1"/>
    <col min="2" max="2" width="40.28515625" style="68" customWidth="1"/>
    <col min="3" max="3" width="8.7109375" style="68" customWidth="1"/>
    <col min="4" max="4" width="11.140625" style="68" customWidth="1"/>
    <col min="5" max="5" width="8.7109375" style="68" customWidth="1"/>
    <col min="6" max="6" width="13.140625" style="162" customWidth="1"/>
    <col min="7" max="7" width="10.85546875" style="162" bestFit="1" customWidth="1"/>
    <col min="8" max="8" width="20" style="162" customWidth="1"/>
    <col min="9" max="9" width="12.28515625" style="181" customWidth="1"/>
    <col min="10" max="10" width="20.5703125" style="181" customWidth="1"/>
    <col min="11" max="11" width="11.28515625" style="68" customWidth="1"/>
    <col min="12" max="16384" width="9.140625" style="68"/>
  </cols>
  <sheetData>
    <row r="1" spans="1:10">
      <c r="A1" s="108"/>
      <c r="B1" s="108"/>
      <c r="C1" s="108"/>
      <c r="D1" s="111"/>
      <c r="E1" s="111"/>
      <c r="F1" s="110"/>
      <c r="G1" s="110"/>
      <c r="H1" s="524" t="s">
        <v>1415</v>
      </c>
      <c r="I1" s="524"/>
      <c r="J1" s="524"/>
    </row>
    <row r="2" spans="1:10">
      <c r="A2" s="108"/>
      <c r="B2" s="108"/>
      <c r="C2" s="108"/>
      <c r="D2" s="111"/>
      <c r="E2" s="111"/>
      <c r="F2" s="110"/>
      <c r="G2" s="110" t="s">
        <v>1135</v>
      </c>
      <c r="H2" s="524"/>
      <c r="I2" s="524"/>
      <c r="J2" s="524"/>
    </row>
    <row r="3" spans="1:10" ht="15.75">
      <c r="A3" s="108"/>
      <c r="B3" s="108"/>
      <c r="C3" s="108"/>
      <c r="D3" s="111"/>
      <c r="E3" s="111"/>
      <c r="F3" s="110"/>
      <c r="G3" s="5" t="s">
        <v>1136</v>
      </c>
      <c r="H3" s="524"/>
      <c r="I3" s="524"/>
      <c r="J3" s="524"/>
    </row>
    <row r="4" spans="1:10" ht="15.75">
      <c r="A4" s="108"/>
      <c r="B4" s="108"/>
      <c r="C4" s="108"/>
      <c r="D4" s="111"/>
      <c r="E4" s="111"/>
      <c r="F4" s="110"/>
      <c r="G4" s="5" t="s">
        <v>1135</v>
      </c>
      <c r="H4" s="524"/>
      <c r="I4" s="524"/>
      <c r="J4" s="524"/>
    </row>
    <row r="5" spans="1:10" ht="13.5" customHeight="1">
      <c r="A5" s="108"/>
      <c r="B5" s="108"/>
      <c r="C5" s="108"/>
      <c r="D5" s="111"/>
      <c r="E5" s="111"/>
      <c r="F5" s="110"/>
      <c r="G5" s="110" t="s">
        <v>540</v>
      </c>
      <c r="H5" s="524"/>
      <c r="I5" s="524"/>
      <c r="J5" s="524"/>
    </row>
    <row r="6" spans="1:10">
      <c r="A6" s="108"/>
      <c r="B6" s="108"/>
      <c r="C6" s="108"/>
      <c r="D6" s="111"/>
      <c r="E6" s="111"/>
      <c r="F6" s="110"/>
      <c r="G6" s="110"/>
      <c r="H6" s="110"/>
      <c r="I6" s="109"/>
      <c r="J6" s="109"/>
    </row>
    <row r="7" spans="1:10">
      <c r="A7" s="527" t="s">
        <v>1432</v>
      </c>
      <c r="B7" s="527"/>
      <c r="C7" s="527"/>
      <c r="D7" s="527"/>
      <c r="E7" s="527"/>
      <c r="F7" s="527"/>
      <c r="G7" s="527"/>
      <c r="H7" s="527"/>
      <c r="I7" s="527"/>
      <c r="J7" s="527"/>
    </row>
    <row r="8" spans="1:10">
      <c r="A8" s="526" t="s">
        <v>1433</v>
      </c>
      <c r="B8" s="526"/>
      <c r="C8" s="526"/>
      <c r="D8" s="526"/>
      <c r="E8" s="526"/>
      <c r="F8" s="526"/>
      <c r="G8" s="526"/>
      <c r="H8" s="526"/>
      <c r="I8" s="526"/>
      <c r="J8" s="526"/>
    </row>
    <row r="9" spans="1:10">
      <c r="A9" s="525" t="s">
        <v>1137</v>
      </c>
      <c r="B9" s="525"/>
      <c r="C9" s="525"/>
      <c r="D9" s="525"/>
      <c r="E9" s="525"/>
      <c r="F9" s="525"/>
      <c r="G9" s="525"/>
      <c r="H9" s="525"/>
      <c r="I9" s="525"/>
      <c r="J9" s="525"/>
    </row>
    <row r="10" spans="1:10">
      <c r="A10" s="108"/>
      <c r="B10" s="108"/>
      <c r="C10" s="108"/>
      <c r="D10" s="111"/>
      <c r="E10" s="111"/>
      <c r="F10" s="110"/>
      <c r="G10" s="110"/>
      <c r="H10" s="110"/>
      <c r="I10" s="109"/>
      <c r="J10" s="109"/>
    </row>
    <row r="11" spans="1:10">
      <c r="A11" s="528" t="s">
        <v>0</v>
      </c>
      <c r="B11" s="528" t="s">
        <v>1</v>
      </c>
      <c r="C11" s="528" t="s">
        <v>119</v>
      </c>
      <c r="D11" s="528" t="s">
        <v>2</v>
      </c>
      <c r="E11" s="528" t="s">
        <v>391</v>
      </c>
      <c r="F11" s="528" t="s">
        <v>3</v>
      </c>
      <c r="G11" s="530" t="s">
        <v>4</v>
      </c>
      <c r="H11" s="531"/>
      <c r="I11" s="530" t="s">
        <v>5</v>
      </c>
      <c r="J11" s="531"/>
    </row>
    <row r="12" spans="1:10" ht="48.75" customHeight="1">
      <c r="A12" s="529"/>
      <c r="B12" s="529"/>
      <c r="C12" s="529"/>
      <c r="D12" s="529"/>
      <c r="E12" s="529"/>
      <c r="F12" s="529"/>
      <c r="G12" s="436" t="s">
        <v>6</v>
      </c>
      <c r="H12" s="436" t="s">
        <v>7</v>
      </c>
      <c r="I12" s="436" t="s">
        <v>8</v>
      </c>
      <c r="J12" s="122" t="s">
        <v>9</v>
      </c>
    </row>
    <row r="13" spans="1:10" s="1" customFormat="1" ht="15.75">
      <c r="A13" s="6">
        <v>1</v>
      </c>
      <c r="B13" s="458" t="s">
        <v>10</v>
      </c>
      <c r="C13" s="7">
        <v>1934</v>
      </c>
      <c r="D13" s="7">
        <v>1934</v>
      </c>
      <c r="E13" s="157" t="s">
        <v>370</v>
      </c>
      <c r="F13" s="8">
        <v>1266100</v>
      </c>
      <c r="G13" s="8">
        <v>1</v>
      </c>
      <c r="H13" s="9">
        <f>SUM(F13*G13)</f>
        <v>1266100</v>
      </c>
      <c r="I13" s="9">
        <v>1</v>
      </c>
      <c r="J13" s="9">
        <f>H13</f>
        <v>1266100</v>
      </c>
    </row>
    <row r="14" spans="1:10" s="1" customFormat="1" ht="15.75">
      <c r="A14" s="6">
        <v>2</v>
      </c>
      <c r="B14" s="458" t="s">
        <v>11</v>
      </c>
      <c r="C14" s="7">
        <v>1974</v>
      </c>
      <c r="D14" s="7">
        <v>1974</v>
      </c>
      <c r="E14" s="157" t="s">
        <v>370</v>
      </c>
      <c r="F14" s="8">
        <v>95588000</v>
      </c>
      <c r="G14" s="8">
        <v>1</v>
      </c>
      <c r="H14" s="9">
        <f t="shared" ref="H14:H77" si="0">SUM(F14*G14)</f>
        <v>95588000</v>
      </c>
      <c r="I14" s="9">
        <v>1</v>
      </c>
      <c r="J14" s="9">
        <f t="shared" ref="J14:J77" si="1">H14</f>
        <v>95588000</v>
      </c>
    </row>
    <row r="15" spans="1:10" s="1" customFormat="1" ht="15.75">
      <c r="A15" s="6">
        <v>3</v>
      </c>
      <c r="B15" s="458" t="s">
        <v>12</v>
      </c>
      <c r="C15" s="7">
        <v>1979</v>
      </c>
      <c r="D15" s="7">
        <v>2002</v>
      </c>
      <c r="E15" s="157" t="s">
        <v>370</v>
      </c>
      <c r="F15" s="8">
        <v>1823600</v>
      </c>
      <c r="G15" s="8">
        <v>1</v>
      </c>
      <c r="H15" s="9">
        <f t="shared" si="0"/>
        <v>1823600</v>
      </c>
      <c r="I15" s="9">
        <v>1</v>
      </c>
      <c r="J15" s="9">
        <f t="shared" si="1"/>
        <v>1823600</v>
      </c>
    </row>
    <row r="16" spans="1:10" s="1" customFormat="1" ht="15.75">
      <c r="A16" s="6">
        <v>4</v>
      </c>
      <c r="B16" s="458" t="s">
        <v>13</v>
      </c>
      <c r="C16" s="7">
        <v>1979</v>
      </c>
      <c r="D16" s="7">
        <v>2002</v>
      </c>
      <c r="E16" s="157" t="s">
        <v>370</v>
      </c>
      <c r="F16" s="8">
        <v>339600</v>
      </c>
      <c r="G16" s="8">
        <v>1</v>
      </c>
      <c r="H16" s="9">
        <f t="shared" si="0"/>
        <v>339600</v>
      </c>
      <c r="I16" s="9">
        <v>1</v>
      </c>
      <c r="J16" s="9">
        <f t="shared" si="1"/>
        <v>339600</v>
      </c>
    </row>
    <row r="17" spans="1:10" s="1" customFormat="1" ht="15.75">
      <c r="A17" s="6">
        <v>5</v>
      </c>
      <c r="B17" s="458" t="s">
        <v>14</v>
      </c>
      <c r="C17" s="7">
        <v>1985</v>
      </c>
      <c r="D17" s="7">
        <v>2002</v>
      </c>
      <c r="E17" s="157" t="s">
        <v>370</v>
      </c>
      <c r="F17" s="8">
        <v>171139000</v>
      </c>
      <c r="G17" s="8">
        <v>1</v>
      </c>
      <c r="H17" s="9">
        <f t="shared" si="0"/>
        <v>171139000</v>
      </c>
      <c r="I17" s="9">
        <v>1</v>
      </c>
      <c r="J17" s="9">
        <f t="shared" si="1"/>
        <v>171139000</v>
      </c>
    </row>
    <row r="18" spans="1:10" s="1" customFormat="1" ht="15.75">
      <c r="A18" s="6">
        <v>6</v>
      </c>
      <c r="B18" s="458" t="s">
        <v>385</v>
      </c>
      <c r="C18" s="7">
        <v>2006</v>
      </c>
      <c r="D18" s="7">
        <v>2006</v>
      </c>
      <c r="E18" s="157" t="s">
        <v>370</v>
      </c>
      <c r="F18" s="8">
        <v>39241180</v>
      </c>
      <c r="G18" s="8">
        <v>1</v>
      </c>
      <c r="H18" s="9">
        <f t="shared" si="0"/>
        <v>39241180</v>
      </c>
      <c r="I18" s="9">
        <v>1</v>
      </c>
      <c r="J18" s="9">
        <f t="shared" si="1"/>
        <v>39241180</v>
      </c>
    </row>
    <row r="19" spans="1:10" s="1" customFormat="1" ht="15.75">
      <c r="A19" s="6">
        <v>7</v>
      </c>
      <c r="B19" s="458" t="s">
        <v>382</v>
      </c>
      <c r="C19" s="7">
        <v>1984</v>
      </c>
      <c r="D19" s="7">
        <v>1986</v>
      </c>
      <c r="E19" s="157" t="s">
        <v>370</v>
      </c>
      <c r="F19" s="8">
        <v>381924300</v>
      </c>
      <c r="G19" s="8">
        <v>1</v>
      </c>
      <c r="H19" s="9">
        <f t="shared" si="0"/>
        <v>381924300</v>
      </c>
      <c r="I19" s="9">
        <v>1</v>
      </c>
      <c r="J19" s="9">
        <f t="shared" si="1"/>
        <v>381924300</v>
      </c>
    </row>
    <row r="20" spans="1:10" s="1" customFormat="1" ht="15.75">
      <c r="A20" s="6">
        <v>8</v>
      </c>
      <c r="B20" s="458" t="s">
        <v>383</v>
      </c>
      <c r="C20" s="7">
        <v>1972</v>
      </c>
      <c r="D20" s="7">
        <v>1977</v>
      </c>
      <c r="E20" s="157" t="s">
        <v>370</v>
      </c>
      <c r="F20" s="8">
        <v>40745500</v>
      </c>
      <c r="G20" s="8">
        <v>1</v>
      </c>
      <c r="H20" s="9">
        <f t="shared" si="0"/>
        <v>40745500</v>
      </c>
      <c r="I20" s="9">
        <v>1</v>
      </c>
      <c r="J20" s="9">
        <f t="shared" si="1"/>
        <v>40745500</v>
      </c>
    </row>
    <row r="21" spans="1:10" s="1" customFormat="1" ht="15.75">
      <c r="A21" s="6">
        <v>9</v>
      </c>
      <c r="B21" s="458" t="s">
        <v>15</v>
      </c>
      <c r="C21" s="7">
        <v>1977</v>
      </c>
      <c r="D21" s="7">
        <v>1997</v>
      </c>
      <c r="E21" s="157" t="s">
        <v>370</v>
      </c>
      <c r="F21" s="8">
        <v>14960600</v>
      </c>
      <c r="G21" s="8">
        <v>1</v>
      </c>
      <c r="H21" s="9">
        <f t="shared" si="0"/>
        <v>14960600</v>
      </c>
      <c r="I21" s="9">
        <v>1</v>
      </c>
      <c r="J21" s="9">
        <f t="shared" si="1"/>
        <v>14960600</v>
      </c>
    </row>
    <row r="22" spans="1:10" s="1" customFormat="1" ht="15.75">
      <c r="A22" s="6">
        <v>10</v>
      </c>
      <c r="B22" s="458" t="s">
        <v>384</v>
      </c>
      <c r="C22" s="7">
        <v>1976</v>
      </c>
      <c r="D22" s="7">
        <v>2010</v>
      </c>
      <c r="E22" s="157" t="s">
        <v>370</v>
      </c>
      <c r="F22" s="8">
        <v>5715800</v>
      </c>
      <c r="G22" s="8">
        <v>1</v>
      </c>
      <c r="H22" s="9">
        <f t="shared" si="0"/>
        <v>5715800</v>
      </c>
      <c r="I22" s="9">
        <v>1</v>
      </c>
      <c r="J22" s="9">
        <f t="shared" si="1"/>
        <v>5715800</v>
      </c>
    </row>
    <row r="23" spans="1:10" s="1" customFormat="1" ht="15.75">
      <c r="A23" s="6">
        <v>11</v>
      </c>
      <c r="B23" s="458" t="s">
        <v>16</v>
      </c>
      <c r="C23" s="7">
        <v>1978</v>
      </c>
      <c r="D23" s="7">
        <v>2006</v>
      </c>
      <c r="E23" s="157" t="s">
        <v>370</v>
      </c>
      <c r="F23" s="8">
        <v>9611700</v>
      </c>
      <c r="G23" s="8">
        <v>1</v>
      </c>
      <c r="H23" s="9">
        <f t="shared" si="0"/>
        <v>9611700</v>
      </c>
      <c r="I23" s="9">
        <v>1</v>
      </c>
      <c r="J23" s="9">
        <f t="shared" si="1"/>
        <v>9611700</v>
      </c>
    </row>
    <row r="24" spans="1:10" s="1" customFormat="1" ht="15.75">
      <c r="A24" s="6">
        <v>12</v>
      </c>
      <c r="B24" s="458" t="s">
        <v>17</v>
      </c>
      <c r="C24" s="7">
        <v>1978</v>
      </c>
      <c r="D24" s="7">
        <v>2006</v>
      </c>
      <c r="E24" s="157" t="s">
        <v>370</v>
      </c>
      <c r="F24" s="8">
        <v>3937200</v>
      </c>
      <c r="G24" s="8">
        <v>1</v>
      </c>
      <c r="H24" s="9">
        <f t="shared" si="0"/>
        <v>3937200</v>
      </c>
      <c r="I24" s="9">
        <v>1</v>
      </c>
      <c r="J24" s="9">
        <f t="shared" si="1"/>
        <v>3937200</v>
      </c>
    </row>
    <row r="25" spans="1:10" s="1" customFormat="1" ht="15.75">
      <c r="A25" s="6">
        <v>13</v>
      </c>
      <c r="B25" s="458" t="s">
        <v>1108</v>
      </c>
      <c r="C25" s="7"/>
      <c r="D25" s="7">
        <v>1997</v>
      </c>
      <c r="E25" s="157" t="s">
        <v>370</v>
      </c>
      <c r="F25" s="8">
        <v>66664000</v>
      </c>
      <c r="G25" s="8">
        <v>1</v>
      </c>
      <c r="H25" s="9">
        <f t="shared" si="0"/>
        <v>66664000</v>
      </c>
      <c r="I25" s="9">
        <v>1</v>
      </c>
      <c r="J25" s="9">
        <f t="shared" si="1"/>
        <v>66664000</v>
      </c>
    </row>
    <row r="26" spans="1:10" s="1" customFormat="1" ht="15.75">
      <c r="A26" s="6">
        <v>14</v>
      </c>
      <c r="B26" s="458" t="s">
        <v>18</v>
      </c>
      <c r="C26" s="7">
        <v>2010</v>
      </c>
      <c r="D26" s="7">
        <v>2010</v>
      </c>
      <c r="E26" s="157" t="s">
        <v>370</v>
      </c>
      <c r="F26" s="8">
        <v>23254300</v>
      </c>
      <c r="G26" s="8">
        <v>1</v>
      </c>
      <c r="H26" s="9">
        <f t="shared" si="0"/>
        <v>23254300</v>
      </c>
      <c r="I26" s="9">
        <v>1</v>
      </c>
      <c r="J26" s="9">
        <f t="shared" si="1"/>
        <v>23254300</v>
      </c>
    </row>
    <row r="27" spans="1:10" s="1" customFormat="1" ht="15.75">
      <c r="A27" s="6">
        <v>15</v>
      </c>
      <c r="B27" s="21" t="s">
        <v>390</v>
      </c>
      <c r="C27" s="447">
        <v>1957</v>
      </c>
      <c r="D27" s="22">
        <v>1992</v>
      </c>
      <c r="E27" s="22" t="s">
        <v>370</v>
      </c>
      <c r="F27" s="23">
        <v>76261300</v>
      </c>
      <c r="G27" s="23">
        <v>1</v>
      </c>
      <c r="H27" s="23">
        <f>SUM(F27*G27)</f>
        <v>76261300</v>
      </c>
      <c r="I27" s="8">
        <f t="shared" ref="I27:J29" si="2">SUM(G27)</f>
        <v>1</v>
      </c>
      <c r="J27" s="23">
        <f t="shared" si="2"/>
        <v>76261300</v>
      </c>
    </row>
    <row r="28" spans="1:10" s="1" customFormat="1" ht="15.75">
      <c r="A28" s="6">
        <v>16</v>
      </c>
      <c r="B28" s="21" t="s">
        <v>1082</v>
      </c>
      <c r="C28" s="447">
        <v>1992</v>
      </c>
      <c r="D28" s="22">
        <v>1992</v>
      </c>
      <c r="E28" s="22" t="s">
        <v>370</v>
      </c>
      <c r="F28" s="23">
        <v>461400</v>
      </c>
      <c r="G28" s="23">
        <v>1</v>
      </c>
      <c r="H28" s="23">
        <f>SUM(F28*G28)</f>
        <v>461400</v>
      </c>
      <c r="I28" s="8">
        <f t="shared" si="2"/>
        <v>1</v>
      </c>
      <c r="J28" s="23">
        <f t="shared" si="2"/>
        <v>461400</v>
      </c>
    </row>
    <row r="29" spans="1:10" s="1" customFormat="1" ht="15.75">
      <c r="A29" s="6">
        <v>17</v>
      </c>
      <c r="B29" s="21" t="s">
        <v>195</v>
      </c>
      <c r="C29" s="447">
        <v>1992</v>
      </c>
      <c r="D29" s="22">
        <v>1992</v>
      </c>
      <c r="E29" s="22" t="s">
        <v>370</v>
      </c>
      <c r="F29" s="23">
        <v>595700</v>
      </c>
      <c r="G29" s="23">
        <v>1</v>
      </c>
      <c r="H29" s="23">
        <f>SUM(F29*G29)</f>
        <v>595700</v>
      </c>
      <c r="I29" s="8">
        <f t="shared" si="2"/>
        <v>1</v>
      </c>
      <c r="J29" s="23">
        <f t="shared" si="2"/>
        <v>595700</v>
      </c>
    </row>
    <row r="30" spans="1:10" s="1" customFormat="1" ht="15.75">
      <c r="A30" s="6">
        <v>18</v>
      </c>
      <c r="B30" s="158" t="s">
        <v>19</v>
      </c>
      <c r="C30" s="158"/>
      <c r="D30" s="10">
        <v>2003</v>
      </c>
      <c r="E30" s="13" t="s">
        <v>370</v>
      </c>
      <c r="F30" s="11">
        <v>35000</v>
      </c>
      <c r="G30" s="11">
        <v>1</v>
      </c>
      <c r="H30" s="9">
        <f>SUM(F30*G30)</f>
        <v>35000</v>
      </c>
      <c r="I30" s="39">
        <v>1</v>
      </c>
      <c r="J30" s="9">
        <f>H30</f>
        <v>35000</v>
      </c>
    </row>
    <row r="31" spans="1:10" s="1" customFormat="1" ht="15.75">
      <c r="A31" s="6">
        <v>19</v>
      </c>
      <c r="B31" s="158" t="s">
        <v>20</v>
      </c>
      <c r="C31" s="158"/>
      <c r="D31" s="10">
        <v>2005</v>
      </c>
      <c r="E31" s="13" t="s">
        <v>370</v>
      </c>
      <c r="F31" s="11">
        <v>70000</v>
      </c>
      <c r="G31" s="11">
        <v>1</v>
      </c>
      <c r="H31" s="9">
        <f t="shared" si="0"/>
        <v>70000</v>
      </c>
      <c r="I31" s="39">
        <v>1</v>
      </c>
      <c r="J31" s="9">
        <f t="shared" si="1"/>
        <v>70000</v>
      </c>
    </row>
    <row r="32" spans="1:10" s="1" customFormat="1" ht="15.75">
      <c r="A32" s="6">
        <v>20</v>
      </c>
      <c r="B32" s="158" t="s">
        <v>21</v>
      </c>
      <c r="C32" s="158"/>
      <c r="D32" s="10">
        <v>2005</v>
      </c>
      <c r="E32" s="13" t="s">
        <v>370</v>
      </c>
      <c r="F32" s="11">
        <v>70000</v>
      </c>
      <c r="G32" s="11">
        <v>1</v>
      </c>
      <c r="H32" s="9">
        <f t="shared" si="0"/>
        <v>70000</v>
      </c>
      <c r="I32" s="39">
        <v>1</v>
      </c>
      <c r="J32" s="9">
        <f t="shared" si="1"/>
        <v>70000</v>
      </c>
    </row>
    <row r="33" spans="1:10" s="1" customFormat="1" ht="15.75">
      <c r="A33" s="6">
        <v>21</v>
      </c>
      <c r="B33" s="158" t="s">
        <v>22</v>
      </c>
      <c r="C33" s="158"/>
      <c r="D33" s="10">
        <v>2007</v>
      </c>
      <c r="E33" s="13" t="s">
        <v>370</v>
      </c>
      <c r="F33" s="11">
        <v>20000</v>
      </c>
      <c r="G33" s="11">
        <v>3</v>
      </c>
      <c r="H33" s="9">
        <f t="shared" si="0"/>
        <v>60000</v>
      </c>
      <c r="I33" s="39">
        <v>3</v>
      </c>
      <c r="J33" s="9">
        <f t="shared" si="1"/>
        <v>60000</v>
      </c>
    </row>
    <row r="34" spans="1:10" s="1" customFormat="1" ht="15.75">
      <c r="A34" s="6">
        <v>22</v>
      </c>
      <c r="B34" s="158" t="s">
        <v>24</v>
      </c>
      <c r="C34" s="158"/>
      <c r="D34" s="10">
        <v>2008</v>
      </c>
      <c r="E34" s="13" t="s">
        <v>370</v>
      </c>
      <c r="F34" s="11">
        <v>130000</v>
      </c>
      <c r="G34" s="11">
        <v>1</v>
      </c>
      <c r="H34" s="9">
        <f>SUM(F34*G34)</f>
        <v>130000</v>
      </c>
      <c r="I34" s="39">
        <v>1</v>
      </c>
      <c r="J34" s="9">
        <f t="shared" si="1"/>
        <v>130000</v>
      </c>
    </row>
    <row r="35" spans="1:10" s="1" customFormat="1" ht="15.75">
      <c r="A35" s="6">
        <v>23</v>
      </c>
      <c r="B35" s="158" t="s">
        <v>25</v>
      </c>
      <c r="C35" s="158"/>
      <c r="D35" s="10">
        <v>2008</v>
      </c>
      <c r="E35" s="13" t="s">
        <v>370</v>
      </c>
      <c r="F35" s="11">
        <v>80000</v>
      </c>
      <c r="G35" s="11">
        <v>1</v>
      </c>
      <c r="H35" s="9">
        <f t="shared" si="0"/>
        <v>80000</v>
      </c>
      <c r="I35" s="39">
        <v>1</v>
      </c>
      <c r="J35" s="9">
        <f t="shared" si="1"/>
        <v>80000</v>
      </c>
    </row>
    <row r="36" spans="1:10" s="1" customFormat="1" ht="15.75">
      <c r="A36" s="6">
        <v>24</v>
      </c>
      <c r="B36" s="158" t="s">
        <v>26</v>
      </c>
      <c r="C36" s="158"/>
      <c r="D36" s="10">
        <v>2008</v>
      </c>
      <c r="E36" s="160" t="s">
        <v>370</v>
      </c>
      <c r="F36" s="173">
        <v>30000</v>
      </c>
      <c r="G36" s="39">
        <v>1</v>
      </c>
      <c r="H36" s="9">
        <f t="shared" si="0"/>
        <v>30000</v>
      </c>
      <c r="I36" s="39">
        <v>1</v>
      </c>
      <c r="J36" s="9">
        <f t="shared" si="1"/>
        <v>30000</v>
      </c>
    </row>
    <row r="37" spans="1:10" s="1" customFormat="1" ht="15.75">
      <c r="A37" s="6">
        <v>25</v>
      </c>
      <c r="B37" s="158" t="s">
        <v>27</v>
      </c>
      <c r="C37" s="158"/>
      <c r="D37" s="10">
        <v>2009</v>
      </c>
      <c r="E37" s="160" t="s">
        <v>370</v>
      </c>
      <c r="F37" s="173">
        <v>110000</v>
      </c>
      <c r="G37" s="39">
        <v>1</v>
      </c>
      <c r="H37" s="9">
        <f t="shared" si="0"/>
        <v>110000</v>
      </c>
      <c r="I37" s="39">
        <v>1</v>
      </c>
      <c r="J37" s="9">
        <f t="shared" si="1"/>
        <v>110000</v>
      </c>
    </row>
    <row r="38" spans="1:10" s="1" customFormat="1" ht="15.75">
      <c r="A38" s="6">
        <v>26</v>
      </c>
      <c r="B38" s="158" t="s">
        <v>28</v>
      </c>
      <c r="C38" s="158"/>
      <c r="D38" s="10">
        <v>2009</v>
      </c>
      <c r="E38" s="160" t="s">
        <v>370</v>
      </c>
      <c r="F38" s="173">
        <v>148200</v>
      </c>
      <c r="G38" s="39">
        <v>1</v>
      </c>
      <c r="H38" s="9">
        <f t="shared" si="0"/>
        <v>148200</v>
      </c>
      <c r="I38" s="39">
        <v>1</v>
      </c>
      <c r="J38" s="9">
        <f t="shared" si="1"/>
        <v>148200</v>
      </c>
    </row>
    <row r="39" spans="1:10" s="1" customFormat="1" ht="15.75">
      <c r="A39" s="6">
        <v>27</v>
      </c>
      <c r="B39" s="158" t="s">
        <v>29</v>
      </c>
      <c r="C39" s="158"/>
      <c r="D39" s="10">
        <v>2009</v>
      </c>
      <c r="E39" s="160" t="s">
        <v>370</v>
      </c>
      <c r="F39" s="173">
        <v>2394</v>
      </c>
      <c r="G39" s="39">
        <v>1</v>
      </c>
      <c r="H39" s="9">
        <f t="shared" si="0"/>
        <v>2394</v>
      </c>
      <c r="I39" s="39">
        <v>1</v>
      </c>
      <c r="J39" s="9">
        <f t="shared" si="1"/>
        <v>2394</v>
      </c>
    </row>
    <row r="40" spans="1:10" s="1" customFormat="1" ht="15.75">
      <c r="A40" s="6">
        <v>28</v>
      </c>
      <c r="B40" s="158" t="s">
        <v>30</v>
      </c>
      <c r="C40" s="158"/>
      <c r="D40" s="10">
        <v>2009</v>
      </c>
      <c r="E40" s="160" t="s">
        <v>370</v>
      </c>
      <c r="F40" s="173">
        <v>100000</v>
      </c>
      <c r="G40" s="39">
        <v>1</v>
      </c>
      <c r="H40" s="9">
        <f t="shared" si="0"/>
        <v>100000</v>
      </c>
      <c r="I40" s="39">
        <v>1</v>
      </c>
      <c r="J40" s="9">
        <f t="shared" si="1"/>
        <v>100000</v>
      </c>
    </row>
    <row r="41" spans="1:10" s="1" customFormat="1" ht="15.75">
      <c r="A41" s="6">
        <v>29</v>
      </c>
      <c r="B41" s="158" t="s">
        <v>30</v>
      </c>
      <c r="C41" s="158"/>
      <c r="D41" s="10">
        <v>2009</v>
      </c>
      <c r="E41" s="160" t="s">
        <v>370</v>
      </c>
      <c r="F41" s="173">
        <v>100000</v>
      </c>
      <c r="G41" s="39">
        <v>6</v>
      </c>
      <c r="H41" s="9">
        <f t="shared" si="0"/>
        <v>600000</v>
      </c>
      <c r="I41" s="39">
        <v>6</v>
      </c>
      <c r="J41" s="9">
        <f t="shared" si="1"/>
        <v>600000</v>
      </c>
    </row>
    <row r="42" spans="1:10" s="1" customFormat="1" ht="15.75">
      <c r="A42" s="6">
        <v>30</v>
      </c>
      <c r="B42" s="158" t="s">
        <v>23</v>
      </c>
      <c r="C42" s="158"/>
      <c r="D42" s="10">
        <v>2009</v>
      </c>
      <c r="E42" s="160" t="s">
        <v>370</v>
      </c>
      <c r="F42" s="173">
        <v>48100</v>
      </c>
      <c r="G42" s="39">
        <v>2</v>
      </c>
      <c r="H42" s="9">
        <f t="shared" si="0"/>
        <v>96200</v>
      </c>
      <c r="I42" s="39">
        <v>2</v>
      </c>
      <c r="J42" s="9">
        <f t="shared" si="1"/>
        <v>96200</v>
      </c>
    </row>
    <row r="43" spans="1:10" s="1" customFormat="1" ht="15.75">
      <c r="A43" s="6">
        <v>31</v>
      </c>
      <c r="B43" s="158" t="s">
        <v>31</v>
      </c>
      <c r="C43" s="158"/>
      <c r="D43" s="10">
        <v>2009</v>
      </c>
      <c r="E43" s="160" t="s">
        <v>370</v>
      </c>
      <c r="F43" s="173">
        <v>57200</v>
      </c>
      <c r="G43" s="39">
        <v>7</v>
      </c>
      <c r="H43" s="9">
        <f t="shared" si="0"/>
        <v>400400</v>
      </c>
      <c r="I43" s="39">
        <v>7</v>
      </c>
      <c r="J43" s="9">
        <f t="shared" si="1"/>
        <v>400400</v>
      </c>
    </row>
    <row r="44" spans="1:10" s="1" customFormat="1" ht="15.75">
      <c r="A44" s="6">
        <v>32</v>
      </c>
      <c r="B44" s="158" t="s">
        <v>32</v>
      </c>
      <c r="C44" s="158"/>
      <c r="D44" s="10">
        <v>2009</v>
      </c>
      <c r="E44" s="160" t="s">
        <v>370</v>
      </c>
      <c r="F44" s="173">
        <v>61750</v>
      </c>
      <c r="G44" s="39">
        <v>1</v>
      </c>
      <c r="H44" s="9">
        <f t="shared" si="0"/>
        <v>61750</v>
      </c>
      <c r="I44" s="39">
        <v>1</v>
      </c>
      <c r="J44" s="9">
        <f t="shared" si="1"/>
        <v>61750</v>
      </c>
    </row>
    <row r="45" spans="1:10" s="1" customFormat="1" ht="15.75">
      <c r="A45" s="6">
        <v>33</v>
      </c>
      <c r="B45" s="158" t="s">
        <v>33</v>
      </c>
      <c r="C45" s="158"/>
      <c r="D45" s="10">
        <v>2009</v>
      </c>
      <c r="E45" s="160" t="s">
        <v>370</v>
      </c>
      <c r="F45" s="173">
        <v>24250</v>
      </c>
      <c r="G45" s="39">
        <v>5</v>
      </c>
      <c r="H45" s="9">
        <f t="shared" si="0"/>
        <v>121250</v>
      </c>
      <c r="I45" s="39">
        <v>5</v>
      </c>
      <c r="J45" s="9">
        <f t="shared" si="1"/>
        <v>121250</v>
      </c>
    </row>
    <row r="46" spans="1:10" s="1" customFormat="1" ht="15.75">
      <c r="A46" s="6">
        <v>34</v>
      </c>
      <c r="B46" s="158" t="s">
        <v>34</v>
      </c>
      <c r="C46" s="158"/>
      <c r="D46" s="10">
        <v>2009</v>
      </c>
      <c r="E46" s="160" t="s">
        <v>370</v>
      </c>
      <c r="F46" s="173">
        <v>1034800</v>
      </c>
      <c r="G46" s="39">
        <v>1</v>
      </c>
      <c r="H46" s="9">
        <f t="shared" si="0"/>
        <v>1034800</v>
      </c>
      <c r="I46" s="39">
        <v>1</v>
      </c>
      <c r="J46" s="9">
        <f t="shared" si="1"/>
        <v>1034800</v>
      </c>
    </row>
    <row r="47" spans="1:10" s="1" customFormat="1" ht="15.75">
      <c r="A47" s="6">
        <v>35</v>
      </c>
      <c r="B47" s="158" t="s">
        <v>35</v>
      </c>
      <c r="C47" s="158"/>
      <c r="D47" s="10">
        <v>2009</v>
      </c>
      <c r="E47" s="160" t="s">
        <v>370</v>
      </c>
      <c r="F47" s="173">
        <v>96150</v>
      </c>
      <c r="G47" s="39">
        <v>1</v>
      </c>
      <c r="H47" s="9">
        <f t="shared" si="0"/>
        <v>96150</v>
      </c>
      <c r="I47" s="39">
        <v>1</v>
      </c>
      <c r="J47" s="9">
        <f t="shared" si="1"/>
        <v>96150</v>
      </c>
    </row>
    <row r="48" spans="1:10" s="1" customFormat="1" ht="15.75">
      <c r="A48" s="6">
        <v>36</v>
      </c>
      <c r="B48" s="158" t="s">
        <v>36</v>
      </c>
      <c r="C48" s="158"/>
      <c r="D48" s="10">
        <v>2009</v>
      </c>
      <c r="E48" s="160" t="s">
        <v>370</v>
      </c>
      <c r="F48" s="173">
        <v>44600</v>
      </c>
      <c r="G48" s="39">
        <v>1</v>
      </c>
      <c r="H48" s="9">
        <f t="shared" si="0"/>
        <v>44600</v>
      </c>
      <c r="I48" s="39">
        <v>1</v>
      </c>
      <c r="J48" s="9">
        <f t="shared" si="1"/>
        <v>44600</v>
      </c>
    </row>
    <row r="49" spans="1:10" s="1" customFormat="1" ht="15.75">
      <c r="A49" s="6">
        <v>37</v>
      </c>
      <c r="B49" s="158" t="s">
        <v>37</v>
      </c>
      <c r="C49" s="158"/>
      <c r="D49" s="10">
        <v>2009</v>
      </c>
      <c r="E49" s="160" t="s">
        <v>370</v>
      </c>
      <c r="F49" s="173">
        <v>34650</v>
      </c>
      <c r="G49" s="39">
        <v>1</v>
      </c>
      <c r="H49" s="9">
        <f t="shared" si="0"/>
        <v>34650</v>
      </c>
      <c r="I49" s="39">
        <v>1</v>
      </c>
      <c r="J49" s="9">
        <f t="shared" si="1"/>
        <v>34650</v>
      </c>
    </row>
    <row r="50" spans="1:10" s="1" customFormat="1" ht="15.75">
      <c r="A50" s="6">
        <v>38</v>
      </c>
      <c r="B50" s="158" t="s">
        <v>38</v>
      </c>
      <c r="C50" s="158"/>
      <c r="D50" s="10">
        <v>2009</v>
      </c>
      <c r="E50" s="160" t="s">
        <v>370</v>
      </c>
      <c r="F50" s="173">
        <v>160750</v>
      </c>
      <c r="G50" s="39">
        <v>1</v>
      </c>
      <c r="H50" s="9">
        <f t="shared" si="0"/>
        <v>160750</v>
      </c>
      <c r="I50" s="39">
        <v>1</v>
      </c>
      <c r="J50" s="9">
        <f t="shared" si="1"/>
        <v>160750</v>
      </c>
    </row>
    <row r="51" spans="1:10" s="1" customFormat="1" ht="15.75">
      <c r="A51" s="6">
        <v>39</v>
      </c>
      <c r="B51" s="158" t="s">
        <v>39</v>
      </c>
      <c r="C51" s="158"/>
      <c r="D51" s="10">
        <v>2009</v>
      </c>
      <c r="E51" s="160" t="s">
        <v>370</v>
      </c>
      <c r="F51" s="173">
        <v>63505</v>
      </c>
      <c r="G51" s="39">
        <v>1</v>
      </c>
      <c r="H51" s="9">
        <f t="shared" si="0"/>
        <v>63505</v>
      </c>
      <c r="I51" s="39">
        <v>1</v>
      </c>
      <c r="J51" s="9">
        <f t="shared" si="1"/>
        <v>63505</v>
      </c>
    </row>
    <row r="52" spans="1:10" s="1" customFormat="1" ht="15.75">
      <c r="A52" s="6">
        <v>40</v>
      </c>
      <c r="B52" s="158" t="s">
        <v>41</v>
      </c>
      <c r="C52" s="158"/>
      <c r="D52" s="10">
        <v>2010</v>
      </c>
      <c r="E52" s="160" t="s">
        <v>370</v>
      </c>
      <c r="F52" s="173">
        <v>135500</v>
      </c>
      <c r="G52" s="39">
        <v>1</v>
      </c>
      <c r="H52" s="9">
        <f t="shared" si="0"/>
        <v>135500</v>
      </c>
      <c r="I52" s="39">
        <v>1</v>
      </c>
      <c r="J52" s="9">
        <f t="shared" si="1"/>
        <v>135500</v>
      </c>
    </row>
    <row r="53" spans="1:10" s="1" customFormat="1" ht="15.75">
      <c r="A53" s="6">
        <v>41</v>
      </c>
      <c r="B53" s="158" t="s">
        <v>42</v>
      </c>
      <c r="C53" s="158"/>
      <c r="D53" s="10">
        <v>2010</v>
      </c>
      <c r="E53" s="160" t="s">
        <v>370</v>
      </c>
      <c r="F53" s="173">
        <v>80000</v>
      </c>
      <c r="G53" s="39">
        <v>1</v>
      </c>
      <c r="H53" s="9">
        <f t="shared" si="0"/>
        <v>80000</v>
      </c>
      <c r="I53" s="39">
        <v>1</v>
      </c>
      <c r="J53" s="9">
        <f t="shared" si="1"/>
        <v>80000</v>
      </c>
    </row>
    <row r="54" spans="1:10" s="1" customFormat="1" ht="15.75">
      <c r="A54" s="6">
        <v>42</v>
      </c>
      <c r="B54" s="12" t="s">
        <v>43</v>
      </c>
      <c r="C54" s="12"/>
      <c r="D54" s="13">
        <v>2011</v>
      </c>
      <c r="E54" s="160" t="s">
        <v>370</v>
      </c>
      <c r="F54" s="173">
        <v>12500</v>
      </c>
      <c r="G54" s="42">
        <v>1</v>
      </c>
      <c r="H54" s="9">
        <f t="shared" si="0"/>
        <v>12500</v>
      </c>
      <c r="I54" s="42">
        <v>1</v>
      </c>
      <c r="J54" s="9">
        <f t="shared" si="1"/>
        <v>12500</v>
      </c>
    </row>
    <row r="55" spans="1:10" s="1" customFormat="1" ht="15.75">
      <c r="A55" s="6">
        <v>43</v>
      </c>
      <c r="B55" s="14" t="s">
        <v>44</v>
      </c>
      <c r="C55" s="14"/>
      <c r="D55" s="13">
        <v>2011</v>
      </c>
      <c r="E55" s="160" t="s">
        <v>370</v>
      </c>
      <c r="F55" s="173">
        <v>3840</v>
      </c>
      <c r="G55" s="42">
        <v>1</v>
      </c>
      <c r="H55" s="9">
        <f t="shared" si="0"/>
        <v>3840</v>
      </c>
      <c r="I55" s="42">
        <v>1</v>
      </c>
      <c r="J55" s="9">
        <f t="shared" si="1"/>
        <v>3840</v>
      </c>
    </row>
    <row r="56" spans="1:10" s="1" customFormat="1" ht="15.75">
      <c r="A56" s="6">
        <v>44</v>
      </c>
      <c r="B56" s="12" t="s">
        <v>40</v>
      </c>
      <c r="C56" s="12"/>
      <c r="D56" s="13">
        <v>2011</v>
      </c>
      <c r="E56" s="160" t="s">
        <v>370</v>
      </c>
      <c r="F56" s="173">
        <v>100000</v>
      </c>
      <c r="G56" s="42">
        <v>1</v>
      </c>
      <c r="H56" s="9">
        <f t="shared" si="0"/>
        <v>100000</v>
      </c>
      <c r="I56" s="42">
        <v>1</v>
      </c>
      <c r="J56" s="9">
        <f t="shared" si="1"/>
        <v>100000</v>
      </c>
    </row>
    <row r="57" spans="1:10" s="1" customFormat="1" ht="15.75">
      <c r="A57" s="6">
        <v>45</v>
      </c>
      <c r="B57" s="12" t="s">
        <v>45</v>
      </c>
      <c r="C57" s="12"/>
      <c r="D57" s="13">
        <v>2011</v>
      </c>
      <c r="E57" s="160" t="s">
        <v>370</v>
      </c>
      <c r="F57" s="173">
        <v>12500</v>
      </c>
      <c r="G57" s="42">
        <v>1</v>
      </c>
      <c r="H57" s="9">
        <f t="shared" si="0"/>
        <v>12500</v>
      </c>
      <c r="I57" s="42">
        <v>1</v>
      </c>
      <c r="J57" s="9">
        <f t="shared" si="1"/>
        <v>12500</v>
      </c>
    </row>
    <row r="58" spans="1:10" s="1" customFormat="1" ht="15.75">
      <c r="A58" s="6">
        <v>46</v>
      </c>
      <c r="B58" s="12" t="s">
        <v>46</v>
      </c>
      <c r="C58" s="12"/>
      <c r="D58" s="13">
        <v>2012</v>
      </c>
      <c r="E58" s="160" t="s">
        <v>370</v>
      </c>
      <c r="F58" s="173">
        <v>100000</v>
      </c>
      <c r="G58" s="42">
        <v>1</v>
      </c>
      <c r="H58" s="9">
        <f t="shared" si="0"/>
        <v>100000</v>
      </c>
      <c r="I58" s="42">
        <v>1</v>
      </c>
      <c r="J58" s="9">
        <f t="shared" si="1"/>
        <v>100000</v>
      </c>
    </row>
    <row r="59" spans="1:10" s="1" customFormat="1" ht="15.75">
      <c r="A59" s="6">
        <v>47</v>
      </c>
      <c r="B59" s="12" t="s">
        <v>47</v>
      </c>
      <c r="C59" s="12"/>
      <c r="D59" s="13">
        <v>2012</v>
      </c>
      <c r="E59" s="160" t="s">
        <v>370</v>
      </c>
      <c r="F59" s="173">
        <v>46150</v>
      </c>
      <c r="G59" s="42">
        <v>1</v>
      </c>
      <c r="H59" s="9">
        <f t="shared" si="0"/>
        <v>46150</v>
      </c>
      <c r="I59" s="42">
        <v>1</v>
      </c>
      <c r="J59" s="9">
        <f t="shared" si="1"/>
        <v>46150</v>
      </c>
    </row>
    <row r="60" spans="1:10" s="1" customFormat="1" ht="15.75">
      <c r="A60" s="6">
        <v>48</v>
      </c>
      <c r="B60" s="12" t="s">
        <v>48</v>
      </c>
      <c r="C60" s="12"/>
      <c r="D60" s="13">
        <v>2012</v>
      </c>
      <c r="E60" s="160" t="s">
        <v>370</v>
      </c>
      <c r="F60" s="173">
        <v>111800</v>
      </c>
      <c r="G60" s="42">
        <v>1</v>
      </c>
      <c r="H60" s="9">
        <f t="shared" si="0"/>
        <v>111800</v>
      </c>
      <c r="I60" s="42">
        <v>1</v>
      </c>
      <c r="J60" s="9">
        <f t="shared" si="1"/>
        <v>111800</v>
      </c>
    </row>
    <row r="61" spans="1:10" s="1" customFormat="1" ht="15.75">
      <c r="A61" s="6">
        <v>49</v>
      </c>
      <c r="B61" s="12" t="s">
        <v>49</v>
      </c>
      <c r="C61" s="12"/>
      <c r="D61" s="13">
        <v>2012</v>
      </c>
      <c r="E61" s="160" t="s">
        <v>370</v>
      </c>
      <c r="F61" s="173">
        <v>18200</v>
      </c>
      <c r="G61" s="42">
        <v>1</v>
      </c>
      <c r="H61" s="9">
        <f t="shared" si="0"/>
        <v>18200</v>
      </c>
      <c r="I61" s="42">
        <v>1</v>
      </c>
      <c r="J61" s="9">
        <f t="shared" si="1"/>
        <v>18200</v>
      </c>
    </row>
    <row r="62" spans="1:10" s="1" customFormat="1" ht="15.75">
      <c r="A62" s="6">
        <v>50</v>
      </c>
      <c r="B62" s="12" t="s">
        <v>50</v>
      </c>
      <c r="C62" s="12"/>
      <c r="D62" s="13">
        <v>2012</v>
      </c>
      <c r="E62" s="160" t="s">
        <v>370</v>
      </c>
      <c r="F62" s="173">
        <v>18000</v>
      </c>
      <c r="G62" s="42">
        <v>1</v>
      </c>
      <c r="H62" s="9">
        <f t="shared" si="0"/>
        <v>18000</v>
      </c>
      <c r="I62" s="42">
        <v>1</v>
      </c>
      <c r="J62" s="9">
        <f t="shared" si="1"/>
        <v>18000</v>
      </c>
    </row>
    <row r="63" spans="1:10" s="1" customFormat="1" ht="15.75">
      <c r="A63" s="6">
        <v>51</v>
      </c>
      <c r="B63" s="12" t="s">
        <v>51</v>
      </c>
      <c r="C63" s="12"/>
      <c r="D63" s="13">
        <v>2012</v>
      </c>
      <c r="E63" s="160" t="s">
        <v>370</v>
      </c>
      <c r="F63" s="173">
        <v>117000</v>
      </c>
      <c r="G63" s="42">
        <v>1</v>
      </c>
      <c r="H63" s="9">
        <f t="shared" si="0"/>
        <v>117000</v>
      </c>
      <c r="I63" s="42">
        <v>1</v>
      </c>
      <c r="J63" s="9">
        <f t="shared" si="1"/>
        <v>117000</v>
      </c>
    </row>
    <row r="64" spans="1:10" s="1" customFormat="1" ht="15.75">
      <c r="A64" s="6">
        <v>52</v>
      </c>
      <c r="B64" s="12" t="s">
        <v>52</v>
      </c>
      <c r="C64" s="12"/>
      <c r="D64" s="13">
        <v>2012</v>
      </c>
      <c r="E64" s="160" t="s">
        <v>370</v>
      </c>
      <c r="F64" s="173">
        <v>35750</v>
      </c>
      <c r="G64" s="42">
        <v>1</v>
      </c>
      <c r="H64" s="9">
        <f t="shared" si="0"/>
        <v>35750</v>
      </c>
      <c r="I64" s="42">
        <v>1</v>
      </c>
      <c r="J64" s="9">
        <f t="shared" si="1"/>
        <v>35750</v>
      </c>
    </row>
    <row r="65" spans="1:10" s="1" customFormat="1" ht="15.75">
      <c r="A65" s="6">
        <v>53</v>
      </c>
      <c r="B65" s="12" t="s">
        <v>53</v>
      </c>
      <c r="C65" s="12"/>
      <c r="D65" s="13">
        <v>2012</v>
      </c>
      <c r="E65" s="160" t="s">
        <v>370</v>
      </c>
      <c r="F65" s="173">
        <v>100000</v>
      </c>
      <c r="G65" s="42">
        <v>1</v>
      </c>
      <c r="H65" s="9">
        <f t="shared" si="0"/>
        <v>100000</v>
      </c>
      <c r="I65" s="42">
        <v>1</v>
      </c>
      <c r="J65" s="9">
        <f t="shared" si="1"/>
        <v>100000</v>
      </c>
    </row>
    <row r="66" spans="1:10" s="1" customFormat="1" ht="15.75">
      <c r="A66" s="6">
        <v>54</v>
      </c>
      <c r="B66" s="12" t="s">
        <v>372</v>
      </c>
      <c r="C66" s="12"/>
      <c r="D66" s="13">
        <v>2013</v>
      </c>
      <c r="E66" s="160" t="s">
        <v>370</v>
      </c>
      <c r="F66" s="173">
        <v>100000</v>
      </c>
      <c r="G66" s="42">
        <v>1</v>
      </c>
      <c r="H66" s="9">
        <f t="shared" si="0"/>
        <v>100000</v>
      </c>
      <c r="I66" s="42">
        <v>1</v>
      </c>
      <c r="J66" s="9">
        <f t="shared" si="1"/>
        <v>100000</v>
      </c>
    </row>
    <row r="67" spans="1:10" s="1" customFormat="1" ht="15.75">
      <c r="A67" s="6">
        <v>55</v>
      </c>
      <c r="B67" s="12" t="s">
        <v>372</v>
      </c>
      <c r="C67" s="12"/>
      <c r="D67" s="13">
        <v>2013</v>
      </c>
      <c r="E67" s="160" t="s">
        <v>370</v>
      </c>
      <c r="F67" s="173">
        <v>100000</v>
      </c>
      <c r="G67" s="42">
        <v>2</v>
      </c>
      <c r="H67" s="9">
        <f t="shared" si="0"/>
        <v>200000</v>
      </c>
      <c r="I67" s="42">
        <v>2</v>
      </c>
      <c r="J67" s="9">
        <f t="shared" si="1"/>
        <v>200000</v>
      </c>
    </row>
    <row r="68" spans="1:10" s="1" customFormat="1" ht="15.75">
      <c r="A68" s="6">
        <v>56</v>
      </c>
      <c r="B68" s="12" t="s">
        <v>378</v>
      </c>
      <c r="C68" s="12"/>
      <c r="D68" s="13">
        <v>2013</v>
      </c>
      <c r="E68" s="160" t="s">
        <v>370</v>
      </c>
      <c r="F68" s="173">
        <v>31200</v>
      </c>
      <c r="G68" s="42">
        <v>2</v>
      </c>
      <c r="H68" s="9">
        <f t="shared" si="0"/>
        <v>62400</v>
      </c>
      <c r="I68" s="42">
        <v>2</v>
      </c>
      <c r="J68" s="9">
        <f t="shared" si="1"/>
        <v>62400</v>
      </c>
    </row>
    <row r="69" spans="1:10" s="1" customFormat="1" ht="15.75">
      <c r="A69" s="6">
        <v>57</v>
      </c>
      <c r="B69" s="158" t="s">
        <v>54</v>
      </c>
      <c r="C69" s="158"/>
      <c r="D69" s="10">
        <v>2000</v>
      </c>
      <c r="E69" s="160" t="s">
        <v>370</v>
      </c>
      <c r="F69" s="173">
        <v>125400</v>
      </c>
      <c r="G69" s="39">
        <v>1</v>
      </c>
      <c r="H69" s="9">
        <f t="shared" si="0"/>
        <v>125400</v>
      </c>
      <c r="I69" s="39">
        <v>1</v>
      </c>
      <c r="J69" s="9">
        <f t="shared" si="1"/>
        <v>125400</v>
      </c>
    </row>
    <row r="70" spans="1:10" s="1" customFormat="1" ht="15.75">
      <c r="A70" s="6">
        <v>58</v>
      </c>
      <c r="B70" s="158" t="s">
        <v>55</v>
      </c>
      <c r="C70" s="158"/>
      <c r="D70" s="10">
        <v>2000</v>
      </c>
      <c r="E70" s="160" t="s">
        <v>370</v>
      </c>
      <c r="F70" s="173">
        <v>30000</v>
      </c>
      <c r="G70" s="39">
        <v>1</v>
      </c>
      <c r="H70" s="9">
        <f t="shared" si="0"/>
        <v>30000</v>
      </c>
      <c r="I70" s="39">
        <v>1</v>
      </c>
      <c r="J70" s="9">
        <f t="shared" si="1"/>
        <v>30000</v>
      </c>
    </row>
    <row r="71" spans="1:10" s="1" customFormat="1" ht="15.75">
      <c r="A71" s="6">
        <v>59</v>
      </c>
      <c r="B71" s="158" t="s">
        <v>56</v>
      </c>
      <c r="C71" s="158"/>
      <c r="D71" s="10">
        <v>2000</v>
      </c>
      <c r="E71" s="160" t="s">
        <v>370</v>
      </c>
      <c r="F71" s="173">
        <v>15000</v>
      </c>
      <c r="G71" s="39">
        <v>1</v>
      </c>
      <c r="H71" s="9">
        <f t="shared" si="0"/>
        <v>15000</v>
      </c>
      <c r="I71" s="39">
        <v>1</v>
      </c>
      <c r="J71" s="9">
        <f t="shared" si="1"/>
        <v>15000</v>
      </c>
    </row>
    <row r="72" spans="1:10" s="1" customFormat="1" ht="15.75">
      <c r="A72" s="6">
        <v>60</v>
      </c>
      <c r="B72" s="158" t="s">
        <v>57</v>
      </c>
      <c r="C72" s="158"/>
      <c r="D72" s="10">
        <v>2005</v>
      </c>
      <c r="E72" s="160" t="s">
        <v>370</v>
      </c>
      <c r="F72" s="173">
        <v>50000</v>
      </c>
      <c r="G72" s="39">
        <v>1</v>
      </c>
      <c r="H72" s="9">
        <f t="shared" si="0"/>
        <v>50000</v>
      </c>
      <c r="I72" s="39">
        <v>1</v>
      </c>
      <c r="J72" s="9">
        <f t="shared" si="1"/>
        <v>50000</v>
      </c>
    </row>
    <row r="73" spans="1:10" s="1" customFormat="1" ht="15.75">
      <c r="A73" s="6">
        <v>61</v>
      </c>
      <c r="B73" s="158" t="s">
        <v>58</v>
      </c>
      <c r="C73" s="158"/>
      <c r="D73" s="10">
        <v>2005</v>
      </c>
      <c r="E73" s="160" t="s">
        <v>370</v>
      </c>
      <c r="F73" s="173">
        <v>45000</v>
      </c>
      <c r="G73" s="39">
        <v>1</v>
      </c>
      <c r="H73" s="9">
        <f t="shared" si="0"/>
        <v>45000</v>
      </c>
      <c r="I73" s="39">
        <v>1</v>
      </c>
      <c r="J73" s="9">
        <f t="shared" si="1"/>
        <v>45000</v>
      </c>
    </row>
    <row r="74" spans="1:10" s="1" customFormat="1" ht="15.75">
      <c r="A74" s="6">
        <v>62</v>
      </c>
      <c r="B74" s="158" t="s">
        <v>59</v>
      </c>
      <c r="C74" s="158"/>
      <c r="D74" s="10">
        <v>2005</v>
      </c>
      <c r="E74" s="160" t="s">
        <v>370</v>
      </c>
      <c r="F74" s="173">
        <v>25000</v>
      </c>
      <c r="G74" s="39">
        <v>3</v>
      </c>
      <c r="H74" s="9">
        <f t="shared" si="0"/>
        <v>75000</v>
      </c>
      <c r="I74" s="39">
        <v>3</v>
      </c>
      <c r="J74" s="9">
        <f t="shared" si="1"/>
        <v>75000</v>
      </c>
    </row>
    <row r="75" spans="1:10" s="1" customFormat="1" ht="15.75">
      <c r="A75" s="6">
        <v>63</v>
      </c>
      <c r="B75" s="158" t="s">
        <v>60</v>
      </c>
      <c r="C75" s="158"/>
      <c r="D75" s="10">
        <v>2005</v>
      </c>
      <c r="E75" s="160" t="s">
        <v>370</v>
      </c>
      <c r="F75" s="173">
        <v>35000</v>
      </c>
      <c r="G75" s="39">
        <v>2</v>
      </c>
      <c r="H75" s="9">
        <f t="shared" si="0"/>
        <v>70000</v>
      </c>
      <c r="I75" s="39">
        <v>2</v>
      </c>
      <c r="J75" s="9">
        <f t="shared" si="1"/>
        <v>70000</v>
      </c>
    </row>
    <row r="76" spans="1:10" s="1" customFormat="1" ht="15.75">
      <c r="A76" s="6">
        <v>64</v>
      </c>
      <c r="B76" s="158" t="s">
        <v>61</v>
      </c>
      <c r="C76" s="158"/>
      <c r="D76" s="10">
        <v>2007</v>
      </c>
      <c r="E76" s="160" t="s">
        <v>370</v>
      </c>
      <c r="F76" s="173">
        <v>10000</v>
      </c>
      <c r="G76" s="39">
        <v>12</v>
      </c>
      <c r="H76" s="9">
        <f t="shared" si="0"/>
        <v>120000</v>
      </c>
      <c r="I76" s="39">
        <v>12</v>
      </c>
      <c r="J76" s="9">
        <f t="shared" si="1"/>
        <v>120000</v>
      </c>
    </row>
    <row r="77" spans="1:10" s="1" customFormat="1" ht="15.75">
      <c r="A77" s="6">
        <v>65</v>
      </c>
      <c r="B77" s="158" t="s">
        <v>62</v>
      </c>
      <c r="C77" s="158"/>
      <c r="D77" s="10">
        <v>2007</v>
      </c>
      <c r="E77" s="160" t="s">
        <v>370</v>
      </c>
      <c r="F77" s="173">
        <v>487500</v>
      </c>
      <c r="G77" s="39">
        <v>1</v>
      </c>
      <c r="H77" s="9">
        <f t="shared" si="0"/>
        <v>487500</v>
      </c>
      <c r="I77" s="39">
        <v>1</v>
      </c>
      <c r="J77" s="9">
        <f t="shared" si="1"/>
        <v>487500</v>
      </c>
    </row>
    <row r="78" spans="1:10" s="1" customFormat="1" ht="15.75">
      <c r="A78" s="6">
        <v>66</v>
      </c>
      <c r="B78" s="158" t="s">
        <v>386</v>
      </c>
      <c r="C78" s="158"/>
      <c r="D78" s="10">
        <v>2009</v>
      </c>
      <c r="E78" s="160" t="s">
        <v>370</v>
      </c>
      <c r="F78" s="173">
        <v>7500</v>
      </c>
      <c r="G78" s="39">
        <v>2</v>
      </c>
      <c r="H78" s="9">
        <f t="shared" ref="H78:H141" si="3">SUM(F78*G78)</f>
        <v>15000</v>
      </c>
      <c r="I78" s="39">
        <v>2</v>
      </c>
      <c r="J78" s="9">
        <f t="shared" ref="J78:J141" si="4">H78</f>
        <v>15000</v>
      </c>
    </row>
    <row r="79" spans="1:10" s="1" customFormat="1" ht="15.75">
      <c r="A79" s="6">
        <v>67</v>
      </c>
      <c r="B79" s="158" t="s">
        <v>63</v>
      </c>
      <c r="C79" s="158"/>
      <c r="D79" s="10">
        <v>2009</v>
      </c>
      <c r="E79" s="160" t="s">
        <v>370</v>
      </c>
      <c r="F79" s="173">
        <v>50000</v>
      </c>
      <c r="G79" s="39">
        <v>1</v>
      </c>
      <c r="H79" s="9">
        <f t="shared" si="3"/>
        <v>50000</v>
      </c>
      <c r="I79" s="39">
        <v>1</v>
      </c>
      <c r="J79" s="9">
        <f t="shared" si="4"/>
        <v>50000</v>
      </c>
    </row>
    <row r="80" spans="1:10" s="1" customFormat="1" ht="15.75">
      <c r="A80" s="6">
        <v>68</v>
      </c>
      <c r="B80" s="158" t="s">
        <v>64</v>
      </c>
      <c r="C80" s="158"/>
      <c r="D80" s="10">
        <v>2009</v>
      </c>
      <c r="E80" s="160" t="s">
        <v>370</v>
      </c>
      <c r="F80" s="173">
        <v>78000</v>
      </c>
      <c r="G80" s="39">
        <v>5</v>
      </c>
      <c r="H80" s="9">
        <f t="shared" si="3"/>
        <v>390000</v>
      </c>
      <c r="I80" s="39">
        <v>5</v>
      </c>
      <c r="J80" s="9">
        <f t="shared" si="4"/>
        <v>390000</v>
      </c>
    </row>
    <row r="81" spans="1:10" s="1" customFormat="1" ht="15.75">
      <c r="A81" s="6">
        <v>69</v>
      </c>
      <c r="B81" s="158" t="s">
        <v>65</v>
      </c>
      <c r="C81" s="158"/>
      <c r="D81" s="10">
        <v>2009</v>
      </c>
      <c r="E81" s="160" t="s">
        <v>370</v>
      </c>
      <c r="F81" s="173">
        <v>187200</v>
      </c>
      <c r="G81" s="39">
        <v>1</v>
      </c>
      <c r="H81" s="9">
        <f t="shared" si="3"/>
        <v>187200</v>
      </c>
      <c r="I81" s="39">
        <v>1</v>
      </c>
      <c r="J81" s="9">
        <f t="shared" si="4"/>
        <v>187200</v>
      </c>
    </row>
    <row r="82" spans="1:10" s="1" customFormat="1" ht="15.75">
      <c r="A82" s="6">
        <v>70</v>
      </c>
      <c r="B82" s="158" t="s">
        <v>60</v>
      </c>
      <c r="C82" s="158"/>
      <c r="D82" s="10">
        <v>2009</v>
      </c>
      <c r="E82" s="160" t="s">
        <v>370</v>
      </c>
      <c r="F82" s="173">
        <v>34320</v>
      </c>
      <c r="G82" s="39">
        <v>21</v>
      </c>
      <c r="H82" s="9">
        <f t="shared" si="3"/>
        <v>720720</v>
      </c>
      <c r="I82" s="39">
        <v>21</v>
      </c>
      <c r="J82" s="9">
        <f t="shared" si="4"/>
        <v>720720</v>
      </c>
    </row>
    <row r="83" spans="1:10" s="1" customFormat="1" ht="15.75">
      <c r="A83" s="6">
        <v>71</v>
      </c>
      <c r="B83" s="158" t="s">
        <v>66</v>
      </c>
      <c r="C83" s="158"/>
      <c r="D83" s="10">
        <v>2009</v>
      </c>
      <c r="E83" s="160" t="s">
        <v>370</v>
      </c>
      <c r="F83" s="173">
        <v>45900</v>
      </c>
      <c r="G83" s="39">
        <v>7</v>
      </c>
      <c r="H83" s="9">
        <f t="shared" si="3"/>
        <v>321300</v>
      </c>
      <c r="I83" s="39">
        <v>7</v>
      </c>
      <c r="J83" s="9">
        <f t="shared" si="4"/>
        <v>321300</v>
      </c>
    </row>
    <row r="84" spans="1:10" s="1" customFormat="1" ht="15.75">
      <c r="A84" s="6">
        <v>72</v>
      </c>
      <c r="B84" s="158" t="s">
        <v>67</v>
      </c>
      <c r="C84" s="158"/>
      <c r="D84" s="10">
        <v>2009</v>
      </c>
      <c r="E84" s="160" t="s">
        <v>370</v>
      </c>
      <c r="F84" s="173">
        <v>33306</v>
      </c>
      <c r="G84" s="39">
        <v>1</v>
      </c>
      <c r="H84" s="9">
        <f t="shared" si="3"/>
        <v>33306</v>
      </c>
      <c r="I84" s="39">
        <v>1</v>
      </c>
      <c r="J84" s="9">
        <f t="shared" si="4"/>
        <v>33306</v>
      </c>
    </row>
    <row r="85" spans="1:10" s="1" customFormat="1" ht="15.75">
      <c r="A85" s="6">
        <v>73</v>
      </c>
      <c r="B85" s="158" t="s">
        <v>68</v>
      </c>
      <c r="C85" s="158"/>
      <c r="D85" s="10">
        <v>2009</v>
      </c>
      <c r="E85" s="160" t="s">
        <v>370</v>
      </c>
      <c r="F85" s="173">
        <v>39000</v>
      </c>
      <c r="G85" s="39">
        <v>1</v>
      </c>
      <c r="H85" s="9">
        <f t="shared" si="3"/>
        <v>39000</v>
      </c>
      <c r="I85" s="39">
        <v>1</v>
      </c>
      <c r="J85" s="9">
        <f t="shared" si="4"/>
        <v>39000</v>
      </c>
    </row>
    <row r="86" spans="1:10" s="1" customFormat="1" ht="15.75">
      <c r="A86" s="6">
        <v>74</v>
      </c>
      <c r="B86" s="158" t="s">
        <v>387</v>
      </c>
      <c r="C86" s="158"/>
      <c r="D86" s="10">
        <v>2009</v>
      </c>
      <c r="E86" s="160" t="s">
        <v>370</v>
      </c>
      <c r="F86" s="173">
        <v>60000</v>
      </c>
      <c r="G86" s="39">
        <v>2</v>
      </c>
      <c r="H86" s="9">
        <f t="shared" si="3"/>
        <v>120000</v>
      </c>
      <c r="I86" s="39">
        <v>2</v>
      </c>
      <c r="J86" s="9">
        <f t="shared" si="4"/>
        <v>120000</v>
      </c>
    </row>
    <row r="87" spans="1:10" s="1" customFormat="1" ht="15.75">
      <c r="A87" s="6">
        <v>75</v>
      </c>
      <c r="B87" s="158" t="s">
        <v>59</v>
      </c>
      <c r="C87" s="158"/>
      <c r="D87" s="10">
        <v>2009</v>
      </c>
      <c r="E87" s="160" t="s">
        <v>370</v>
      </c>
      <c r="F87" s="173">
        <v>160000</v>
      </c>
      <c r="G87" s="39">
        <v>2</v>
      </c>
      <c r="H87" s="9">
        <f t="shared" si="3"/>
        <v>320000</v>
      </c>
      <c r="I87" s="39">
        <v>2</v>
      </c>
      <c r="J87" s="9">
        <f t="shared" si="4"/>
        <v>320000</v>
      </c>
    </row>
    <row r="88" spans="1:10" s="1" customFormat="1" ht="15.75">
      <c r="A88" s="6">
        <v>76</v>
      </c>
      <c r="B88" s="158" t="s">
        <v>69</v>
      </c>
      <c r="C88" s="158"/>
      <c r="D88" s="10">
        <v>2010</v>
      </c>
      <c r="E88" s="160" t="s">
        <v>370</v>
      </c>
      <c r="F88" s="173">
        <v>37950</v>
      </c>
      <c r="G88" s="39">
        <v>1</v>
      </c>
      <c r="H88" s="9">
        <f t="shared" si="3"/>
        <v>37950</v>
      </c>
      <c r="I88" s="39">
        <v>1</v>
      </c>
      <c r="J88" s="9">
        <f t="shared" si="4"/>
        <v>37950</v>
      </c>
    </row>
    <row r="89" spans="1:10" s="1" customFormat="1" ht="15.75">
      <c r="A89" s="6">
        <v>77</v>
      </c>
      <c r="B89" s="158" t="s">
        <v>70</v>
      </c>
      <c r="C89" s="158"/>
      <c r="D89" s="10">
        <v>2010</v>
      </c>
      <c r="E89" s="160" t="s">
        <v>370</v>
      </c>
      <c r="F89" s="173">
        <v>72380</v>
      </c>
      <c r="G89" s="39">
        <v>1</v>
      </c>
      <c r="H89" s="9">
        <f t="shared" si="3"/>
        <v>72380</v>
      </c>
      <c r="I89" s="39">
        <v>1</v>
      </c>
      <c r="J89" s="9">
        <f t="shared" si="4"/>
        <v>72380</v>
      </c>
    </row>
    <row r="90" spans="1:10" s="1" customFormat="1" ht="15.75">
      <c r="A90" s="6">
        <v>78</v>
      </c>
      <c r="B90" s="158" t="s">
        <v>71</v>
      </c>
      <c r="C90" s="158"/>
      <c r="D90" s="10">
        <v>2010</v>
      </c>
      <c r="E90" s="160" t="s">
        <v>370</v>
      </c>
      <c r="F90" s="173">
        <v>41360</v>
      </c>
      <c r="G90" s="39">
        <v>3</v>
      </c>
      <c r="H90" s="9">
        <f t="shared" si="3"/>
        <v>124080</v>
      </c>
      <c r="I90" s="39">
        <v>3</v>
      </c>
      <c r="J90" s="9">
        <f t="shared" si="4"/>
        <v>124080</v>
      </c>
    </row>
    <row r="91" spans="1:10" s="1" customFormat="1" ht="15.75">
      <c r="A91" s="6">
        <v>79</v>
      </c>
      <c r="B91" s="158" t="s">
        <v>72</v>
      </c>
      <c r="C91" s="158"/>
      <c r="D91" s="10">
        <v>2010</v>
      </c>
      <c r="E91" s="160" t="s">
        <v>370</v>
      </c>
      <c r="F91" s="173">
        <v>46530</v>
      </c>
      <c r="G91" s="39">
        <v>1</v>
      </c>
      <c r="H91" s="9">
        <f t="shared" si="3"/>
        <v>46530</v>
      </c>
      <c r="I91" s="39">
        <v>1</v>
      </c>
      <c r="J91" s="9">
        <f t="shared" si="4"/>
        <v>46530</v>
      </c>
    </row>
    <row r="92" spans="1:10" s="1" customFormat="1" ht="15.75">
      <c r="A92" s="6">
        <v>80</v>
      </c>
      <c r="B92" s="158" t="s">
        <v>73</v>
      </c>
      <c r="C92" s="158"/>
      <c r="D92" s="10">
        <v>2010</v>
      </c>
      <c r="E92" s="160" t="s">
        <v>370</v>
      </c>
      <c r="F92" s="173">
        <v>72380</v>
      </c>
      <c r="G92" s="39">
        <v>1</v>
      </c>
      <c r="H92" s="9">
        <f t="shared" si="3"/>
        <v>72380</v>
      </c>
      <c r="I92" s="39">
        <v>1</v>
      </c>
      <c r="J92" s="9">
        <f t="shared" si="4"/>
        <v>72380</v>
      </c>
    </row>
    <row r="93" spans="1:10" s="1" customFormat="1" ht="15.75">
      <c r="A93" s="6">
        <v>81</v>
      </c>
      <c r="B93" s="158" t="s">
        <v>74</v>
      </c>
      <c r="C93" s="158"/>
      <c r="D93" s="10">
        <v>2010</v>
      </c>
      <c r="E93" s="160" t="s">
        <v>370</v>
      </c>
      <c r="F93" s="173">
        <v>46530</v>
      </c>
      <c r="G93" s="39">
        <v>1</v>
      </c>
      <c r="H93" s="9">
        <f t="shared" si="3"/>
        <v>46530</v>
      </c>
      <c r="I93" s="39">
        <v>1</v>
      </c>
      <c r="J93" s="9">
        <f t="shared" si="4"/>
        <v>46530</v>
      </c>
    </row>
    <row r="94" spans="1:10" s="1" customFormat="1" ht="15.75">
      <c r="A94" s="6">
        <v>82</v>
      </c>
      <c r="B94" s="158" t="s">
        <v>75</v>
      </c>
      <c r="C94" s="158"/>
      <c r="D94" s="10">
        <v>2010</v>
      </c>
      <c r="E94" s="160" t="s">
        <v>370</v>
      </c>
      <c r="F94" s="173">
        <v>52140</v>
      </c>
      <c r="G94" s="39">
        <v>6</v>
      </c>
      <c r="H94" s="9">
        <f t="shared" si="3"/>
        <v>312840</v>
      </c>
      <c r="I94" s="39">
        <v>6</v>
      </c>
      <c r="J94" s="9">
        <f t="shared" si="4"/>
        <v>312840</v>
      </c>
    </row>
    <row r="95" spans="1:10" s="1" customFormat="1" ht="15.75">
      <c r="A95" s="6">
        <v>83</v>
      </c>
      <c r="B95" s="158" t="s">
        <v>76</v>
      </c>
      <c r="C95" s="158"/>
      <c r="D95" s="10">
        <v>2012</v>
      </c>
      <c r="E95" s="160" t="s">
        <v>370</v>
      </c>
      <c r="F95" s="173">
        <v>7000</v>
      </c>
      <c r="G95" s="39">
        <v>1</v>
      </c>
      <c r="H95" s="9">
        <f t="shared" si="3"/>
        <v>7000</v>
      </c>
      <c r="I95" s="39">
        <v>1</v>
      </c>
      <c r="J95" s="9">
        <f t="shared" si="4"/>
        <v>7000</v>
      </c>
    </row>
    <row r="96" spans="1:10" s="1" customFormat="1" ht="15.75">
      <c r="A96" s="6">
        <v>84</v>
      </c>
      <c r="B96" s="158" t="s">
        <v>77</v>
      </c>
      <c r="C96" s="10">
        <v>2008</v>
      </c>
      <c r="D96" s="10">
        <v>2010</v>
      </c>
      <c r="E96" s="160" t="s">
        <v>370</v>
      </c>
      <c r="F96" s="173">
        <v>1700000</v>
      </c>
      <c r="G96" s="39">
        <v>1</v>
      </c>
      <c r="H96" s="9">
        <f t="shared" si="3"/>
        <v>1700000</v>
      </c>
      <c r="I96" s="39">
        <v>1</v>
      </c>
      <c r="J96" s="9">
        <f t="shared" si="4"/>
        <v>1700000</v>
      </c>
    </row>
    <row r="97" spans="1:10" s="1" customFormat="1" ht="15.75">
      <c r="A97" s="6">
        <v>85</v>
      </c>
      <c r="B97" s="158" t="s">
        <v>78</v>
      </c>
      <c r="C97" s="158"/>
      <c r="D97" s="10">
        <v>1997</v>
      </c>
      <c r="E97" s="160" t="s">
        <v>370</v>
      </c>
      <c r="F97" s="173">
        <v>20000</v>
      </c>
      <c r="G97" s="39">
        <v>2</v>
      </c>
      <c r="H97" s="9">
        <f t="shared" si="3"/>
        <v>40000</v>
      </c>
      <c r="I97" s="39">
        <v>2</v>
      </c>
      <c r="J97" s="9">
        <f t="shared" si="4"/>
        <v>40000</v>
      </c>
    </row>
    <row r="98" spans="1:10" s="1" customFormat="1" ht="15.75">
      <c r="A98" s="6">
        <v>86</v>
      </c>
      <c r="B98" s="158" t="s">
        <v>78</v>
      </c>
      <c r="C98" s="158"/>
      <c r="D98" s="10">
        <v>2008</v>
      </c>
      <c r="E98" s="160" t="s">
        <v>370</v>
      </c>
      <c r="F98" s="173">
        <v>20000</v>
      </c>
      <c r="G98" s="39">
        <v>1</v>
      </c>
      <c r="H98" s="9">
        <f t="shared" si="3"/>
        <v>20000</v>
      </c>
      <c r="I98" s="39">
        <v>1</v>
      </c>
      <c r="J98" s="9">
        <f t="shared" si="4"/>
        <v>20000</v>
      </c>
    </row>
    <row r="99" spans="1:10" s="1" customFormat="1" ht="15.75">
      <c r="A99" s="6">
        <v>87</v>
      </c>
      <c r="B99" s="158" t="s">
        <v>79</v>
      </c>
      <c r="C99" s="158"/>
      <c r="D99" s="10">
        <v>2009</v>
      </c>
      <c r="E99" s="160" t="s">
        <v>370</v>
      </c>
      <c r="F99" s="173">
        <v>27648</v>
      </c>
      <c r="G99" s="39">
        <v>1</v>
      </c>
      <c r="H99" s="9">
        <f t="shared" si="3"/>
        <v>27648</v>
      </c>
      <c r="I99" s="39">
        <v>1</v>
      </c>
      <c r="J99" s="9">
        <f t="shared" si="4"/>
        <v>27648</v>
      </c>
    </row>
    <row r="100" spans="1:10" s="1" customFormat="1" ht="15.75">
      <c r="A100" s="6">
        <v>88</v>
      </c>
      <c r="B100" s="158" t="s">
        <v>80</v>
      </c>
      <c r="C100" s="158"/>
      <c r="D100" s="10">
        <v>2009</v>
      </c>
      <c r="E100" s="160" t="s">
        <v>370</v>
      </c>
      <c r="F100" s="173">
        <v>17550</v>
      </c>
      <c r="G100" s="39">
        <v>2</v>
      </c>
      <c r="H100" s="9">
        <f t="shared" si="3"/>
        <v>35100</v>
      </c>
      <c r="I100" s="39">
        <v>2</v>
      </c>
      <c r="J100" s="9">
        <f t="shared" si="4"/>
        <v>35100</v>
      </c>
    </row>
    <row r="101" spans="1:10" s="1" customFormat="1" ht="15.75">
      <c r="A101" s="6">
        <v>89</v>
      </c>
      <c r="B101" s="158" t="s">
        <v>82</v>
      </c>
      <c r="C101" s="158"/>
      <c r="D101" s="10">
        <v>2009</v>
      </c>
      <c r="E101" s="160" t="s">
        <v>370</v>
      </c>
      <c r="F101" s="173">
        <v>22750</v>
      </c>
      <c r="G101" s="39">
        <v>1</v>
      </c>
      <c r="H101" s="9">
        <f t="shared" si="3"/>
        <v>22750</v>
      </c>
      <c r="I101" s="39">
        <v>1</v>
      </c>
      <c r="J101" s="9">
        <f t="shared" si="4"/>
        <v>22750</v>
      </c>
    </row>
    <row r="102" spans="1:10" s="1" customFormat="1" ht="15.75">
      <c r="A102" s="6">
        <v>90</v>
      </c>
      <c r="B102" s="158" t="s">
        <v>159</v>
      </c>
      <c r="C102" s="158"/>
      <c r="D102" s="10">
        <v>2009</v>
      </c>
      <c r="E102" s="160" t="s">
        <v>370</v>
      </c>
      <c r="F102" s="173">
        <v>150</v>
      </c>
      <c r="G102" s="39">
        <v>2</v>
      </c>
      <c r="H102" s="9">
        <f t="shared" si="3"/>
        <v>300</v>
      </c>
      <c r="I102" s="39">
        <v>2</v>
      </c>
      <c r="J102" s="9">
        <f t="shared" si="4"/>
        <v>300</v>
      </c>
    </row>
    <row r="103" spans="1:10" s="1" customFormat="1" ht="15.75">
      <c r="A103" s="6">
        <v>91</v>
      </c>
      <c r="B103" s="158" t="s">
        <v>83</v>
      </c>
      <c r="C103" s="158"/>
      <c r="D103" s="10">
        <v>2009</v>
      </c>
      <c r="E103" s="160" t="s">
        <v>370</v>
      </c>
      <c r="F103" s="173">
        <v>26455</v>
      </c>
      <c r="G103" s="39">
        <v>2</v>
      </c>
      <c r="H103" s="9">
        <f t="shared" si="3"/>
        <v>52910</v>
      </c>
      <c r="I103" s="39">
        <v>2</v>
      </c>
      <c r="J103" s="9">
        <f t="shared" si="4"/>
        <v>52910</v>
      </c>
    </row>
    <row r="104" spans="1:10" s="1" customFormat="1" ht="15.75">
      <c r="A104" s="6">
        <v>92</v>
      </c>
      <c r="B104" s="158" t="s">
        <v>84</v>
      </c>
      <c r="C104" s="158"/>
      <c r="D104" s="10">
        <v>2009</v>
      </c>
      <c r="E104" s="160" t="s">
        <v>370</v>
      </c>
      <c r="F104" s="173">
        <v>30095</v>
      </c>
      <c r="G104" s="39">
        <v>1</v>
      </c>
      <c r="H104" s="9">
        <f t="shared" si="3"/>
        <v>30095</v>
      </c>
      <c r="I104" s="39">
        <v>1</v>
      </c>
      <c r="J104" s="9">
        <f t="shared" si="4"/>
        <v>30095</v>
      </c>
    </row>
    <row r="105" spans="1:10" s="1" customFormat="1" ht="15.75">
      <c r="A105" s="6">
        <v>93</v>
      </c>
      <c r="B105" s="158" t="s">
        <v>85</v>
      </c>
      <c r="C105" s="158"/>
      <c r="D105" s="10">
        <v>2009</v>
      </c>
      <c r="E105" s="160" t="s">
        <v>370</v>
      </c>
      <c r="F105" s="173">
        <v>21450</v>
      </c>
      <c r="G105" s="39">
        <v>1</v>
      </c>
      <c r="H105" s="9">
        <f t="shared" si="3"/>
        <v>21450</v>
      </c>
      <c r="I105" s="39">
        <v>1</v>
      </c>
      <c r="J105" s="9">
        <f t="shared" si="4"/>
        <v>21450</v>
      </c>
    </row>
    <row r="106" spans="1:10" s="1" customFormat="1" ht="15.75">
      <c r="A106" s="6">
        <v>94</v>
      </c>
      <c r="B106" s="158" t="s">
        <v>85</v>
      </c>
      <c r="C106" s="158"/>
      <c r="D106" s="10">
        <v>2009</v>
      </c>
      <c r="E106" s="160" t="s">
        <v>370</v>
      </c>
      <c r="F106" s="173">
        <v>14950</v>
      </c>
      <c r="G106" s="39">
        <v>1</v>
      </c>
      <c r="H106" s="9">
        <f t="shared" si="3"/>
        <v>14950</v>
      </c>
      <c r="I106" s="39">
        <v>1</v>
      </c>
      <c r="J106" s="9">
        <f t="shared" si="4"/>
        <v>14950</v>
      </c>
    </row>
    <row r="107" spans="1:10" s="1" customFormat="1" ht="15.75">
      <c r="A107" s="6">
        <v>95</v>
      </c>
      <c r="B107" s="158" t="s">
        <v>85</v>
      </c>
      <c r="C107" s="158"/>
      <c r="D107" s="10">
        <v>2009</v>
      </c>
      <c r="E107" s="160" t="s">
        <v>370</v>
      </c>
      <c r="F107" s="173">
        <v>3575</v>
      </c>
      <c r="G107" s="39">
        <v>8</v>
      </c>
      <c r="H107" s="9">
        <f t="shared" si="3"/>
        <v>28600</v>
      </c>
      <c r="I107" s="39">
        <v>8</v>
      </c>
      <c r="J107" s="9">
        <f t="shared" si="4"/>
        <v>28600</v>
      </c>
    </row>
    <row r="108" spans="1:10" s="1" customFormat="1" ht="15.75">
      <c r="A108" s="6">
        <v>96</v>
      </c>
      <c r="B108" s="158" t="s">
        <v>83</v>
      </c>
      <c r="C108" s="158"/>
      <c r="D108" s="10">
        <v>2009</v>
      </c>
      <c r="E108" s="160" t="s">
        <v>370</v>
      </c>
      <c r="F108" s="173">
        <v>7410</v>
      </c>
      <c r="G108" s="39">
        <v>1</v>
      </c>
      <c r="H108" s="9">
        <f t="shared" si="3"/>
        <v>7410</v>
      </c>
      <c r="I108" s="39">
        <v>1</v>
      </c>
      <c r="J108" s="9">
        <f t="shared" si="4"/>
        <v>7410</v>
      </c>
    </row>
    <row r="109" spans="1:10" s="1" customFormat="1" ht="15.75">
      <c r="A109" s="6">
        <v>97</v>
      </c>
      <c r="B109" s="158" t="s">
        <v>86</v>
      </c>
      <c r="C109" s="158"/>
      <c r="D109" s="10">
        <v>2009</v>
      </c>
      <c r="E109" s="160" t="s">
        <v>370</v>
      </c>
      <c r="F109" s="173">
        <v>32500</v>
      </c>
      <c r="G109" s="39">
        <v>5</v>
      </c>
      <c r="H109" s="9">
        <f t="shared" si="3"/>
        <v>162500</v>
      </c>
      <c r="I109" s="39">
        <v>5</v>
      </c>
      <c r="J109" s="9">
        <f t="shared" si="4"/>
        <v>162500</v>
      </c>
    </row>
    <row r="110" spans="1:10" s="1" customFormat="1" ht="15.75">
      <c r="A110" s="6">
        <v>98</v>
      </c>
      <c r="B110" s="158" t="s">
        <v>88</v>
      </c>
      <c r="C110" s="158"/>
      <c r="D110" s="10">
        <v>2009</v>
      </c>
      <c r="E110" s="160" t="s">
        <v>370</v>
      </c>
      <c r="F110" s="173">
        <v>6500</v>
      </c>
      <c r="G110" s="39">
        <v>4</v>
      </c>
      <c r="H110" s="9">
        <f t="shared" si="3"/>
        <v>26000</v>
      </c>
      <c r="I110" s="39">
        <v>4</v>
      </c>
      <c r="J110" s="9">
        <f t="shared" si="4"/>
        <v>26000</v>
      </c>
    </row>
    <row r="111" spans="1:10" s="1" customFormat="1" ht="15.75">
      <c r="A111" s="6">
        <v>99</v>
      </c>
      <c r="B111" s="158" t="s">
        <v>88</v>
      </c>
      <c r="C111" s="158"/>
      <c r="D111" s="10">
        <v>2009</v>
      </c>
      <c r="E111" s="160" t="s">
        <v>370</v>
      </c>
      <c r="F111" s="173">
        <v>13000</v>
      </c>
      <c r="G111" s="39">
        <v>1</v>
      </c>
      <c r="H111" s="9">
        <f t="shared" si="3"/>
        <v>13000</v>
      </c>
      <c r="I111" s="39">
        <v>1</v>
      </c>
      <c r="J111" s="9">
        <f t="shared" si="4"/>
        <v>13000</v>
      </c>
    </row>
    <row r="112" spans="1:10" s="1" customFormat="1" ht="15.75">
      <c r="A112" s="6">
        <v>100</v>
      </c>
      <c r="B112" s="158" t="s">
        <v>75</v>
      </c>
      <c r="C112" s="158"/>
      <c r="D112" s="10">
        <v>2009</v>
      </c>
      <c r="E112" s="160" t="s">
        <v>370</v>
      </c>
      <c r="F112" s="173">
        <v>7000</v>
      </c>
      <c r="G112" s="39">
        <v>70</v>
      </c>
      <c r="H112" s="9">
        <f t="shared" si="3"/>
        <v>490000</v>
      </c>
      <c r="I112" s="39">
        <v>70</v>
      </c>
      <c r="J112" s="9">
        <f t="shared" si="4"/>
        <v>490000</v>
      </c>
    </row>
    <row r="113" spans="1:10" s="1" customFormat="1" ht="15.75">
      <c r="A113" s="6">
        <v>101</v>
      </c>
      <c r="B113" s="158" t="s">
        <v>89</v>
      </c>
      <c r="C113" s="158"/>
      <c r="D113" s="10">
        <v>2009</v>
      </c>
      <c r="E113" s="160" t="s">
        <v>370</v>
      </c>
      <c r="F113" s="173">
        <v>9750</v>
      </c>
      <c r="G113" s="39">
        <v>12</v>
      </c>
      <c r="H113" s="9">
        <f t="shared" si="3"/>
        <v>117000</v>
      </c>
      <c r="I113" s="39">
        <v>12</v>
      </c>
      <c r="J113" s="9">
        <f t="shared" si="4"/>
        <v>117000</v>
      </c>
    </row>
    <row r="114" spans="1:10" s="1" customFormat="1" ht="15.75">
      <c r="A114" s="6">
        <v>102</v>
      </c>
      <c r="B114" s="158" t="s">
        <v>90</v>
      </c>
      <c r="C114" s="158"/>
      <c r="D114" s="10">
        <v>2009</v>
      </c>
      <c r="E114" s="160" t="s">
        <v>370</v>
      </c>
      <c r="F114" s="173">
        <v>9750</v>
      </c>
      <c r="G114" s="39">
        <v>2</v>
      </c>
      <c r="H114" s="9">
        <f t="shared" si="3"/>
        <v>19500</v>
      </c>
      <c r="I114" s="39">
        <v>2</v>
      </c>
      <c r="J114" s="9">
        <f t="shared" si="4"/>
        <v>19500</v>
      </c>
    </row>
    <row r="115" spans="1:10" s="1" customFormat="1" ht="15.75">
      <c r="A115" s="6">
        <v>103</v>
      </c>
      <c r="B115" s="12" t="s">
        <v>91</v>
      </c>
      <c r="C115" s="12"/>
      <c r="D115" s="10">
        <v>2009</v>
      </c>
      <c r="E115" s="160" t="s">
        <v>370</v>
      </c>
      <c r="F115" s="173">
        <v>1600</v>
      </c>
      <c r="G115" s="39">
        <v>3</v>
      </c>
      <c r="H115" s="9">
        <f t="shared" si="3"/>
        <v>4800</v>
      </c>
      <c r="I115" s="39">
        <v>3</v>
      </c>
      <c r="J115" s="9">
        <f t="shared" si="4"/>
        <v>4800</v>
      </c>
    </row>
    <row r="116" spans="1:10" s="1" customFormat="1" ht="15.75">
      <c r="A116" s="6">
        <v>104</v>
      </c>
      <c r="B116" s="12" t="s">
        <v>91</v>
      </c>
      <c r="C116" s="12"/>
      <c r="D116" s="10">
        <v>2009</v>
      </c>
      <c r="E116" s="160" t="s">
        <v>370</v>
      </c>
      <c r="F116" s="173">
        <v>1750</v>
      </c>
      <c r="G116" s="42">
        <v>4</v>
      </c>
      <c r="H116" s="9">
        <f t="shared" si="3"/>
        <v>7000</v>
      </c>
      <c r="I116" s="42">
        <v>4</v>
      </c>
      <c r="J116" s="9">
        <f t="shared" si="4"/>
        <v>7000</v>
      </c>
    </row>
    <row r="117" spans="1:10" s="1" customFormat="1" ht="15.75">
      <c r="A117" s="6">
        <v>105</v>
      </c>
      <c r="B117" s="12" t="s">
        <v>91</v>
      </c>
      <c r="C117" s="12"/>
      <c r="D117" s="10">
        <v>2009</v>
      </c>
      <c r="E117" s="160" t="s">
        <v>370</v>
      </c>
      <c r="F117" s="173">
        <v>3000</v>
      </c>
      <c r="G117" s="42">
        <v>1</v>
      </c>
      <c r="H117" s="9">
        <f t="shared" si="3"/>
        <v>3000</v>
      </c>
      <c r="I117" s="42">
        <v>1</v>
      </c>
      <c r="J117" s="9">
        <f t="shared" si="4"/>
        <v>3000</v>
      </c>
    </row>
    <row r="118" spans="1:10" s="1" customFormat="1" ht="15.75">
      <c r="A118" s="6">
        <v>106</v>
      </c>
      <c r="B118" s="12" t="s">
        <v>92</v>
      </c>
      <c r="C118" s="12"/>
      <c r="D118" s="10">
        <v>2009</v>
      </c>
      <c r="E118" s="160" t="s">
        <v>370</v>
      </c>
      <c r="F118" s="173">
        <v>3000</v>
      </c>
      <c r="G118" s="42">
        <v>1</v>
      </c>
      <c r="H118" s="9">
        <f t="shared" si="3"/>
        <v>3000</v>
      </c>
      <c r="I118" s="42">
        <v>1</v>
      </c>
      <c r="J118" s="9">
        <f t="shared" si="4"/>
        <v>3000</v>
      </c>
    </row>
    <row r="119" spans="1:10" s="1" customFormat="1" ht="15.75">
      <c r="A119" s="6">
        <v>107</v>
      </c>
      <c r="B119" s="12" t="s">
        <v>93</v>
      </c>
      <c r="C119" s="12"/>
      <c r="D119" s="10">
        <v>2009</v>
      </c>
      <c r="E119" s="160" t="s">
        <v>370</v>
      </c>
      <c r="F119" s="173">
        <v>1950</v>
      </c>
      <c r="G119" s="42">
        <v>12</v>
      </c>
      <c r="H119" s="9">
        <f t="shared" si="3"/>
        <v>23400</v>
      </c>
      <c r="I119" s="42">
        <v>12</v>
      </c>
      <c r="J119" s="9">
        <f t="shared" si="4"/>
        <v>23400</v>
      </c>
    </row>
    <row r="120" spans="1:10" s="1" customFormat="1" ht="15.75">
      <c r="A120" s="6">
        <v>108</v>
      </c>
      <c r="B120" s="12" t="s">
        <v>94</v>
      </c>
      <c r="C120" s="12"/>
      <c r="D120" s="13">
        <v>2010</v>
      </c>
      <c r="E120" s="160" t="s">
        <v>370</v>
      </c>
      <c r="F120" s="173">
        <v>10000</v>
      </c>
      <c r="G120" s="42">
        <v>1</v>
      </c>
      <c r="H120" s="9">
        <f t="shared" si="3"/>
        <v>10000</v>
      </c>
      <c r="I120" s="42">
        <v>1</v>
      </c>
      <c r="J120" s="9">
        <f t="shared" si="4"/>
        <v>10000</v>
      </c>
    </row>
    <row r="121" spans="1:10" s="1" customFormat="1" ht="15.75">
      <c r="A121" s="6">
        <v>109</v>
      </c>
      <c r="B121" s="158" t="s">
        <v>80</v>
      </c>
      <c r="C121" s="158"/>
      <c r="D121" s="13">
        <v>2010</v>
      </c>
      <c r="E121" s="160" t="s">
        <v>370</v>
      </c>
      <c r="F121" s="173">
        <v>16250</v>
      </c>
      <c r="G121" s="39">
        <v>2</v>
      </c>
      <c r="H121" s="9">
        <f t="shared" si="3"/>
        <v>32500</v>
      </c>
      <c r="I121" s="39">
        <v>2</v>
      </c>
      <c r="J121" s="9">
        <f t="shared" si="4"/>
        <v>32500</v>
      </c>
    </row>
    <row r="122" spans="1:10" s="1" customFormat="1" ht="15.75">
      <c r="A122" s="6">
        <v>110</v>
      </c>
      <c r="B122" s="158" t="s">
        <v>96</v>
      </c>
      <c r="C122" s="158"/>
      <c r="D122" s="13">
        <v>2010</v>
      </c>
      <c r="E122" s="160" t="s">
        <v>370</v>
      </c>
      <c r="F122" s="173">
        <v>42250</v>
      </c>
      <c r="G122" s="39">
        <v>1</v>
      </c>
      <c r="H122" s="9">
        <f t="shared" si="3"/>
        <v>42250</v>
      </c>
      <c r="I122" s="39">
        <v>1</v>
      </c>
      <c r="J122" s="9">
        <f t="shared" si="4"/>
        <v>42250</v>
      </c>
    </row>
    <row r="123" spans="1:10" s="1" customFormat="1" ht="15.75">
      <c r="A123" s="6">
        <v>111</v>
      </c>
      <c r="B123" s="158" t="s">
        <v>97</v>
      </c>
      <c r="C123" s="158"/>
      <c r="D123" s="10">
        <v>2011</v>
      </c>
      <c r="E123" s="160" t="s">
        <v>370</v>
      </c>
      <c r="F123" s="173">
        <v>9100</v>
      </c>
      <c r="G123" s="39">
        <v>1</v>
      </c>
      <c r="H123" s="9">
        <f t="shared" si="3"/>
        <v>9100</v>
      </c>
      <c r="I123" s="39">
        <v>1</v>
      </c>
      <c r="J123" s="9">
        <f t="shared" si="4"/>
        <v>9100</v>
      </c>
    </row>
    <row r="124" spans="1:10" s="1" customFormat="1" ht="15.75">
      <c r="A124" s="6">
        <v>112</v>
      </c>
      <c r="B124" s="158" t="s">
        <v>99</v>
      </c>
      <c r="C124" s="158"/>
      <c r="D124" s="10">
        <v>2011</v>
      </c>
      <c r="E124" s="160" t="s">
        <v>370</v>
      </c>
      <c r="F124" s="173">
        <v>17550</v>
      </c>
      <c r="G124" s="39">
        <v>2</v>
      </c>
      <c r="H124" s="9">
        <f t="shared" si="3"/>
        <v>35100</v>
      </c>
      <c r="I124" s="39">
        <v>2</v>
      </c>
      <c r="J124" s="9">
        <f t="shared" si="4"/>
        <v>35100</v>
      </c>
    </row>
    <row r="125" spans="1:10" s="1" customFormat="1" ht="15.75">
      <c r="A125" s="6">
        <v>113</v>
      </c>
      <c r="B125" s="16" t="s">
        <v>388</v>
      </c>
      <c r="C125" s="16"/>
      <c r="D125" s="10">
        <v>2012</v>
      </c>
      <c r="E125" s="160" t="s">
        <v>370</v>
      </c>
      <c r="F125" s="43">
        <v>9100</v>
      </c>
      <c r="G125" s="43">
        <v>1</v>
      </c>
      <c r="H125" s="9">
        <f t="shared" si="3"/>
        <v>9100</v>
      </c>
      <c r="I125" s="8">
        <v>1</v>
      </c>
      <c r="J125" s="9">
        <f t="shared" si="4"/>
        <v>9100</v>
      </c>
    </row>
    <row r="126" spans="1:10" s="1" customFormat="1" ht="15.75">
      <c r="A126" s="6">
        <v>114</v>
      </c>
      <c r="B126" s="16" t="s">
        <v>100</v>
      </c>
      <c r="C126" s="16"/>
      <c r="D126" s="10">
        <v>2012</v>
      </c>
      <c r="E126" s="160" t="s">
        <v>370</v>
      </c>
      <c r="F126" s="43">
        <v>16250</v>
      </c>
      <c r="G126" s="43">
        <v>4</v>
      </c>
      <c r="H126" s="9">
        <f t="shared" si="3"/>
        <v>65000</v>
      </c>
      <c r="I126" s="8">
        <v>4</v>
      </c>
      <c r="J126" s="9">
        <f t="shared" si="4"/>
        <v>65000</v>
      </c>
    </row>
    <row r="127" spans="1:10" s="1" customFormat="1" ht="15.75">
      <c r="A127" s="6">
        <v>115</v>
      </c>
      <c r="B127" s="16" t="s">
        <v>101</v>
      </c>
      <c r="C127" s="16"/>
      <c r="D127" s="10">
        <v>2012</v>
      </c>
      <c r="E127" s="160" t="s">
        <v>370</v>
      </c>
      <c r="F127" s="43">
        <v>8450</v>
      </c>
      <c r="G127" s="43">
        <v>1</v>
      </c>
      <c r="H127" s="9">
        <f t="shared" si="3"/>
        <v>8450</v>
      </c>
      <c r="I127" s="8">
        <v>1</v>
      </c>
      <c r="J127" s="9">
        <f t="shared" si="4"/>
        <v>8450</v>
      </c>
    </row>
    <row r="128" spans="1:10" s="1" customFormat="1" ht="15.75">
      <c r="A128" s="6">
        <v>116</v>
      </c>
      <c r="B128" s="16" t="s">
        <v>102</v>
      </c>
      <c r="C128" s="16"/>
      <c r="D128" s="10">
        <v>2012</v>
      </c>
      <c r="E128" s="160" t="s">
        <v>370</v>
      </c>
      <c r="F128" s="43">
        <v>13000</v>
      </c>
      <c r="G128" s="43">
        <v>1</v>
      </c>
      <c r="H128" s="9">
        <f t="shared" si="3"/>
        <v>13000</v>
      </c>
      <c r="I128" s="8">
        <v>1</v>
      </c>
      <c r="J128" s="9">
        <f t="shared" si="4"/>
        <v>13000</v>
      </c>
    </row>
    <row r="129" spans="1:10" s="1" customFormat="1" ht="15.75">
      <c r="A129" s="6">
        <v>117</v>
      </c>
      <c r="B129" s="6" t="s">
        <v>104</v>
      </c>
      <c r="C129" s="6"/>
      <c r="D129" s="10">
        <v>2012</v>
      </c>
      <c r="E129" s="160" t="s">
        <v>370</v>
      </c>
      <c r="F129" s="43">
        <v>16250</v>
      </c>
      <c r="G129" s="43">
        <v>2</v>
      </c>
      <c r="H129" s="9">
        <f t="shared" si="3"/>
        <v>32500</v>
      </c>
      <c r="I129" s="8">
        <v>2</v>
      </c>
      <c r="J129" s="9">
        <f t="shared" si="4"/>
        <v>32500</v>
      </c>
    </row>
    <row r="130" spans="1:10" s="1" customFormat="1" ht="15.75">
      <c r="A130" s="6">
        <v>118</v>
      </c>
      <c r="B130" s="6" t="s">
        <v>105</v>
      </c>
      <c r="C130" s="6"/>
      <c r="D130" s="10">
        <v>2012</v>
      </c>
      <c r="E130" s="160" t="s">
        <v>370</v>
      </c>
      <c r="F130" s="43">
        <v>4875</v>
      </c>
      <c r="G130" s="43">
        <v>2</v>
      </c>
      <c r="H130" s="9">
        <f t="shared" si="3"/>
        <v>9750</v>
      </c>
      <c r="I130" s="8">
        <v>2</v>
      </c>
      <c r="J130" s="9">
        <f t="shared" si="4"/>
        <v>9750</v>
      </c>
    </row>
    <row r="131" spans="1:10" s="1" customFormat="1" ht="15.75">
      <c r="A131" s="6">
        <v>119</v>
      </c>
      <c r="B131" s="16" t="s">
        <v>106</v>
      </c>
      <c r="C131" s="16"/>
      <c r="D131" s="10">
        <v>2012</v>
      </c>
      <c r="E131" s="160" t="s">
        <v>370</v>
      </c>
      <c r="F131" s="43">
        <v>1300</v>
      </c>
      <c r="G131" s="43">
        <v>2</v>
      </c>
      <c r="H131" s="9">
        <f t="shared" si="3"/>
        <v>2600</v>
      </c>
      <c r="I131" s="8">
        <v>2</v>
      </c>
      <c r="J131" s="9">
        <f t="shared" si="4"/>
        <v>2600</v>
      </c>
    </row>
    <row r="132" spans="1:10" s="1" customFormat="1" ht="15.75">
      <c r="A132" s="6">
        <v>120</v>
      </c>
      <c r="B132" s="16" t="s">
        <v>107</v>
      </c>
      <c r="C132" s="16"/>
      <c r="D132" s="10">
        <v>2012</v>
      </c>
      <c r="E132" s="13" t="s">
        <v>664</v>
      </c>
      <c r="F132" s="43">
        <v>3250</v>
      </c>
      <c r="G132" s="43">
        <v>30.4</v>
      </c>
      <c r="H132" s="9">
        <f t="shared" si="3"/>
        <v>98800</v>
      </c>
      <c r="I132" s="33">
        <v>30.4</v>
      </c>
      <c r="J132" s="9">
        <f t="shared" si="4"/>
        <v>98800</v>
      </c>
    </row>
    <row r="133" spans="1:10" s="1" customFormat="1" ht="15.75">
      <c r="A133" s="6">
        <v>121</v>
      </c>
      <c r="B133" s="6" t="s">
        <v>87</v>
      </c>
      <c r="C133" s="6"/>
      <c r="D133" s="10">
        <v>2012</v>
      </c>
      <c r="E133" s="160" t="s">
        <v>370</v>
      </c>
      <c r="F133" s="8">
        <v>1400</v>
      </c>
      <c r="G133" s="8">
        <v>3</v>
      </c>
      <c r="H133" s="9">
        <f t="shared" si="3"/>
        <v>4200</v>
      </c>
      <c r="I133" s="8">
        <v>3</v>
      </c>
      <c r="J133" s="9">
        <f t="shared" si="4"/>
        <v>4200</v>
      </c>
    </row>
    <row r="134" spans="1:10" s="1" customFormat="1" ht="15.75">
      <c r="A134" s="6">
        <v>122</v>
      </c>
      <c r="B134" s="6" t="s">
        <v>97</v>
      </c>
      <c r="C134" s="6"/>
      <c r="D134" s="10">
        <v>2012</v>
      </c>
      <c r="E134" s="160" t="s">
        <v>370</v>
      </c>
      <c r="F134" s="8">
        <v>3900</v>
      </c>
      <c r="G134" s="8">
        <v>2</v>
      </c>
      <c r="H134" s="9">
        <f t="shared" si="3"/>
        <v>7800</v>
      </c>
      <c r="I134" s="8">
        <v>2</v>
      </c>
      <c r="J134" s="9">
        <f t="shared" si="4"/>
        <v>7800</v>
      </c>
    </row>
    <row r="135" spans="1:10" s="1" customFormat="1" ht="15.75">
      <c r="A135" s="6">
        <v>123</v>
      </c>
      <c r="B135" s="6" t="s">
        <v>103</v>
      </c>
      <c r="C135" s="6"/>
      <c r="D135" s="10">
        <v>2012</v>
      </c>
      <c r="E135" s="160" t="s">
        <v>370</v>
      </c>
      <c r="F135" s="8">
        <v>9000</v>
      </c>
      <c r="G135" s="8">
        <v>1</v>
      </c>
      <c r="H135" s="9">
        <f t="shared" si="3"/>
        <v>9000</v>
      </c>
      <c r="I135" s="8">
        <v>1</v>
      </c>
      <c r="J135" s="9">
        <f t="shared" si="4"/>
        <v>9000</v>
      </c>
    </row>
    <row r="136" spans="1:10" s="1" customFormat="1" ht="15.75">
      <c r="A136" s="6">
        <v>124</v>
      </c>
      <c r="B136" s="6" t="s">
        <v>108</v>
      </c>
      <c r="C136" s="6"/>
      <c r="D136" s="10">
        <v>2012</v>
      </c>
      <c r="E136" s="160" t="s">
        <v>370</v>
      </c>
      <c r="F136" s="8">
        <v>3120</v>
      </c>
      <c r="G136" s="8">
        <v>1</v>
      </c>
      <c r="H136" s="9">
        <f t="shared" si="3"/>
        <v>3120</v>
      </c>
      <c r="I136" s="8">
        <v>1</v>
      </c>
      <c r="J136" s="9">
        <f t="shared" si="4"/>
        <v>3120</v>
      </c>
    </row>
    <row r="137" spans="1:10" s="1" customFormat="1" ht="15.75">
      <c r="A137" s="6">
        <v>125</v>
      </c>
      <c r="B137" s="6" t="s">
        <v>108</v>
      </c>
      <c r="C137" s="6"/>
      <c r="D137" s="10">
        <v>2012</v>
      </c>
      <c r="E137" s="160" t="s">
        <v>370</v>
      </c>
      <c r="F137" s="8">
        <v>3575</v>
      </c>
      <c r="G137" s="8">
        <v>1</v>
      </c>
      <c r="H137" s="9">
        <f t="shared" si="3"/>
        <v>3575</v>
      </c>
      <c r="I137" s="8">
        <v>1</v>
      </c>
      <c r="J137" s="9">
        <f t="shared" si="4"/>
        <v>3575</v>
      </c>
    </row>
    <row r="138" spans="1:10" s="1" customFormat="1" ht="15.75">
      <c r="A138" s="6">
        <v>126</v>
      </c>
      <c r="B138" s="6" t="s">
        <v>112</v>
      </c>
      <c r="C138" s="6"/>
      <c r="D138" s="10">
        <v>2012</v>
      </c>
      <c r="E138" s="160" t="s">
        <v>370</v>
      </c>
      <c r="F138" s="8">
        <v>2470</v>
      </c>
      <c r="G138" s="8">
        <v>2</v>
      </c>
      <c r="H138" s="9">
        <f t="shared" si="3"/>
        <v>4940</v>
      </c>
      <c r="I138" s="8">
        <v>2</v>
      </c>
      <c r="J138" s="9">
        <f t="shared" si="4"/>
        <v>4940</v>
      </c>
    </row>
    <row r="139" spans="1:10" s="1" customFormat="1" ht="15.75">
      <c r="A139" s="6">
        <v>127</v>
      </c>
      <c r="B139" s="6" t="s">
        <v>97</v>
      </c>
      <c r="C139" s="6"/>
      <c r="D139" s="10">
        <v>2012</v>
      </c>
      <c r="E139" s="160" t="s">
        <v>370</v>
      </c>
      <c r="F139" s="8">
        <v>3750</v>
      </c>
      <c r="G139" s="8">
        <v>1</v>
      </c>
      <c r="H139" s="9">
        <f t="shared" si="3"/>
        <v>3750</v>
      </c>
      <c r="I139" s="8">
        <v>1</v>
      </c>
      <c r="J139" s="9">
        <f t="shared" si="4"/>
        <v>3750</v>
      </c>
    </row>
    <row r="140" spans="1:10" s="1" customFormat="1" ht="15.75">
      <c r="A140" s="6">
        <v>128</v>
      </c>
      <c r="B140" s="6" t="s">
        <v>111</v>
      </c>
      <c r="C140" s="6"/>
      <c r="D140" s="10">
        <v>2012</v>
      </c>
      <c r="E140" s="160" t="s">
        <v>370</v>
      </c>
      <c r="F140" s="8">
        <v>1950</v>
      </c>
      <c r="G140" s="8">
        <v>1</v>
      </c>
      <c r="H140" s="9">
        <f t="shared" si="3"/>
        <v>1950</v>
      </c>
      <c r="I140" s="8">
        <v>1</v>
      </c>
      <c r="J140" s="9">
        <f t="shared" si="4"/>
        <v>1950</v>
      </c>
    </row>
    <row r="141" spans="1:10" s="1" customFormat="1" ht="15.75">
      <c r="A141" s="6">
        <v>129</v>
      </c>
      <c r="B141" s="6" t="s">
        <v>111</v>
      </c>
      <c r="C141" s="6"/>
      <c r="D141" s="10">
        <v>2012</v>
      </c>
      <c r="E141" s="160" t="s">
        <v>370</v>
      </c>
      <c r="F141" s="8">
        <v>1625</v>
      </c>
      <c r="G141" s="8">
        <v>2</v>
      </c>
      <c r="H141" s="9">
        <f t="shared" si="3"/>
        <v>3250</v>
      </c>
      <c r="I141" s="8">
        <v>2</v>
      </c>
      <c r="J141" s="9">
        <f t="shared" si="4"/>
        <v>3250</v>
      </c>
    </row>
    <row r="142" spans="1:10" s="1" customFormat="1" ht="15.75">
      <c r="A142" s="6">
        <v>130</v>
      </c>
      <c r="B142" s="6" t="s">
        <v>116</v>
      </c>
      <c r="C142" s="6"/>
      <c r="D142" s="10">
        <v>2012</v>
      </c>
      <c r="E142" s="160" t="s">
        <v>370</v>
      </c>
      <c r="F142" s="8">
        <v>9000</v>
      </c>
      <c r="G142" s="8">
        <v>2</v>
      </c>
      <c r="H142" s="9">
        <f t="shared" ref="H142" si="5">SUM(F142*G142)</f>
        <v>18000</v>
      </c>
      <c r="I142" s="8">
        <v>2</v>
      </c>
      <c r="J142" s="9">
        <f t="shared" ref="J142:J188" si="6">H142</f>
        <v>18000</v>
      </c>
    </row>
    <row r="143" spans="1:10" s="1" customFormat="1" ht="15.75">
      <c r="A143" s="6">
        <v>131</v>
      </c>
      <c r="B143" s="17" t="s">
        <v>247</v>
      </c>
      <c r="C143" s="17"/>
      <c r="D143" s="7">
        <v>2013</v>
      </c>
      <c r="E143" s="160" t="s">
        <v>370</v>
      </c>
      <c r="F143" s="8">
        <v>13000</v>
      </c>
      <c r="G143" s="8">
        <v>1</v>
      </c>
      <c r="H143" s="9">
        <f>G143*F143</f>
        <v>13000</v>
      </c>
      <c r="I143" s="8">
        <v>1</v>
      </c>
      <c r="J143" s="9">
        <f t="shared" si="6"/>
        <v>13000</v>
      </c>
    </row>
    <row r="144" spans="1:10" s="1" customFormat="1" ht="15.75">
      <c r="A144" s="6">
        <v>132</v>
      </c>
      <c r="B144" s="17" t="s">
        <v>308</v>
      </c>
      <c r="C144" s="17"/>
      <c r="D144" s="7">
        <v>2013</v>
      </c>
      <c r="E144" s="160" t="s">
        <v>370</v>
      </c>
      <c r="F144" s="8">
        <v>2405</v>
      </c>
      <c r="G144" s="8">
        <v>2</v>
      </c>
      <c r="H144" s="9">
        <f t="shared" ref="H144:H170" si="7">G144*F144</f>
        <v>4810</v>
      </c>
      <c r="I144" s="8">
        <v>2</v>
      </c>
      <c r="J144" s="9">
        <f t="shared" si="6"/>
        <v>4810</v>
      </c>
    </row>
    <row r="145" spans="1:10" s="1" customFormat="1" ht="15.75">
      <c r="A145" s="6">
        <v>133</v>
      </c>
      <c r="B145" s="17" t="s">
        <v>81</v>
      </c>
      <c r="C145" s="17"/>
      <c r="D145" s="7">
        <v>2013</v>
      </c>
      <c r="E145" s="160" t="s">
        <v>370</v>
      </c>
      <c r="F145" s="8">
        <v>5525</v>
      </c>
      <c r="G145" s="8">
        <v>1</v>
      </c>
      <c r="H145" s="9">
        <f t="shared" si="7"/>
        <v>5525</v>
      </c>
      <c r="I145" s="8">
        <v>1</v>
      </c>
      <c r="J145" s="9">
        <f t="shared" si="6"/>
        <v>5525</v>
      </c>
    </row>
    <row r="146" spans="1:10" s="1" customFormat="1" ht="15.75">
      <c r="A146" s="6">
        <v>134</v>
      </c>
      <c r="B146" s="17" t="s">
        <v>81</v>
      </c>
      <c r="C146" s="17"/>
      <c r="D146" s="7">
        <v>2013</v>
      </c>
      <c r="E146" s="160" t="s">
        <v>370</v>
      </c>
      <c r="F146" s="8">
        <v>5850</v>
      </c>
      <c r="G146" s="8">
        <v>1</v>
      </c>
      <c r="H146" s="9">
        <f t="shared" si="7"/>
        <v>5850</v>
      </c>
      <c r="I146" s="8">
        <v>1</v>
      </c>
      <c r="J146" s="9">
        <f t="shared" si="6"/>
        <v>5850</v>
      </c>
    </row>
    <row r="147" spans="1:10" s="1" customFormat="1" ht="15.75">
      <c r="A147" s="6">
        <v>135</v>
      </c>
      <c r="B147" s="17" t="s">
        <v>374</v>
      </c>
      <c r="C147" s="17"/>
      <c r="D147" s="7">
        <v>2013</v>
      </c>
      <c r="E147" s="160" t="s">
        <v>370</v>
      </c>
      <c r="F147" s="8">
        <v>9000</v>
      </c>
      <c r="G147" s="8">
        <v>2</v>
      </c>
      <c r="H147" s="9">
        <f t="shared" si="7"/>
        <v>18000</v>
      </c>
      <c r="I147" s="8">
        <v>2</v>
      </c>
      <c r="J147" s="9">
        <f t="shared" si="6"/>
        <v>18000</v>
      </c>
    </row>
    <row r="148" spans="1:10" s="1" customFormat="1" ht="15.75">
      <c r="A148" s="6">
        <v>136</v>
      </c>
      <c r="B148" s="17" t="s">
        <v>376</v>
      </c>
      <c r="C148" s="17"/>
      <c r="D148" s="7">
        <v>2013</v>
      </c>
      <c r="E148" s="160" t="s">
        <v>370</v>
      </c>
      <c r="F148" s="8">
        <v>2080</v>
      </c>
      <c r="G148" s="8">
        <v>1</v>
      </c>
      <c r="H148" s="9">
        <f t="shared" si="7"/>
        <v>2080</v>
      </c>
      <c r="I148" s="8">
        <v>1</v>
      </c>
      <c r="J148" s="9">
        <f t="shared" si="6"/>
        <v>2080</v>
      </c>
    </row>
    <row r="149" spans="1:10" s="1" customFormat="1" ht="15.75">
      <c r="A149" s="6">
        <v>137</v>
      </c>
      <c r="B149" s="17" t="s">
        <v>377</v>
      </c>
      <c r="C149" s="17"/>
      <c r="D149" s="7">
        <v>2013</v>
      </c>
      <c r="E149" s="160" t="s">
        <v>370</v>
      </c>
      <c r="F149" s="8">
        <v>3575</v>
      </c>
      <c r="G149" s="8">
        <v>1</v>
      </c>
      <c r="H149" s="9">
        <f t="shared" si="7"/>
        <v>3575</v>
      </c>
      <c r="I149" s="8">
        <v>1</v>
      </c>
      <c r="J149" s="9">
        <f t="shared" si="6"/>
        <v>3575</v>
      </c>
    </row>
    <row r="150" spans="1:10" s="1" customFormat="1" ht="15.75">
      <c r="A150" s="6">
        <v>138</v>
      </c>
      <c r="B150" s="17" t="s">
        <v>377</v>
      </c>
      <c r="C150" s="17"/>
      <c r="D150" s="7">
        <v>2013</v>
      </c>
      <c r="E150" s="160" t="s">
        <v>370</v>
      </c>
      <c r="F150" s="8">
        <v>2925</v>
      </c>
      <c r="G150" s="8">
        <v>1</v>
      </c>
      <c r="H150" s="9">
        <f t="shared" si="7"/>
        <v>2925</v>
      </c>
      <c r="I150" s="8">
        <v>1</v>
      </c>
      <c r="J150" s="9">
        <f t="shared" si="6"/>
        <v>2925</v>
      </c>
    </row>
    <row r="151" spans="1:10" s="1" customFormat="1" ht="15.75">
      <c r="A151" s="6">
        <v>139</v>
      </c>
      <c r="B151" s="17" t="s">
        <v>466</v>
      </c>
      <c r="C151" s="17"/>
      <c r="D151" s="7">
        <v>2012</v>
      </c>
      <c r="E151" s="160" t="s">
        <v>370</v>
      </c>
      <c r="F151" s="8">
        <v>4550</v>
      </c>
      <c r="G151" s="8">
        <v>1</v>
      </c>
      <c r="H151" s="9">
        <f t="shared" si="7"/>
        <v>4550</v>
      </c>
      <c r="I151" s="8">
        <v>1</v>
      </c>
      <c r="J151" s="9">
        <f t="shared" si="6"/>
        <v>4550</v>
      </c>
    </row>
    <row r="152" spans="1:10" s="1" customFormat="1" ht="15.75">
      <c r="A152" s="6">
        <v>140</v>
      </c>
      <c r="B152" s="161" t="s">
        <v>95</v>
      </c>
      <c r="C152" s="161"/>
      <c r="D152" s="7">
        <v>2013</v>
      </c>
      <c r="E152" s="160" t="s">
        <v>370</v>
      </c>
      <c r="F152" s="8">
        <v>6500</v>
      </c>
      <c r="G152" s="8">
        <v>2</v>
      </c>
      <c r="H152" s="9">
        <f t="shared" si="7"/>
        <v>13000</v>
      </c>
      <c r="I152" s="8">
        <v>2</v>
      </c>
      <c r="J152" s="9">
        <f t="shared" si="6"/>
        <v>13000</v>
      </c>
    </row>
    <row r="153" spans="1:10" s="1" customFormat="1" ht="15.75">
      <c r="A153" s="6">
        <v>141</v>
      </c>
      <c r="B153" s="161" t="s">
        <v>95</v>
      </c>
      <c r="C153" s="161"/>
      <c r="D153" s="7">
        <v>2013</v>
      </c>
      <c r="E153" s="160" t="s">
        <v>370</v>
      </c>
      <c r="F153" s="8">
        <v>8450</v>
      </c>
      <c r="G153" s="8">
        <v>1</v>
      </c>
      <c r="H153" s="9">
        <f t="shared" si="7"/>
        <v>8450</v>
      </c>
      <c r="I153" s="8">
        <v>1</v>
      </c>
      <c r="J153" s="9">
        <f t="shared" si="6"/>
        <v>8450</v>
      </c>
    </row>
    <row r="154" spans="1:10" s="1" customFormat="1" ht="15.75">
      <c r="A154" s="6">
        <v>142</v>
      </c>
      <c r="B154" s="161" t="s">
        <v>85</v>
      </c>
      <c r="C154" s="161"/>
      <c r="D154" s="7">
        <v>2013</v>
      </c>
      <c r="E154" s="160" t="s">
        <v>370</v>
      </c>
      <c r="F154" s="8">
        <v>3575</v>
      </c>
      <c r="G154" s="8">
        <v>2</v>
      </c>
      <c r="H154" s="9">
        <f t="shared" si="7"/>
        <v>7150</v>
      </c>
      <c r="I154" s="8">
        <v>2</v>
      </c>
      <c r="J154" s="9">
        <f t="shared" si="6"/>
        <v>7150</v>
      </c>
    </row>
    <row r="155" spans="1:10" s="1" customFormat="1" ht="15.75">
      <c r="A155" s="6">
        <v>143</v>
      </c>
      <c r="B155" s="161" t="s">
        <v>81</v>
      </c>
      <c r="C155" s="161"/>
      <c r="D155" s="7">
        <v>2013</v>
      </c>
      <c r="E155" s="160" t="s">
        <v>370</v>
      </c>
      <c r="F155" s="8">
        <v>4550</v>
      </c>
      <c r="G155" s="8">
        <v>3</v>
      </c>
      <c r="H155" s="9">
        <f t="shared" si="7"/>
        <v>13650</v>
      </c>
      <c r="I155" s="8">
        <v>3</v>
      </c>
      <c r="J155" s="9">
        <f t="shared" si="6"/>
        <v>13650</v>
      </c>
    </row>
    <row r="156" spans="1:10" s="1" customFormat="1" ht="15.75">
      <c r="A156" s="6">
        <v>144</v>
      </c>
      <c r="B156" s="161" t="s">
        <v>379</v>
      </c>
      <c r="C156" s="161"/>
      <c r="D156" s="7">
        <v>2013</v>
      </c>
      <c r="E156" s="160" t="s">
        <v>370</v>
      </c>
      <c r="F156" s="8">
        <v>3900</v>
      </c>
      <c r="G156" s="8">
        <v>18</v>
      </c>
      <c r="H156" s="9">
        <f t="shared" si="7"/>
        <v>70200</v>
      </c>
      <c r="I156" s="8">
        <v>18</v>
      </c>
      <c r="J156" s="9">
        <f t="shared" si="6"/>
        <v>70200</v>
      </c>
    </row>
    <row r="157" spans="1:10" s="1" customFormat="1" ht="15.75">
      <c r="A157" s="6">
        <v>145</v>
      </c>
      <c r="B157" s="17" t="s">
        <v>380</v>
      </c>
      <c r="C157" s="17"/>
      <c r="D157" s="7">
        <v>2013</v>
      </c>
      <c r="E157" s="160" t="s">
        <v>370</v>
      </c>
      <c r="F157" s="8">
        <v>5525</v>
      </c>
      <c r="G157" s="8">
        <v>1</v>
      </c>
      <c r="H157" s="9">
        <f t="shared" si="7"/>
        <v>5525</v>
      </c>
      <c r="I157" s="8">
        <v>1</v>
      </c>
      <c r="J157" s="9">
        <f t="shared" si="6"/>
        <v>5525</v>
      </c>
    </row>
    <row r="158" spans="1:10" s="1" customFormat="1" ht="15.75">
      <c r="A158" s="6">
        <v>146</v>
      </c>
      <c r="B158" s="17" t="s">
        <v>380</v>
      </c>
      <c r="C158" s="17"/>
      <c r="D158" s="7">
        <v>2013</v>
      </c>
      <c r="E158" s="160" t="s">
        <v>370</v>
      </c>
      <c r="F158" s="8">
        <v>5850</v>
      </c>
      <c r="G158" s="8">
        <v>1</v>
      </c>
      <c r="H158" s="9">
        <f t="shared" si="7"/>
        <v>5850</v>
      </c>
      <c r="I158" s="8">
        <v>1</v>
      </c>
      <c r="J158" s="9">
        <f t="shared" si="6"/>
        <v>5850</v>
      </c>
    </row>
    <row r="159" spans="1:10" s="1" customFormat="1" ht="15.75">
      <c r="A159" s="6">
        <v>147</v>
      </c>
      <c r="B159" s="17" t="s">
        <v>394</v>
      </c>
      <c r="C159" s="17"/>
      <c r="D159" s="7">
        <v>2014</v>
      </c>
      <c r="E159" s="160" t="s">
        <v>370</v>
      </c>
      <c r="F159" s="8">
        <v>100000</v>
      </c>
      <c r="G159" s="8">
        <v>1</v>
      </c>
      <c r="H159" s="9">
        <f t="shared" si="7"/>
        <v>100000</v>
      </c>
      <c r="I159" s="8">
        <f>SUM(G159)</f>
        <v>1</v>
      </c>
      <c r="J159" s="9">
        <f t="shared" si="6"/>
        <v>100000</v>
      </c>
    </row>
    <row r="160" spans="1:10" s="1" customFormat="1" ht="15.75">
      <c r="A160" s="6">
        <v>148</v>
      </c>
      <c r="B160" s="17" t="s">
        <v>395</v>
      </c>
      <c r="C160" s="17"/>
      <c r="D160" s="7">
        <v>2014</v>
      </c>
      <c r="E160" s="160" t="s">
        <v>370</v>
      </c>
      <c r="F160" s="8">
        <v>36400</v>
      </c>
      <c r="G160" s="8">
        <v>1</v>
      </c>
      <c r="H160" s="9">
        <f t="shared" si="7"/>
        <v>36400</v>
      </c>
      <c r="I160" s="8">
        <f t="shared" ref="I160:J207" si="8">SUM(G160)</f>
        <v>1</v>
      </c>
      <c r="J160" s="9">
        <f t="shared" si="6"/>
        <v>36400</v>
      </c>
    </row>
    <row r="161" spans="1:10" s="1" customFormat="1" ht="15.75">
      <c r="A161" s="6">
        <v>149</v>
      </c>
      <c r="B161" s="17" t="s">
        <v>396</v>
      </c>
      <c r="C161" s="17"/>
      <c r="D161" s="7">
        <v>2014</v>
      </c>
      <c r="E161" s="160" t="s">
        <v>370</v>
      </c>
      <c r="F161" s="8">
        <v>2990</v>
      </c>
      <c r="G161" s="8">
        <v>1</v>
      </c>
      <c r="H161" s="9">
        <f t="shared" si="7"/>
        <v>2990</v>
      </c>
      <c r="I161" s="8">
        <f t="shared" si="8"/>
        <v>1</v>
      </c>
      <c r="J161" s="9">
        <f t="shared" si="6"/>
        <v>2990</v>
      </c>
    </row>
    <row r="162" spans="1:10" s="1" customFormat="1" ht="15.75">
      <c r="A162" s="6">
        <v>150</v>
      </c>
      <c r="B162" s="17" t="s">
        <v>81</v>
      </c>
      <c r="C162" s="17"/>
      <c r="D162" s="7">
        <v>2014</v>
      </c>
      <c r="E162" s="160" t="s">
        <v>370</v>
      </c>
      <c r="F162" s="8">
        <v>3380</v>
      </c>
      <c r="G162" s="8">
        <v>1</v>
      </c>
      <c r="H162" s="9">
        <f t="shared" si="7"/>
        <v>3380</v>
      </c>
      <c r="I162" s="8">
        <f t="shared" si="8"/>
        <v>1</v>
      </c>
      <c r="J162" s="9">
        <f t="shared" si="6"/>
        <v>3380</v>
      </c>
    </row>
    <row r="163" spans="1:10" s="1" customFormat="1" ht="15.75">
      <c r="A163" s="6">
        <v>151</v>
      </c>
      <c r="B163" s="17" t="s">
        <v>397</v>
      </c>
      <c r="C163" s="17"/>
      <c r="D163" s="7">
        <v>2014</v>
      </c>
      <c r="E163" s="160" t="s">
        <v>370</v>
      </c>
      <c r="F163" s="8">
        <v>34450</v>
      </c>
      <c r="G163" s="8">
        <v>1</v>
      </c>
      <c r="H163" s="9">
        <f t="shared" si="7"/>
        <v>34450</v>
      </c>
      <c r="I163" s="8">
        <f t="shared" si="8"/>
        <v>1</v>
      </c>
      <c r="J163" s="9">
        <f t="shared" si="6"/>
        <v>34450</v>
      </c>
    </row>
    <row r="164" spans="1:10" s="1" customFormat="1" ht="15.75">
      <c r="A164" s="6">
        <v>152</v>
      </c>
      <c r="B164" s="17" t="s">
        <v>398</v>
      </c>
      <c r="C164" s="17"/>
      <c r="D164" s="7">
        <v>2014</v>
      </c>
      <c r="E164" s="160" t="s">
        <v>370</v>
      </c>
      <c r="F164" s="8">
        <v>8500</v>
      </c>
      <c r="G164" s="8">
        <v>1</v>
      </c>
      <c r="H164" s="9">
        <f t="shared" si="7"/>
        <v>8500</v>
      </c>
      <c r="I164" s="8">
        <f t="shared" si="8"/>
        <v>1</v>
      </c>
      <c r="J164" s="9">
        <f t="shared" si="6"/>
        <v>8500</v>
      </c>
    </row>
    <row r="165" spans="1:10" s="1" customFormat="1" ht="15.75">
      <c r="A165" s="6">
        <v>153</v>
      </c>
      <c r="B165" s="17" t="s">
        <v>399</v>
      </c>
      <c r="C165" s="17"/>
      <c r="D165" s="7">
        <v>2014</v>
      </c>
      <c r="E165" s="160" t="s">
        <v>370</v>
      </c>
      <c r="F165" s="8">
        <v>845</v>
      </c>
      <c r="G165" s="8">
        <v>1</v>
      </c>
      <c r="H165" s="9">
        <f t="shared" si="7"/>
        <v>845</v>
      </c>
      <c r="I165" s="8">
        <f t="shared" si="8"/>
        <v>1</v>
      </c>
      <c r="J165" s="9">
        <f t="shared" si="6"/>
        <v>845</v>
      </c>
    </row>
    <row r="166" spans="1:10" s="1" customFormat="1" ht="15.75">
      <c r="A166" s="6">
        <v>154</v>
      </c>
      <c r="B166" s="38" t="s">
        <v>376</v>
      </c>
      <c r="C166" s="38"/>
      <c r="D166" s="7">
        <v>2014</v>
      </c>
      <c r="E166" s="160" t="s">
        <v>370</v>
      </c>
      <c r="F166" s="8">
        <v>1495</v>
      </c>
      <c r="G166" s="8">
        <v>1</v>
      </c>
      <c r="H166" s="39">
        <f t="shared" si="7"/>
        <v>1495</v>
      </c>
      <c r="I166" s="8">
        <f t="shared" si="8"/>
        <v>1</v>
      </c>
      <c r="J166" s="9">
        <f t="shared" si="6"/>
        <v>1495</v>
      </c>
    </row>
    <row r="167" spans="1:10" s="1" customFormat="1" ht="15.75">
      <c r="A167" s="6">
        <v>155</v>
      </c>
      <c r="B167" s="38" t="s">
        <v>400</v>
      </c>
      <c r="C167" s="38"/>
      <c r="D167" s="7">
        <v>2014</v>
      </c>
      <c r="E167" s="160" t="s">
        <v>370</v>
      </c>
      <c r="F167" s="8">
        <v>2700</v>
      </c>
      <c r="G167" s="8">
        <v>1</v>
      </c>
      <c r="H167" s="39">
        <f t="shared" si="7"/>
        <v>2700</v>
      </c>
      <c r="I167" s="8">
        <f t="shared" si="8"/>
        <v>1</v>
      </c>
      <c r="J167" s="9">
        <f t="shared" si="6"/>
        <v>2700</v>
      </c>
    </row>
    <row r="168" spans="1:10" s="1" customFormat="1" ht="15.75">
      <c r="A168" s="6">
        <v>156</v>
      </c>
      <c r="B168" s="38" t="s">
        <v>403</v>
      </c>
      <c r="C168" s="38"/>
      <c r="D168" s="7">
        <v>2014</v>
      </c>
      <c r="E168" s="160" t="s">
        <v>370</v>
      </c>
      <c r="F168" s="8">
        <v>1333</v>
      </c>
      <c r="G168" s="8">
        <v>1</v>
      </c>
      <c r="H168" s="39">
        <f t="shared" si="7"/>
        <v>1333</v>
      </c>
      <c r="I168" s="8">
        <f t="shared" si="8"/>
        <v>1</v>
      </c>
      <c r="J168" s="9">
        <f t="shared" si="6"/>
        <v>1333</v>
      </c>
    </row>
    <row r="169" spans="1:10" s="1" customFormat="1" ht="15.75">
      <c r="A169" s="6">
        <v>157</v>
      </c>
      <c r="B169" s="38" t="s">
        <v>401</v>
      </c>
      <c r="C169" s="38"/>
      <c r="D169" s="7">
        <v>2014</v>
      </c>
      <c r="E169" s="160" t="s">
        <v>370</v>
      </c>
      <c r="F169" s="8">
        <v>16250</v>
      </c>
      <c r="G169" s="8">
        <v>1</v>
      </c>
      <c r="H169" s="39">
        <f t="shared" si="7"/>
        <v>16250</v>
      </c>
      <c r="I169" s="8">
        <f t="shared" si="8"/>
        <v>1</v>
      </c>
      <c r="J169" s="9">
        <f t="shared" si="6"/>
        <v>16250</v>
      </c>
    </row>
    <row r="170" spans="1:10" s="1" customFormat="1" ht="15.75">
      <c r="A170" s="6">
        <v>158</v>
      </c>
      <c r="B170" s="17" t="s">
        <v>402</v>
      </c>
      <c r="C170" s="17"/>
      <c r="D170" s="7">
        <v>2014</v>
      </c>
      <c r="E170" s="160" t="s">
        <v>370</v>
      </c>
      <c r="F170" s="8">
        <v>26000</v>
      </c>
      <c r="G170" s="8">
        <v>1</v>
      </c>
      <c r="H170" s="39">
        <f t="shared" si="7"/>
        <v>26000</v>
      </c>
      <c r="I170" s="8">
        <f t="shared" si="8"/>
        <v>1</v>
      </c>
      <c r="J170" s="9">
        <f t="shared" si="6"/>
        <v>26000</v>
      </c>
    </row>
    <row r="171" spans="1:10" s="1" customFormat="1" ht="15.75">
      <c r="A171" s="6">
        <v>159</v>
      </c>
      <c r="B171" s="158" t="s">
        <v>80</v>
      </c>
      <c r="C171" s="158"/>
      <c r="D171" s="7">
        <v>2014</v>
      </c>
      <c r="E171" s="157" t="s">
        <v>1086</v>
      </c>
      <c r="F171" s="8">
        <v>3018</v>
      </c>
      <c r="G171" s="8">
        <v>28</v>
      </c>
      <c r="H171" s="39">
        <v>130000</v>
      </c>
      <c r="I171" s="8">
        <f t="shared" si="8"/>
        <v>28</v>
      </c>
      <c r="J171" s="9">
        <f t="shared" si="6"/>
        <v>130000</v>
      </c>
    </row>
    <row r="172" spans="1:10" s="1" customFormat="1" ht="15.75">
      <c r="A172" s="6">
        <v>160</v>
      </c>
      <c r="B172" s="158" t="s">
        <v>80</v>
      </c>
      <c r="C172" s="158"/>
      <c r="D172" s="7">
        <v>2014</v>
      </c>
      <c r="E172" s="157" t="s">
        <v>1086</v>
      </c>
      <c r="F172" s="8">
        <v>3250</v>
      </c>
      <c r="G172" s="8">
        <v>8.6</v>
      </c>
      <c r="H172" s="39">
        <f t="shared" ref="H172:H188" si="9">G172*F172</f>
        <v>27950</v>
      </c>
      <c r="I172" s="8">
        <f t="shared" si="8"/>
        <v>8.6</v>
      </c>
      <c r="J172" s="9">
        <f t="shared" si="6"/>
        <v>27950</v>
      </c>
    </row>
    <row r="173" spans="1:10" s="1" customFormat="1" ht="15.75">
      <c r="A173" s="6">
        <v>161</v>
      </c>
      <c r="B173" s="38" t="s">
        <v>452</v>
      </c>
      <c r="C173" s="38"/>
      <c r="D173" s="7">
        <v>2014</v>
      </c>
      <c r="E173" s="157" t="s">
        <v>370</v>
      </c>
      <c r="F173" s="8">
        <v>2990</v>
      </c>
      <c r="G173" s="8">
        <v>1</v>
      </c>
      <c r="H173" s="39">
        <f t="shared" si="9"/>
        <v>2990</v>
      </c>
      <c r="I173" s="8">
        <f t="shared" si="8"/>
        <v>1</v>
      </c>
      <c r="J173" s="9">
        <f t="shared" si="6"/>
        <v>2990</v>
      </c>
    </row>
    <row r="174" spans="1:10" s="1" customFormat="1" ht="15.75">
      <c r="A174" s="6">
        <v>162</v>
      </c>
      <c r="B174" s="38" t="s">
        <v>404</v>
      </c>
      <c r="C174" s="38"/>
      <c r="D174" s="7">
        <v>2014</v>
      </c>
      <c r="E174" s="157" t="s">
        <v>370</v>
      </c>
      <c r="F174" s="8">
        <v>22750</v>
      </c>
      <c r="G174" s="8">
        <v>1</v>
      </c>
      <c r="H174" s="39">
        <f t="shared" si="9"/>
        <v>22750</v>
      </c>
      <c r="I174" s="8">
        <f t="shared" si="8"/>
        <v>1</v>
      </c>
      <c r="J174" s="9">
        <f t="shared" si="6"/>
        <v>22750</v>
      </c>
    </row>
    <row r="175" spans="1:10" s="1" customFormat="1" ht="15.75">
      <c r="A175" s="6">
        <v>163</v>
      </c>
      <c r="B175" s="15" t="s">
        <v>412</v>
      </c>
      <c r="C175" s="15"/>
      <c r="D175" s="7">
        <v>2014</v>
      </c>
      <c r="E175" s="157" t="s">
        <v>370</v>
      </c>
      <c r="F175" s="8">
        <v>37700</v>
      </c>
      <c r="G175" s="8">
        <v>2</v>
      </c>
      <c r="H175" s="39">
        <f t="shared" si="9"/>
        <v>75400</v>
      </c>
      <c r="I175" s="8">
        <f t="shared" si="8"/>
        <v>2</v>
      </c>
      <c r="J175" s="9">
        <f t="shared" si="6"/>
        <v>75400</v>
      </c>
    </row>
    <row r="176" spans="1:10" s="1" customFormat="1" ht="15.75">
      <c r="A176" s="6">
        <v>164</v>
      </c>
      <c r="B176" s="15" t="s">
        <v>413</v>
      </c>
      <c r="C176" s="15"/>
      <c r="D176" s="7">
        <v>2014</v>
      </c>
      <c r="E176" s="157" t="s">
        <v>370</v>
      </c>
      <c r="F176" s="8">
        <v>84500</v>
      </c>
      <c r="G176" s="8">
        <v>2</v>
      </c>
      <c r="H176" s="39">
        <f t="shared" si="9"/>
        <v>169000</v>
      </c>
      <c r="I176" s="8">
        <f t="shared" si="8"/>
        <v>2</v>
      </c>
      <c r="J176" s="9">
        <f t="shared" si="6"/>
        <v>169000</v>
      </c>
    </row>
    <row r="177" spans="1:10" s="1" customFormat="1" ht="15.75">
      <c r="A177" s="6">
        <v>165</v>
      </c>
      <c r="B177" s="15" t="s">
        <v>414</v>
      </c>
      <c r="C177" s="15"/>
      <c r="D177" s="7">
        <v>2014</v>
      </c>
      <c r="E177" s="157" t="s">
        <v>370</v>
      </c>
      <c r="F177" s="8">
        <v>3250</v>
      </c>
      <c r="G177" s="8">
        <v>2</v>
      </c>
      <c r="H177" s="39">
        <f t="shared" si="9"/>
        <v>6500</v>
      </c>
      <c r="I177" s="8">
        <f t="shared" si="8"/>
        <v>2</v>
      </c>
      <c r="J177" s="9">
        <f t="shared" si="6"/>
        <v>6500</v>
      </c>
    </row>
    <row r="178" spans="1:10" s="1" customFormat="1" ht="15.75">
      <c r="A178" s="6">
        <v>166</v>
      </c>
      <c r="B178" s="15" t="s">
        <v>415</v>
      </c>
      <c r="C178" s="15"/>
      <c r="D178" s="7">
        <v>2014</v>
      </c>
      <c r="E178" s="157" t="s">
        <v>370</v>
      </c>
      <c r="F178" s="8">
        <v>5525</v>
      </c>
      <c r="G178" s="8">
        <v>1</v>
      </c>
      <c r="H178" s="39">
        <f t="shared" si="9"/>
        <v>5525</v>
      </c>
      <c r="I178" s="8">
        <f t="shared" si="8"/>
        <v>1</v>
      </c>
      <c r="J178" s="9">
        <f t="shared" si="6"/>
        <v>5525</v>
      </c>
    </row>
    <row r="179" spans="1:10" s="1" customFormat="1" ht="15.75">
      <c r="A179" s="6">
        <v>167</v>
      </c>
      <c r="B179" s="15" t="s">
        <v>416</v>
      </c>
      <c r="C179" s="15"/>
      <c r="D179" s="7">
        <v>2014</v>
      </c>
      <c r="E179" s="157" t="s">
        <v>370</v>
      </c>
      <c r="F179" s="8">
        <v>11050</v>
      </c>
      <c r="G179" s="8">
        <v>2</v>
      </c>
      <c r="H179" s="39">
        <f t="shared" si="9"/>
        <v>22100</v>
      </c>
      <c r="I179" s="8">
        <f t="shared" si="8"/>
        <v>2</v>
      </c>
      <c r="J179" s="9">
        <f t="shared" si="6"/>
        <v>22100</v>
      </c>
    </row>
    <row r="180" spans="1:10" s="1" customFormat="1" ht="15.75">
      <c r="A180" s="6">
        <v>168</v>
      </c>
      <c r="B180" s="15" t="s">
        <v>400</v>
      </c>
      <c r="C180" s="15"/>
      <c r="D180" s="7">
        <v>2014</v>
      </c>
      <c r="E180" s="157" t="s">
        <v>370</v>
      </c>
      <c r="F180" s="8">
        <v>2500</v>
      </c>
      <c r="G180" s="8">
        <v>1</v>
      </c>
      <c r="H180" s="39">
        <f t="shared" si="9"/>
        <v>2500</v>
      </c>
      <c r="I180" s="8">
        <f t="shared" si="8"/>
        <v>1</v>
      </c>
      <c r="J180" s="9">
        <f t="shared" si="6"/>
        <v>2500</v>
      </c>
    </row>
    <row r="181" spans="1:10" s="1" customFormat="1" ht="15.75">
      <c r="A181" s="6">
        <v>169</v>
      </c>
      <c r="B181" s="15" t="s">
        <v>417</v>
      </c>
      <c r="C181" s="15"/>
      <c r="D181" s="7">
        <v>2014</v>
      </c>
      <c r="E181" s="157" t="s">
        <v>370</v>
      </c>
      <c r="F181" s="8">
        <v>9000</v>
      </c>
      <c r="G181" s="8">
        <v>3</v>
      </c>
      <c r="H181" s="39">
        <f t="shared" si="9"/>
        <v>27000</v>
      </c>
      <c r="I181" s="8">
        <f t="shared" si="8"/>
        <v>3</v>
      </c>
      <c r="J181" s="9">
        <f t="shared" si="6"/>
        <v>27000</v>
      </c>
    </row>
    <row r="182" spans="1:10" s="1" customFormat="1" ht="15.75">
      <c r="A182" s="6">
        <v>170</v>
      </c>
      <c r="B182" s="15" t="s">
        <v>375</v>
      </c>
      <c r="C182" s="15"/>
      <c r="D182" s="7">
        <v>2014</v>
      </c>
      <c r="E182" s="157" t="s">
        <v>370</v>
      </c>
      <c r="F182" s="8">
        <v>1400</v>
      </c>
      <c r="G182" s="8">
        <v>1</v>
      </c>
      <c r="H182" s="39">
        <f t="shared" si="9"/>
        <v>1400</v>
      </c>
      <c r="I182" s="8">
        <f t="shared" si="8"/>
        <v>1</v>
      </c>
      <c r="J182" s="9">
        <f t="shared" si="6"/>
        <v>1400</v>
      </c>
    </row>
    <row r="183" spans="1:10" s="1" customFormat="1" ht="15.75">
      <c r="A183" s="6">
        <v>171</v>
      </c>
      <c r="B183" s="15" t="s">
        <v>418</v>
      </c>
      <c r="C183" s="15"/>
      <c r="D183" s="7">
        <v>2014</v>
      </c>
      <c r="E183" s="157" t="s">
        <v>370</v>
      </c>
      <c r="F183" s="8">
        <v>20000</v>
      </c>
      <c r="G183" s="8">
        <v>1</v>
      </c>
      <c r="H183" s="39">
        <f t="shared" si="9"/>
        <v>20000</v>
      </c>
      <c r="I183" s="8">
        <f t="shared" si="8"/>
        <v>1</v>
      </c>
      <c r="J183" s="9">
        <f t="shared" si="6"/>
        <v>20000</v>
      </c>
    </row>
    <row r="184" spans="1:10" s="1" customFormat="1" ht="15.75">
      <c r="A184" s="6">
        <v>172</v>
      </c>
      <c r="B184" s="15" t="s">
        <v>419</v>
      </c>
      <c r="C184" s="15"/>
      <c r="D184" s="7">
        <v>2014</v>
      </c>
      <c r="E184" s="157" t="s">
        <v>370</v>
      </c>
      <c r="F184" s="8">
        <v>1398</v>
      </c>
      <c r="G184" s="8">
        <v>3</v>
      </c>
      <c r="H184" s="39">
        <f t="shared" si="9"/>
        <v>4194</v>
      </c>
      <c r="I184" s="8">
        <f t="shared" si="8"/>
        <v>3</v>
      </c>
      <c r="J184" s="9">
        <f t="shared" si="6"/>
        <v>4194</v>
      </c>
    </row>
    <row r="185" spans="1:10" s="1" customFormat="1" ht="15.75">
      <c r="A185" s="6">
        <v>173</v>
      </c>
      <c r="B185" s="15" t="s">
        <v>420</v>
      </c>
      <c r="C185" s="15"/>
      <c r="D185" s="7">
        <v>2014</v>
      </c>
      <c r="E185" s="157" t="s">
        <v>370</v>
      </c>
      <c r="F185" s="8">
        <v>3500</v>
      </c>
      <c r="G185" s="8">
        <v>2</v>
      </c>
      <c r="H185" s="39">
        <f t="shared" si="9"/>
        <v>7000</v>
      </c>
      <c r="I185" s="8">
        <f t="shared" si="8"/>
        <v>2</v>
      </c>
      <c r="J185" s="9">
        <f t="shared" si="6"/>
        <v>7000</v>
      </c>
    </row>
    <row r="186" spans="1:10" s="1" customFormat="1" ht="15.75">
      <c r="A186" s="6">
        <v>174</v>
      </c>
      <c r="B186" s="15" t="s">
        <v>421</v>
      </c>
      <c r="C186" s="15"/>
      <c r="D186" s="7">
        <v>2014</v>
      </c>
      <c r="E186" s="157" t="s">
        <v>370</v>
      </c>
      <c r="F186" s="8">
        <v>6500</v>
      </c>
      <c r="G186" s="8">
        <v>1</v>
      </c>
      <c r="H186" s="39">
        <f t="shared" si="9"/>
        <v>6500</v>
      </c>
      <c r="I186" s="8">
        <f t="shared" si="8"/>
        <v>1</v>
      </c>
      <c r="J186" s="9">
        <f t="shared" si="6"/>
        <v>6500</v>
      </c>
    </row>
    <row r="187" spans="1:10" s="1" customFormat="1" ht="15.75">
      <c r="A187" s="6">
        <v>175</v>
      </c>
      <c r="B187" s="15" t="s">
        <v>422</v>
      </c>
      <c r="C187" s="15"/>
      <c r="D187" s="7">
        <v>2014</v>
      </c>
      <c r="E187" s="157" t="s">
        <v>370</v>
      </c>
      <c r="F187" s="8">
        <v>3250</v>
      </c>
      <c r="G187" s="8">
        <v>11</v>
      </c>
      <c r="H187" s="39">
        <f t="shared" si="9"/>
        <v>35750</v>
      </c>
      <c r="I187" s="8">
        <f t="shared" si="8"/>
        <v>11</v>
      </c>
      <c r="J187" s="9">
        <f t="shared" si="6"/>
        <v>35750</v>
      </c>
    </row>
    <row r="188" spans="1:10" s="1" customFormat="1" ht="15.75">
      <c r="A188" s="6">
        <v>176</v>
      </c>
      <c r="B188" s="15" t="s">
        <v>423</v>
      </c>
      <c r="C188" s="15"/>
      <c r="D188" s="7">
        <v>2014</v>
      </c>
      <c r="E188" s="157" t="s">
        <v>370</v>
      </c>
      <c r="F188" s="8">
        <v>8125</v>
      </c>
      <c r="G188" s="8">
        <v>2</v>
      </c>
      <c r="H188" s="39">
        <f t="shared" si="9"/>
        <v>16250</v>
      </c>
      <c r="I188" s="8">
        <f t="shared" si="8"/>
        <v>2</v>
      </c>
      <c r="J188" s="9">
        <f t="shared" si="6"/>
        <v>16250</v>
      </c>
    </row>
    <row r="189" spans="1:10" s="1" customFormat="1" ht="15.75">
      <c r="A189" s="6">
        <v>177</v>
      </c>
      <c r="B189" s="21" t="s">
        <v>85</v>
      </c>
      <c r="C189" s="21"/>
      <c r="D189" s="22">
        <v>2014</v>
      </c>
      <c r="E189" s="157" t="s">
        <v>370</v>
      </c>
      <c r="F189" s="23">
        <v>1950</v>
      </c>
      <c r="G189" s="23">
        <v>1</v>
      </c>
      <c r="H189" s="23">
        <f>SUM(F189*G189)</f>
        <v>1950</v>
      </c>
      <c r="I189" s="8">
        <f t="shared" si="8"/>
        <v>1</v>
      </c>
      <c r="J189" s="23">
        <f>SUM(H189)</f>
        <v>1950</v>
      </c>
    </row>
    <row r="190" spans="1:10" s="1" customFormat="1" ht="15.75">
      <c r="A190" s="6">
        <v>178</v>
      </c>
      <c r="B190" s="21" t="s">
        <v>85</v>
      </c>
      <c r="C190" s="21"/>
      <c r="D190" s="22">
        <v>2014</v>
      </c>
      <c r="E190" s="157" t="s">
        <v>370</v>
      </c>
      <c r="F190" s="23">
        <v>2080</v>
      </c>
      <c r="G190" s="23">
        <v>1</v>
      </c>
      <c r="H190" s="23">
        <f t="shared" ref="H190:H253" si="10">SUM(F190*G190)</f>
        <v>2080</v>
      </c>
      <c r="I190" s="8">
        <f t="shared" si="8"/>
        <v>1</v>
      </c>
      <c r="J190" s="23">
        <f t="shared" si="8"/>
        <v>2080</v>
      </c>
    </row>
    <row r="191" spans="1:10" s="1" customFormat="1" ht="15.75">
      <c r="A191" s="6">
        <v>179</v>
      </c>
      <c r="B191" s="21" t="s">
        <v>111</v>
      </c>
      <c r="C191" s="21"/>
      <c r="D191" s="22">
        <v>2015</v>
      </c>
      <c r="E191" s="157" t="s">
        <v>370</v>
      </c>
      <c r="F191" s="23">
        <v>2275</v>
      </c>
      <c r="G191" s="23">
        <v>2</v>
      </c>
      <c r="H191" s="23">
        <f t="shared" si="10"/>
        <v>4550</v>
      </c>
      <c r="I191" s="8">
        <f t="shared" si="8"/>
        <v>2</v>
      </c>
      <c r="J191" s="23">
        <f t="shared" si="8"/>
        <v>4550</v>
      </c>
    </row>
    <row r="192" spans="1:10" s="1" customFormat="1" ht="15.75">
      <c r="A192" s="6">
        <v>180</v>
      </c>
      <c r="B192" s="21" t="s">
        <v>111</v>
      </c>
      <c r="C192" s="21"/>
      <c r="D192" s="22">
        <v>2015</v>
      </c>
      <c r="E192" s="157" t="s">
        <v>370</v>
      </c>
      <c r="F192" s="23">
        <v>1690</v>
      </c>
      <c r="G192" s="23">
        <v>1</v>
      </c>
      <c r="H192" s="23">
        <f t="shared" si="10"/>
        <v>1690</v>
      </c>
      <c r="I192" s="8">
        <f t="shared" si="8"/>
        <v>1</v>
      </c>
      <c r="J192" s="23">
        <f t="shared" si="8"/>
        <v>1690</v>
      </c>
    </row>
    <row r="193" spans="1:10" s="1" customFormat="1" ht="15.75">
      <c r="A193" s="6">
        <v>181</v>
      </c>
      <c r="B193" s="21" t="s">
        <v>111</v>
      </c>
      <c r="C193" s="21"/>
      <c r="D193" s="22">
        <v>2015</v>
      </c>
      <c r="E193" s="157" t="s">
        <v>370</v>
      </c>
      <c r="F193" s="23">
        <v>2600</v>
      </c>
      <c r="G193" s="23">
        <v>1</v>
      </c>
      <c r="H193" s="23">
        <f t="shared" si="10"/>
        <v>2600</v>
      </c>
      <c r="I193" s="8">
        <f t="shared" si="8"/>
        <v>1</v>
      </c>
      <c r="J193" s="23">
        <f t="shared" si="8"/>
        <v>2600</v>
      </c>
    </row>
    <row r="194" spans="1:10" s="1" customFormat="1" ht="15.75">
      <c r="A194" s="6">
        <v>182</v>
      </c>
      <c r="B194" s="21" t="s">
        <v>116</v>
      </c>
      <c r="C194" s="21"/>
      <c r="D194" s="22">
        <v>2015</v>
      </c>
      <c r="E194" s="157" t="s">
        <v>370</v>
      </c>
      <c r="F194" s="23">
        <v>3300</v>
      </c>
      <c r="G194" s="23">
        <v>1</v>
      </c>
      <c r="H194" s="23">
        <f t="shared" si="10"/>
        <v>3300</v>
      </c>
      <c r="I194" s="8">
        <f t="shared" si="8"/>
        <v>1</v>
      </c>
      <c r="J194" s="23">
        <f t="shared" si="8"/>
        <v>3300</v>
      </c>
    </row>
    <row r="195" spans="1:10" s="1" customFormat="1" ht="15.75">
      <c r="A195" s="6">
        <v>183</v>
      </c>
      <c r="B195" s="21" t="s">
        <v>453</v>
      </c>
      <c r="C195" s="21"/>
      <c r="D195" s="22">
        <v>2015</v>
      </c>
      <c r="E195" s="157" t="s">
        <v>370</v>
      </c>
      <c r="F195" s="23">
        <v>2860</v>
      </c>
      <c r="G195" s="23">
        <v>1</v>
      </c>
      <c r="H195" s="23">
        <f t="shared" si="10"/>
        <v>2860</v>
      </c>
      <c r="I195" s="8">
        <f t="shared" si="8"/>
        <v>1</v>
      </c>
      <c r="J195" s="23">
        <f t="shared" si="8"/>
        <v>2860</v>
      </c>
    </row>
    <row r="196" spans="1:10" s="1" customFormat="1" ht="15.75">
      <c r="A196" s="6">
        <v>184</v>
      </c>
      <c r="B196" s="21" t="s">
        <v>454</v>
      </c>
      <c r="C196" s="21"/>
      <c r="D196" s="22">
        <v>2015</v>
      </c>
      <c r="E196" s="157" t="s">
        <v>370</v>
      </c>
      <c r="F196" s="23">
        <v>2145</v>
      </c>
      <c r="G196" s="23">
        <v>1</v>
      </c>
      <c r="H196" s="23">
        <f t="shared" si="10"/>
        <v>2145</v>
      </c>
      <c r="I196" s="8">
        <f t="shared" si="8"/>
        <v>1</v>
      </c>
      <c r="J196" s="23">
        <f t="shared" si="8"/>
        <v>2145</v>
      </c>
    </row>
    <row r="197" spans="1:10" s="1" customFormat="1" ht="15.75">
      <c r="A197" s="6">
        <v>185</v>
      </c>
      <c r="B197" s="21" t="s">
        <v>455</v>
      </c>
      <c r="C197" s="21"/>
      <c r="D197" s="22">
        <v>2015</v>
      </c>
      <c r="E197" s="157" t="s">
        <v>370</v>
      </c>
      <c r="F197" s="23">
        <v>16250</v>
      </c>
      <c r="G197" s="23">
        <v>2</v>
      </c>
      <c r="H197" s="23">
        <f t="shared" si="10"/>
        <v>32500</v>
      </c>
      <c r="I197" s="8">
        <f t="shared" si="8"/>
        <v>2</v>
      </c>
      <c r="J197" s="23">
        <f t="shared" si="8"/>
        <v>32500</v>
      </c>
    </row>
    <row r="198" spans="1:10" s="1" customFormat="1" ht="15.75">
      <c r="A198" s="6">
        <v>186</v>
      </c>
      <c r="B198" s="21" t="s">
        <v>456</v>
      </c>
      <c r="C198" s="21"/>
      <c r="D198" s="22">
        <v>2015</v>
      </c>
      <c r="E198" s="157" t="s">
        <v>370</v>
      </c>
      <c r="F198" s="23">
        <v>4095</v>
      </c>
      <c r="G198" s="23">
        <v>2</v>
      </c>
      <c r="H198" s="23">
        <f t="shared" si="10"/>
        <v>8190</v>
      </c>
      <c r="I198" s="8">
        <f t="shared" si="8"/>
        <v>2</v>
      </c>
      <c r="J198" s="23">
        <f t="shared" si="8"/>
        <v>8190</v>
      </c>
    </row>
    <row r="199" spans="1:10" s="1" customFormat="1" ht="15.75">
      <c r="A199" s="6">
        <v>187</v>
      </c>
      <c r="B199" s="21" t="s">
        <v>457</v>
      </c>
      <c r="C199" s="21"/>
      <c r="D199" s="22">
        <v>2015</v>
      </c>
      <c r="E199" s="157" t="s">
        <v>370</v>
      </c>
      <c r="F199" s="23">
        <v>9263</v>
      </c>
      <c r="G199" s="23">
        <v>2</v>
      </c>
      <c r="H199" s="23">
        <f t="shared" si="10"/>
        <v>18526</v>
      </c>
      <c r="I199" s="8">
        <f t="shared" si="8"/>
        <v>2</v>
      </c>
      <c r="J199" s="23">
        <f t="shared" si="8"/>
        <v>18526</v>
      </c>
    </row>
    <row r="200" spans="1:10" s="1" customFormat="1" ht="15.75">
      <c r="A200" s="6">
        <v>188</v>
      </c>
      <c r="B200" s="21" t="s">
        <v>458</v>
      </c>
      <c r="C200" s="21"/>
      <c r="D200" s="22">
        <v>2015</v>
      </c>
      <c r="E200" s="157" t="s">
        <v>370</v>
      </c>
      <c r="F200" s="23">
        <v>1560</v>
      </c>
      <c r="G200" s="23">
        <v>1</v>
      </c>
      <c r="H200" s="23">
        <f t="shared" si="10"/>
        <v>1560</v>
      </c>
      <c r="I200" s="8">
        <f t="shared" si="8"/>
        <v>1</v>
      </c>
      <c r="J200" s="23">
        <f t="shared" si="8"/>
        <v>1560</v>
      </c>
    </row>
    <row r="201" spans="1:10" s="41" customFormat="1" ht="47.25">
      <c r="A201" s="6">
        <v>189</v>
      </c>
      <c r="B201" s="21" t="s">
        <v>460</v>
      </c>
      <c r="C201" s="21"/>
      <c r="D201" s="22">
        <v>2015</v>
      </c>
      <c r="E201" s="157" t="s">
        <v>370</v>
      </c>
      <c r="F201" s="23">
        <v>111150</v>
      </c>
      <c r="G201" s="23">
        <v>1</v>
      </c>
      <c r="H201" s="23">
        <f t="shared" si="10"/>
        <v>111150</v>
      </c>
      <c r="I201" s="23">
        <f t="shared" si="8"/>
        <v>1</v>
      </c>
      <c r="J201" s="23">
        <f t="shared" si="8"/>
        <v>111150</v>
      </c>
    </row>
    <row r="202" spans="1:10" s="41" customFormat="1" ht="63">
      <c r="A202" s="6">
        <v>190</v>
      </c>
      <c r="B202" s="21" t="s">
        <v>459</v>
      </c>
      <c r="C202" s="21"/>
      <c r="D202" s="22">
        <v>2015</v>
      </c>
      <c r="E202" s="157" t="s">
        <v>370</v>
      </c>
      <c r="F202" s="23">
        <v>209950</v>
      </c>
      <c r="G202" s="23">
        <v>1</v>
      </c>
      <c r="H202" s="23">
        <f t="shared" si="10"/>
        <v>209950</v>
      </c>
      <c r="I202" s="23">
        <f t="shared" si="8"/>
        <v>1</v>
      </c>
      <c r="J202" s="23">
        <f t="shared" si="8"/>
        <v>209950</v>
      </c>
    </row>
    <row r="203" spans="1:10" s="1" customFormat="1" ht="15.75">
      <c r="A203" s="6">
        <v>191</v>
      </c>
      <c r="B203" s="21" t="s">
        <v>445</v>
      </c>
      <c r="C203" s="21"/>
      <c r="D203" s="22">
        <v>2015</v>
      </c>
      <c r="E203" s="157" t="s">
        <v>370</v>
      </c>
      <c r="F203" s="23">
        <v>28600</v>
      </c>
      <c r="G203" s="23">
        <v>1</v>
      </c>
      <c r="H203" s="23">
        <f t="shared" si="10"/>
        <v>28600</v>
      </c>
      <c r="I203" s="8">
        <f t="shared" si="8"/>
        <v>1</v>
      </c>
      <c r="J203" s="23">
        <f t="shared" si="8"/>
        <v>28600</v>
      </c>
    </row>
    <row r="204" spans="1:10" s="1" customFormat="1" ht="15" customHeight="1">
      <c r="A204" s="6">
        <v>192</v>
      </c>
      <c r="B204" s="21" t="s">
        <v>461</v>
      </c>
      <c r="C204" s="21"/>
      <c r="D204" s="22">
        <v>2015</v>
      </c>
      <c r="E204" s="157" t="s">
        <v>370</v>
      </c>
      <c r="F204" s="23">
        <v>57850</v>
      </c>
      <c r="G204" s="23">
        <v>1</v>
      </c>
      <c r="H204" s="23">
        <f t="shared" si="10"/>
        <v>57850</v>
      </c>
      <c r="I204" s="8">
        <f t="shared" si="8"/>
        <v>1</v>
      </c>
      <c r="J204" s="23">
        <f t="shared" si="8"/>
        <v>57850</v>
      </c>
    </row>
    <row r="205" spans="1:10" s="1" customFormat="1" ht="15.75">
      <c r="A205" s="6">
        <v>193</v>
      </c>
      <c r="B205" s="21" t="s">
        <v>462</v>
      </c>
      <c r="C205" s="21"/>
      <c r="D205" s="22">
        <v>2015</v>
      </c>
      <c r="E205" s="157" t="s">
        <v>370</v>
      </c>
      <c r="F205" s="23">
        <v>643500</v>
      </c>
      <c r="G205" s="23">
        <v>1</v>
      </c>
      <c r="H205" s="23">
        <f t="shared" si="10"/>
        <v>643500</v>
      </c>
      <c r="I205" s="8">
        <f t="shared" si="8"/>
        <v>1</v>
      </c>
      <c r="J205" s="23">
        <f t="shared" si="8"/>
        <v>643500</v>
      </c>
    </row>
    <row r="206" spans="1:10" s="1" customFormat="1" ht="15.75">
      <c r="A206" s="6">
        <v>194</v>
      </c>
      <c r="B206" s="21" t="s">
        <v>463</v>
      </c>
      <c r="C206" s="21"/>
      <c r="D206" s="22">
        <v>2015</v>
      </c>
      <c r="E206" s="157" t="s">
        <v>370</v>
      </c>
      <c r="F206" s="23">
        <v>3900</v>
      </c>
      <c r="G206" s="23">
        <v>2</v>
      </c>
      <c r="H206" s="23">
        <f t="shared" si="10"/>
        <v>7800</v>
      </c>
      <c r="I206" s="8">
        <f t="shared" si="8"/>
        <v>2</v>
      </c>
      <c r="J206" s="23">
        <f t="shared" si="8"/>
        <v>7800</v>
      </c>
    </row>
    <row r="207" spans="1:10" s="41" customFormat="1" ht="31.5">
      <c r="A207" s="6">
        <v>195</v>
      </c>
      <c r="B207" s="21" t="s">
        <v>464</v>
      </c>
      <c r="C207" s="21"/>
      <c r="D207" s="22">
        <v>2015</v>
      </c>
      <c r="E207" s="157" t="s">
        <v>370</v>
      </c>
      <c r="F207" s="23">
        <v>42965</v>
      </c>
      <c r="G207" s="23">
        <v>1</v>
      </c>
      <c r="H207" s="23">
        <f t="shared" si="10"/>
        <v>42965</v>
      </c>
      <c r="I207" s="156">
        <f t="shared" si="8"/>
        <v>1</v>
      </c>
      <c r="J207" s="23">
        <f t="shared" si="8"/>
        <v>42965</v>
      </c>
    </row>
    <row r="208" spans="1:10" s="1" customFormat="1" ht="15.75">
      <c r="A208" s="6">
        <v>196</v>
      </c>
      <c r="B208" s="21" t="s">
        <v>465</v>
      </c>
      <c r="C208" s="21"/>
      <c r="D208" s="22">
        <v>2015</v>
      </c>
      <c r="E208" s="157" t="s">
        <v>370</v>
      </c>
      <c r="F208" s="23">
        <v>116415</v>
      </c>
      <c r="G208" s="23">
        <v>1</v>
      </c>
      <c r="H208" s="23">
        <f t="shared" si="10"/>
        <v>116415</v>
      </c>
      <c r="I208" s="8">
        <f t="shared" ref="I208:J248" si="11">SUM(G208)</f>
        <v>1</v>
      </c>
      <c r="J208" s="23">
        <f t="shared" si="11"/>
        <v>116415</v>
      </c>
    </row>
    <row r="209" spans="1:10" s="41" customFormat="1" ht="57" customHeight="1">
      <c r="A209" s="6">
        <v>197</v>
      </c>
      <c r="B209" s="21" t="s">
        <v>543</v>
      </c>
      <c r="C209" s="21"/>
      <c r="D209" s="22">
        <v>2016</v>
      </c>
      <c r="E209" s="157" t="s">
        <v>370</v>
      </c>
      <c r="F209" s="23">
        <v>137460</v>
      </c>
      <c r="G209" s="23">
        <v>1</v>
      </c>
      <c r="H209" s="23">
        <f t="shared" si="10"/>
        <v>137460</v>
      </c>
      <c r="I209" s="156">
        <f t="shared" si="11"/>
        <v>1</v>
      </c>
      <c r="J209" s="23">
        <f t="shared" si="11"/>
        <v>137460</v>
      </c>
    </row>
    <row r="210" spans="1:10" s="1" customFormat="1" ht="15.75">
      <c r="A210" s="6">
        <v>198</v>
      </c>
      <c r="B210" s="21" t="s">
        <v>461</v>
      </c>
      <c r="C210" s="21"/>
      <c r="D210" s="22">
        <v>2016</v>
      </c>
      <c r="E210" s="157" t="s">
        <v>370</v>
      </c>
      <c r="F210" s="23">
        <v>71890</v>
      </c>
      <c r="G210" s="23">
        <v>1</v>
      </c>
      <c r="H210" s="23">
        <f t="shared" si="10"/>
        <v>71890</v>
      </c>
      <c r="I210" s="156">
        <f t="shared" si="11"/>
        <v>1</v>
      </c>
      <c r="J210" s="23">
        <f t="shared" si="11"/>
        <v>71890</v>
      </c>
    </row>
    <row r="211" spans="1:10" s="1" customFormat="1" ht="15.75">
      <c r="A211" s="6">
        <v>199</v>
      </c>
      <c r="B211" s="21" t="s">
        <v>97</v>
      </c>
      <c r="C211" s="21"/>
      <c r="D211" s="22">
        <v>2016</v>
      </c>
      <c r="E211" s="157" t="s">
        <v>370</v>
      </c>
      <c r="F211" s="23">
        <v>5135</v>
      </c>
      <c r="G211" s="23">
        <v>1</v>
      </c>
      <c r="H211" s="23">
        <f t="shared" si="10"/>
        <v>5135</v>
      </c>
      <c r="I211" s="156">
        <f t="shared" si="11"/>
        <v>1</v>
      </c>
      <c r="J211" s="23">
        <f t="shared" si="11"/>
        <v>5135</v>
      </c>
    </row>
    <row r="212" spans="1:10" s="1" customFormat="1" ht="31.5">
      <c r="A212" s="6">
        <v>200</v>
      </c>
      <c r="B212" s="21" t="s">
        <v>544</v>
      </c>
      <c r="C212" s="21"/>
      <c r="D212" s="22">
        <v>2016</v>
      </c>
      <c r="E212" s="157" t="s">
        <v>370</v>
      </c>
      <c r="F212" s="23">
        <v>26070</v>
      </c>
      <c r="G212" s="23">
        <v>1</v>
      </c>
      <c r="H212" s="23">
        <f t="shared" si="10"/>
        <v>26070</v>
      </c>
      <c r="I212" s="156">
        <f t="shared" si="11"/>
        <v>1</v>
      </c>
      <c r="J212" s="23">
        <f t="shared" si="11"/>
        <v>26070</v>
      </c>
    </row>
    <row r="213" spans="1:10" s="1" customFormat="1" ht="15.75">
      <c r="A213" s="6">
        <v>201</v>
      </c>
      <c r="B213" s="21" t="s">
        <v>545</v>
      </c>
      <c r="C213" s="21"/>
      <c r="D213" s="22">
        <v>2016</v>
      </c>
      <c r="E213" s="157" t="s">
        <v>370</v>
      </c>
      <c r="F213" s="23">
        <v>4345</v>
      </c>
      <c r="G213" s="23">
        <v>1</v>
      </c>
      <c r="H213" s="23">
        <f t="shared" si="10"/>
        <v>4345</v>
      </c>
      <c r="I213" s="156">
        <f t="shared" si="11"/>
        <v>1</v>
      </c>
      <c r="J213" s="23">
        <f t="shared" si="11"/>
        <v>4345</v>
      </c>
    </row>
    <row r="214" spans="1:10" s="1" customFormat="1" ht="15.75">
      <c r="A214" s="6">
        <v>202</v>
      </c>
      <c r="B214" s="21" t="s">
        <v>445</v>
      </c>
      <c r="C214" s="21"/>
      <c r="D214" s="22">
        <v>2016</v>
      </c>
      <c r="E214" s="157" t="s">
        <v>370</v>
      </c>
      <c r="F214" s="23">
        <v>36340</v>
      </c>
      <c r="G214" s="23">
        <v>1</v>
      </c>
      <c r="H214" s="23">
        <f t="shared" si="10"/>
        <v>36340</v>
      </c>
      <c r="I214" s="156">
        <f t="shared" si="11"/>
        <v>1</v>
      </c>
      <c r="J214" s="23">
        <f t="shared" si="11"/>
        <v>36340</v>
      </c>
    </row>
    <row r="215" spans="1:10" s="1" customFormat="1" ht="15.75">
      <c r="A215" s="6">
        <v>203</v>
      </c>
      <c r="B215" s="21" t="s">
        <v>546</v>
      </c>
      <c r="C215" s="21"/>
      <c r="D215" s="22">
        <v>2016</v>
      </c>
      <c r="E215" s="157" t="s">
        <v>370</v>
      </c>
      <c r="F215" s="23">
        <v>18170</v>
      </c>
      <c r="G215" s="23">
        <v>1</v>
      </c>
      <c r="H215" s="23">
        <f t="shared" si="10"/>
        <v>18170</v>
      </c>
      <c r="I215" s="156">
        <f t="shared" si="11"/>
        <v>1</v>
      </c>
      <c r="J215" s="23">
        <f t="shared" si="11"/>
        <v>18170</v>
      </c>
    </row>
    <row r="216" spans="1:10" s="41" customFormat="1" ht="55.5" customHeight="1">
      <c r="A216" s="6">
        <v>204</v>
      </c>
      <c r="B216" s="21" t="s">
        <v>1083</v>
      </c>
      <c r="C216" s="21"/>
      <c r="D216" s="22">
        <v>2016</v>
      </c>
      <c r="E216" s="157" t="s">
        <v>370</v>
      </c>
      <c r="F216" s="23">
        <v>137460</v>
      </c>
      <c r="G216" s="23">
        <v>1</v>
      </c>
      <c r="H216" s="23">
        <f t="shared" si="10"/>
        <v>137460</v>
      </c>
      <c r="I216" s="156">
        <f t="shared" si="11"/>
        <v>1</v>
      </c>
      <c r="J216" s="23">
        <f t="shared" si="11"/>
        <v>137460</v>
      </c>
    </row>
    <row r="217" spans="1:10" s="41" customFormat="1" ht="48" customHeight="1">
      <c r="A217" s="6">
        <v>205</v>
      </c>
      <c r="B217" s="20" t="s">
        <v>1084</v>
      </c>
      <c r="C217" s="20"/>
      <c r="D217" s="22">
        <v>2016</v>
      </c>
      <c r="E217" s="157" t="s">
        <v>370</v>
      </c>
      <c r="F217" s="23">
        <v>94800</v>
      </c>
      <c r="G217" s="23">
        <v>1</v>
      </c>
      <c r="H217" s="23">
        <f t="shared" si="10"/>
        <v>94800</v>
      </c>
      <c r="I217" s="156">
        <f t="shared" si="11"/>
        <v>1</v>
      </c>
      <c r="J217" s="23">
        <f t="shared" si="11"/>
        <v>94800</v>
      </c>
    </row>
    <row r="218" spans="1:10" s="1" customFormat="1" ht="21" customHeight="1">
      <c r="A218" s="6">
        <v>206</v>
      </c>
      <c r="B218" s="21" t="s">
        <v>547</v>
      </c>
      <c r="C218" s="21"/>
      <c r="D218" s="22">
        <v>2016</v>
      </c>
      <c r="E218" s="157" t="s">
        <v>370</v>
      </c>
      <c r="F218" s="23">
        <v>18170</v>
      </c>
      <c r="G218" s="23">
        <v>1</v>
      </c>
      <c r="H218" s="23">
        <f t="shared" si="10"/>
        <v>18170</v>
      </c>
      <c r="I218" s="156">
        <f t="shared" si="11"/>
        <v>1</v>
      </c>
      <c r="J218" s="23">
        <f t="shared" si="11"/>
        <v>18170</v>
      </c>
    </row>
    <row r="219" spans="1:10" s="1" customFormat="1" ht="15.75">
      <c r="A219" s="6">
        <v>207</v>
      </c>
      <c r="B219" s="21" t="s">
        <v>548</v>
      </c>
      <c r="C219" s="21"/>
      <c r="D219" s="22">
        <v>2016</v>
      </c>
      <c r="E219" s="157" t="s">
        <v>370</v>
      </c>
      <c r="F219" s="23">
        <v>5846</v>
      </c>
      <c r="G219" s="23">
        <v>4</v>
      </c>
      <c r="H219" s="23">
        <f t="shared" si="10"/>
        <v>23384</v>
      </c>
      <c r="I219" s="156">
        <f t="shared" si="11"/>
        <v>4</v>
      </c>
      <c r="J219" s="23">
        <f t="shared" si="11"/>
        <v>23384</v>
      </c>
    </row>
    <row r="220" spans="1:10" s="1" customFormat="1" ht="15.75">
      <c r="A220" s="6">
        <v>208</v>
      </c>
      <c r="B220" s="21" t="s">
        <v>115</v>
      </c>
      <c r="C220" s="21"/>
      <c r="D220" s="22">
        <v>2016</v>
      </c>
      <c r="E220" s="157" t="s">
        <v>370</v>
      </c>
      <c r="F220" s="23">
        <v>1738</v>
      </c>
      <c r="G220" s="23">
        <v>2</v>
      </c>
      <c r="H220" s="23">
        <f t="shared" si="10"/>
        <v>3476</v>
      </c>
      <c r="I220" s="156">
        <f t="shared" si="11"/>
        <v>2</v>
      </c>
      <c r="J220" s="23">
        <f t="shared" si="11"/>
        <v>3476</v>
      </c>
    </row>
    <row r="221" spans="1:10" s="1" customFormat="1" ht="15.75">
      <c r="A221" s="6">
        <v>209</v>
      </c>
      <c r="B221" s="21" t="s">
        <v>549</v>
      </c>
      <c r="C221" s="21"/>
      <c r="D221" s="22">
        <v>2016</v>
      </c>
      <c r="E221" s="157" t="s">
        <v>370</v>
      </c>
      <c r="F221" s="23">
        <v>11060</v>
      </c>
      <c r="G221" s="23">
        <v>2</v>
      </c>
      <c r="H221" s="23">
        <f t="shared" si="10"/>
        <v>22120</v>
      </c>
      <c r="I221" s="156">
        <f t="shared" si="11"/>
        <v>2</v>
      </c>
      <c r="J221" s="23">
        <f t="shared" si="11"/>
        <v>22120</v>
      </c>
    </row>
    <row r="222" spans="1:10" s="1" customFormat="1" ht="31.5">
      <c r="A222" s="6">
        <v>210</v>
      </c>
      <c r="B222" s="21" t="s">
        <v>1110</v>
      </c>
      <c r="C222" s="21"/>
      <c r="D222" s="22">
        <v>2016</v>
      </c>
      <c r="E222" s="157" t="s">
        <v>370</v>
      </c>
      <c r="F222" s="23">
        <v>199870</v>
      </c>
      <c r="G222" s="23">
        <v>1</v>
      </c>
      <c r="H222" s="23">
        <f t="shared" si="10"/>
        <v>199870</v>
      </c>
      <c r="I222" s="156">
        <f t="shared" si="11"/>
        <v>1</v>
      </c>
      <c r="J222" s="23">
        <f t="shared" si="11"/>
        <v>199870</v>
      </c>
    </row>
    <row r="223" spans="1:10" s="1" customFormat="1" ht="15.75">
      <c r="A223" s="6">
        <v>211</v>
      </c>
      <c r="B223" s="21" t="s">
        <v>1111</v>
      </c>
      <c r="C223" s="21"/>
      <c r="D223" s="22">
        <v>2016</v>
      </c>
      <c r="E223" s="157" t="s">
        <v>370</v>
      </c>
      <c r="F223" s="23">
        <v>869</v>
      </c>
      <c r="G223" s="23">
        <v>8</v>
      </c>
      <c r="H223" s="23">
        <f t="shared" si="10"/>
        <v>6952</v>
      </c>
      <c r="I223" s="156">
        <f t="shared" si="11"/>
        <v>8</v>
      </c>
      <c r="J223" s="23">
        <f t="shared" si="11"/>
        <v>6952</v>
      </c>
    </row>
    <row r="224" spans="1:10" s="1" customFormat="1" ht="15.75">
      <c r="A224" s="6">
        <v>212</v>
      </c>
      <c r="B224" s="21" t="s">
        <v>1112</v>
      </c>
      <c r="C224" s="21"/>
      <c r="D224" s="22">
        <v>2016</v>
      </c>
      <c r="E224" s="157" t="s">
        <v>893</v>
      </c>
      <c r="F224" s="23">
        <v>550</v>
      </c>
      <c r="G224" s="23">
        <v>24</v>
      </c>
      <c r="H224" s="23">
        <f t="shared" si="10"/>
        <v>13200</v>
      </c>
      <c r="I224" s="156">
        <f t="shared" si="11"/>
        <v>24</v>
      </c>
      <c r="J224" s="23">
        <f t="shared" si="11"/>
        <v>13200</v>
      </c>
    </row>
    <row r="225" spans="1:10" s="1" customFormat="1" ht="15.75">
      <c r="A225" s="6">
        <v>213</v>
      </c>
      <c r="B225" s="21" t="s">
        <v>1113</v>
      </c>
      <c r="C225" s="21"/>
      <c r="D225" s="22">
        <v>2016</v>
      </c>
      <c r="E225" s="157" t="s">
        <v>370</v>
      </c>
      <c r="F225" s="23">
        <v>30415</v>
      </c>
      <c r="G225" s="23">
        <v>1</v>
      </c>
      <c r="H225" s="23">
        <f t="shared" si="10"/>
        <v>30415</v>
      </c>
      <c r="I225" s="156">
        <f t="shared" si="11"/>
        <v>1</v>
      </c>
      <c r="J225" s="23">
        <f t="shared" si="11"/>
        <v>30415</v>
      </c>
    </row>
    <row r="226" spans="1:10" s="1" customFormat="1" ht="15.75">
      <c r="A226" s="6">
        <v>214</v>
      </c>
      <c r="B226" s="21" t="s">
        <v>1114</v>
      </c>
      <c r="C226" s="21"/>
      <c r="D226" s="22">
        <v>2016</v>
      </c>
      <c r="E226" s="157" t="s">
        <v>370</v>
      </c>
      <c r="F226" s="23">
        <v>29033</v>
      </c>
      <c r="G226" s="23">
        <v>3</v>
      </c>
      <c r="H226" s="23">
        <f t="shared" si="10"/>
        <v>87099</v>
      </c>
      <c r="I226" s="156">
        <f t="shared" si="11"/>
        <v>3</v>
      </c>
      <c r="J226" s="23">
        <f t="shared" si="11"/>
        <v>87099</v>
      </c>
    </row>
    <row r="227" spans="1:10" s="1" customFormat="1" ht="15.75">
      <c r="A227" s="6">
        <v>215</v>
      </c>
      <c r="B227" s="21" t="s">
        <v>1115</v>
      </c>
      <c r="C227" s="21"/>
      <c r="D227" s="22">
        <v>2016</v>
      </c>
      <c r="E227" s="157" t="s">
        <v>370</v>
      </c>
      <c r="F227" s="23">
        <v>5017</v>
      </c>
      <c r="G227" s="23">
        <v>1</v>
      </c>
      <c r="H227" s="23">
        <f t="shared" si="10"/>
        <v>5017</v>
      </c>
      <c r="I227" s="156">
        <f t="shared" si="11"/>
        <v>1</v>
      </c>
      <c r="J227" s="23">
        <f t="shared" si="11"/>
        <v>5017</v>
      </c>
    </row>
    <row r="228" spans="1:10" s="1" customFormat="1" ht="15.75">
      <c r="A228" s="6">
        <v>216</v>
      </c>
      <c r="B228" s="21" t="s">
        <v>1116</v>
      </c>
      <c r="C228" s="21"/>
      <c r="D228" s="22">
        <v>2016</v>
      </c>
      <c r="E228" s="157" t="s">
        <v>370</v>
      </c>
      <c r="F228" s="23">
        <v>35471</v>
      </c>
      <c r="G228" s="23">
        <v>1</v>
      </c>
      <c r="H228" s="23">
        <f t="shared" si="10"/>
        <v>35471</v>
      </c>
      <c r="I228" s="156">
        <f t="shared" si="11"/>
        <v>1</v>
      </c>
      <c r="J228" s="23">
        <f t="shared" si="11"/>
        <v>35471</v>
      </c>
    </row>
    <row r="229" spans="1:10" s="1" customFormat="1" ht="110.25">
      <c r="A229" s="6">
        <v>217</v>
      </c>
      <c r="B229" s="21" t="s">
        <v>1117</v>
      </c>
      <c r="C229" s="21"/>
      <c r="D229" s="22">
        <v>2016</v>
      </c>
      <c r="E229" s="157" t="s">
        <v>370</v>
      </c>
      <c r="F229" s="23">
        <v>334454</v>
      </c>
      <c r="G229" s="23">
        <v>1</v>
      </c>
      <c r="H229" s="23">
        <f t="shared" si="10"/>
        <v>334454</v>
      </c>
      <c r="I229" s="156">
        <f t="shared" si="11"/>
        <v>1</v>
      </c>
      <c r="J229" s="23">
        <f t="shared" si="11"/>
        <v>334454</v>
      </c>
    </row>
    <row r="230" spans="1:10" s="1" customFormat="1" ht="63">
      <c r="A230" s="6">
        <v>218</v>
      </c>
      <c r="B230" s="21" t="s">
        <v>1118</v>
      </c>
      <c r="C230" s="21"/>
      <c r="D230" s="22">
        <v>2016</v>
      </c>
      <c r="E230" s="157" t="s">
        <v>370</v>
      </c>
      <c r="F230" s="23">
        <v>59226</v>
      </c>
      <c r="G230" s="23">
        <v>1</v>
      </c>
      <c r="H230" s="23">
        <f t="shared" si="10"/>
        <v>59226</v>
      </c>
      <c r="I230" s="156">
        <f t="shared" si="11"/>
        <v>1</v>
      </c>
      <c r="J230" s="23">
        <f t="shared" si="11"/>
        <v>59226</v>
      </c>
    </row>
    <row r="231" spans="1:10" s="1" customFormat="1" ht="15.75">
      <c r="A231" s="6">
        <v>219</v>
      </c>
      <c r="B231" s="21" t="s">
        <v>1119</v>
      </c>
      <c r="C231" s="21"/>
      <c r="D231" s="22">
        <v>2016</v>
      </c>
      <c r="E231" s="157" t="s">
        <v>370</v>
      </c>
      <c r="F231" s="23">
        <v>26710</v>
      </c>
      <c r="G231" s="23">
        <v>1</v>
      </c>
      <c r="H231" s="23">
        <f t="shared" si="10"/>
        <v>26710</v>
      </c>
      <c r="I231" s="156">
        <f t="shared" si="11"/>
        <v>1</v>
      </c>
      <c r="J231" s="23">
        <f t="shared" si="11"/>
        <v>26710</v>
      </c>
    </row>
    <row r="232" spans="1:10" s="1" customFormat="1" ht="63">
      <c r="A232" s="6">
        <v>220</v>
      </c>
      <c r="B232" s="21" t="s">
        <v>1120</v>
      </c>
      <c r="C232" s="21"/>
      <c r="D232" s="22">
        <v>2016</v>
      </c>
      <c r="E232" s="157" t="s">
        <v>370</v>
      </c>
      <c r="F232" s="23">
        <v>27097</v>
      </c>
      <c r="G232" s="23">
        <v>1</v>
      </c>
      <c r="H232" s="23">
        <f t="shared" si="10"/>
        <v>27097</v>
      </c>
      <c r="I232" s="156">
        <f t="shared" si="11"/>
        <v>1</v>
      </c>
      <c r="J232" s="23">
        <f t="shared" si="11"/>
        <v>27097</v>
      </c>
    </row>
    <row r="233" spans="1:10" s="1" customFormat="1" ht="47.25">
      <c r="A233" s="6">
        <v>221</v>
      </c>
      <c r="B233" s="21" t="s">
        <v>1121</v>
      </c>
      <c r="C233" s="21"/>
      <c r="D233" s="22">
        <v>2016</v>
      </c>
      <c r="E233" s="157" t="s">
        <v>370</v>
      </c>
      <c r="F233" s="23">
        <v>56904</v>
      </c>
      <c r="G233" s="23">
        <v>1</v>
      </c>
      <c r="H233" s="23">
        <f t="shared" si="10"/>
        <v>56904</v>
      </c>
      <c r="I233" s="156">
        <f t="shared" si="11"/>
        <v>1</v>
      </c>
      <c r="J233" s="23">
        <f t="shared" si="11"/>
        <v>56904</v>
      </c>
    </row>
    <row r="234" spans="1:10" s="1" customFormat="1" ht="15.75">
      <c r="A234" s="6">
        <v>222</v>
      </c>
      <c r="B234" s="21" t="s">
        <v>1122</v>
      </c>
      <c r="C234" s="21"/>
      <c r="D234" s="22">
        <v>2016</v>
      </c>
      <c r="E234" s="157" t="s">
        <v>370</v>
      </c>
      <c r="F234" s="23">
        <v>25300</v>
      </c>
      <c r="G234" s="23">
        <v>1</v>
      </c>
      <c r="H234" s="23">
        <f t="shared" si="10"/>
        <v>25300</v>
      </c>
      <c r="I234" s="156">
        <f t="shared" si="11"/>
        <v>1</v>
      </c>
      <c r="J234" s="23">
        <f t="shared" si="11"/>
        <v>25300</v>
      </c>
    </row>
    <row r="235" spans="1:10" s="1" customFormat="1" ht="15.75">
      <c r="A235" s="6">
        <v>223</v>
      </c>
      <c r="B235" s="21" t="s">
        <v>985</v>
      </c>
      <c r="C235" s="21"/>
      <c r="D235" s="22">
        <v>2016</v>
      </c>
      <c r="E235" s="157" t="s">
        <v>370</v>
      </c>
      <c r="F235" s="23">
        <v>1980</v>
      </c>
      <c r="G235" s="23">
        <v>1</v>
      </c>
      <c r="H235" s="23">
        <f t="shared" si="10"/>
        <v>1980</v>
      </c>
      <c r="I235" s="156">
        <f t="shared" si="11"/>
        <v>1</v>
      </c>
      <c r="J235" s="23">
        <f t="shared" si="11"/>
        <v>1980</v>
      </c>
    </row>
    <row r="236" spans="1:10" s="1" customFormat="1" ht="15.75">
      <c r="A236" s="6">
        <v>224</v>
      </c>
      <c r="B236" s="21" t="s">
        <v>1123</v>
      </c>
      <c r="C236" s="21"/>
      <c r="D236" s="22">
        <v>2016</v>
      </c>
      <c r="E236" s="157" t="s">
        <v>370</v>
      </c>
      <c r="F236" s="23">
        <v>10500</v>
      </c>
      <c r="G236" s="23">
        <v>1</v>
      </c>
      <c r="H236" s="23">
        <f t="shared" si="10"/>
        <v>10500</v>
      </c>
      <c r="I236" s="156">
        <f t="shared" si="11"/>
        <v>1</v>
      </c>
      <c r="J236" s="23">
        <f t="shared" si="11"/>
        <v>10500</v>
      </c>
    </row>
    <row r="237" spans="1:10" s="1" customFormat="1" ht="15.75">
      <c r="A237" s="6">
        <v>225</v>
      </c>
      <c r="B237" s="21" t="s">
        <v>562</v>
      </c>
      <c r="C237" s="21"/>
      <c r="D237" s="22">
        <v>2017</v>
      </c>
      <c r="E237" s="157" t="s">
        <v>370</v>
      </c>
      <c r="F237" s="23">
        <v>5530</v>
      </c>
      <c r="G237" s="23">
        <v>1</v>
      </c>
      <c r="H237" s="23">
        <f t="shared" si="10"/>
        <v>5530</v>
      </c>
      <c r="I237" s="156">
        <f t="shared" si="11"/>
        <v>1</v>
      </c>
      <c r="J237" s="23">
        <f t="shared" si="11"/>
        <v>5530</v>
      </c>
    </row>
    <row r="238" spans="1:10" s="1" customFormat="1" ht="15.75">
      <c r="A238" s="6">
        <v>226</v>
      </c>
      <c r="B238" s="21" t="s">
        <v>563</v>
      </c>
      <c r="C238" s="21"/>
      <c r="D238" s="22">
        <v>2017</v>
      </c>
      <c r="E238" s="157" t="s">
        <v>370</v>
      </c>
      <c r="F238" s="23">
        <v>2370</v>
      </c>
      <c r="G238" s="23">
        <v>1</v>
      </c>
      <c r="H238" s="23">
        <f t="shared" si="10"/>
        <v>2370</v>
      </c>
      <c r="I238" s="156">
        <f t="shared" si="11"/>
        <v>1</v>
      </c>
      <c r="J238" s="23">
        <f t="shared" si="11"/>
        <v>2370</v>
      </c>
    </row>
    <row r="239" spans="1:10" s="1" customFormat="1" ht="15.75">
      <c r="A239" s="6">
        <v>227</v>
      </c>
      <c r="B239" s="21" t="s">
        <v>564</v>
      </c>
      <c r="C239" s="21"/>
      <c r="D239" s="22">
        <v>2017</v>
      </c>
      <c r="E239" s="157" t="s">
        <v>370</v>
      </c>
      <c r="F239" s="23">
        <v>4740</v>
      </c>
      <c r="G239" s="23">
        <v>2</v>
      </c>
      <c r="H239" s="23">
        <f t="shared" si="10"/>
        <v>9480</v>
      </c>
      <c r="I239" s="156">
        <f t="shared" si="11"/>
        <v>2</v>
      </c>
      <c r="J239" s="23">
        <f t="shared" si="11"/>
        <v>9480</v>
      </c>
    </row>
    <row r="240" spans="1:10" s="1" customFormat="1" ht="15.75">
      <c r="A240" s="6">
        <v>228</v>
      </c>
      <c r="B240" s="21" t="s">
        <v>565</v>
      </c>
      <c r="C240" s="21"/>
      <c r="D240" s="22">
        <v>2017</v>
      </c>
      <c r="E240" s="157" t="s">
        <v>370</v>
      </c>
      <c r="F240" s="23">
        <v>7900</v>
      </c>
      <c r="G240" s="23">
        <v>1</v>
      </c>
      <c r="H240" s="23">
        <f t="shared" si="10"/>
        <v>7900</v>
      </c>
      <c r="I240" s="156">
        <f t="shared" si="11"/>
        <v>1</v>
      </c>
      <c r="J240" s="23">
        <f t="shared" si="11"/>
        <v>7900</v>
      </c>
    </row>
    <row r="241" spans="1:10" s="1" customFormat="1" ht="15.75">
      <c r="A241" s="6">
        <v>229</v>
      </c>
      <c r="B241" s="21" t="s">
        <v>566</v>
      </c>
      <c r="C241" s="21"/>
      <c r="D241" s="22">
        <v>2017</v>
      </c>
      <c r="E241" s="157" t="s">
        <v>370</v>
      </c>
      <c r="F241" s="23">
        <v>4911</v>
      </c>
      <c r="G241" s="23">
        <v>1</v>
      </c>
      <c r="H241" s="23">
        <f t="shared" si="10"/>
        <v>4911</v>
      </c>
      <c r="I241" s="156">
        <f t="shared" si="11"/>
        <v>1</v>
      </c>
      <c r="J241" s="23">
        <f t="shared" si="11"/>
        <v>4911</v>
      </c>
    </row>
    <row r="242" spans="1:10" s="1" customFormat="1" ht="15.75">
      <c r="A242" s="6">
        <v>230</v>
      </c>
      <c r="B242" s="21" t="s">
        <v>563</v>
      </c>
      <c r="C242" s="21"/>
      <c r="D242" s="22">
        <v>2017</v>
      </c>
      <c r="E242" s="157" t="s">
        <v>370</v>
      </c>
      <c r="F242" s="23">
        <v>2370</v>
      </c>
      <c r="G242" s="23">
        <v>1</v>
      </c>
      <c r="H242" s="23">
        <f t="shared" si="10"/>
        <v>2370</v>
      </c>
      <c r="I242" s="156">
        <f t="shared" si="11"/>
        <v>1</v>
      </c>
      <c r="J242" s="23">
        <f t="shared" si="11"/>
        <v>2370</v>
      </c>
    </row>
    <row r="243" spans="1:10" s="1" customFormat="1" ht="47.25">
      <c r="A243" s="6">
        <v>231</v>
      </c>
      <c r="B243" s="21" t="s">
        <v>567</v>
      </c>
      <c r="C243" s="21"/>
      <c r="D243" s="22">
        <v>2017</v>
      </c>
      <c r="E243" s="157" t="s">
        <v>370</v>
      </c>
      <c r="F243" s="23">
        <v>128375</v>
      </c>
      <c r="G243" s="23">
        <v>1</v>
      </c>
      <c r="H243" s="23">
        <f t="shared" si="10"/>
        <v>128375</v>
      </c>
      <c r="I243" s="156">
        <f t="shared" si="11"/>
        <v>1</v>
      </c>
      <c r="J243" s="23">
        <f t="shared" si="11"/>
        <v>128375</v>
      </c>
    </row>
    <row r="244" spans="1:10" s="1" customFormat="1" ht="15.75">
      <c r="A244" s="6">
        <v>232</v>
      </c>
      <c r="B244" s="21" t="s">
        <v>568</v>
      </c>
      <c r="C244" s="21"/>
      <c r="D244" s="22">
        <v>2017</v>
      </c>
      <c r="E244" s="157" t="s">
        <v>370</v>
      </c>
      <c r="F244" s="23">
        <v>82950</v>
      </c>
      <c r="G244" s="23">
        <v>2</v>
      </c>
      <c r="H244" s="23">
        <f t="shared" si="10"/>
        <v>165900</v>
      </c>
      <c r="I244" s="156">
        <f t="shared" si="11"/>
        <v>2</v>
      </c>
      <c r="J244" s="23">
        <f t="shared" si="11"/>
        <v>165900</v>
      </c>
    </row>
    <row r="245" spans="1:10" s="1" customFormat="1" ht="15.75">
      <c r="A245" s="6">
        <v>233</v>
      </c>
      <c r="B245" s="21" t="s">
        <v>106</v>
      </c>
      <c r="C245" s="21"/>
      <c r="D245" s="22">
        <v>2017</v>
      </c>
      <c r="E245" s="157" t="s">
        <v>370</v>
      </c>
      <c r="F245" s="23">
        <v>2370</v>
      </c>
      <c r="G245" s="23">
        <v>2</v>
      </c>
      <c r="H245" s="23">
        <f t="shared" si="10"/>
        <v>4740</v>
      </c>
      <c r="I245" s="156">
        <f t="shared" si="11"/>
        <v>2</v>
      </c>
      <c r="J245" s="23">
        <f t="shared" si="11"/>
        <v>4740</v>
      </c>
    </row>
    <row r="246" spans="1:10" s="1" customFormat="1" ht="15.75">
      <c r="A246" s="6">
        <v>234</v>
      </c>
      <c r="B246" s="21" t="s">
        <v>569</v>
      </c>
      <c r="C246" s="21"/>
      <c r="D246" s="22">
        <v>2017</v>
      </c>
      <c r="E246" s="157" t="s">
        <v>370</v>
      </c>
      <c r="F246" s="23">
        <v>2765</v>
      </c>
      <c r="G246" s="23">
        <v>1</v>
      </c>
      <c r="H246" s="23">
        <f t="shared" si="10"/>
        <v>2765</v>
      </c>
      <c r="I246" s="156">
        <f t="shared" si="11"/>
        <v>1</v>
      </c>
      <c r="J246" s="23">
        <f t="shared" si="11"/>
        <v>2765</v>
      </c>
    </row>
    <row r="247" spans="1:10" s="1" customFormat="1" ht="15.75">
      <c r="A247" s="6">
        <v>235</v>
      </c>
      <c r="B247" s="21" t="s">
        <v>566</v>
      </c>
      <c r="C247" s="21"/>
      <c r="D247" s="22">
        <v>2017</v>
      </c>
      <c r="E247" s="157" t="s">
        <v>370</v>
      </c>
      <c r="F247" s="23">
        <v>3950</v>
      </c>
      <c r="G247" s="23">
        <v>1</v>
      </c>
      <c r="H247" s="23">
        <f t="shared" si="10"/>
        <v>3950</v>
      </c>
      <c r="I247" s="156">
        <f t="shared" si="11"/>
        <v>1</v>
      </c>
      <c r="J247" s="23">
        <f t="shared" si="11"/>
        <v>3950</v>
      </c>
    </row>
    <row r="248" spans="1:10" s="1" customFormat="1" ht="15.75">
      <c r="A248" s="6">
        <v>236</v>
      </c>
      <c r="B248" s="21" t="s">
        <v>538</v>
      </c>
      <c r="C248" s="21"/>
      <c r="D248" s="22">
        <v>2017</v>
      </c>
      <c r="E248" s="157" t="s">
        <v>370</v>
      </c>
      <c r="F248" s="23">
        <v>18170</v>
      </c>
      <c r="G248" s="23">
        <v>1</v>
      </c>
      <c r="H248" s="23">
        <f t="shared" si="10"/>
        <v>18170</v>
      </c>
      <c r="I248" s="156">
        <f t="shared" si="11"/>
        <v>1</v>
      </c>
      <c r="J248" s="23">
        <f t="shared" si="11"/>
        <v>18170</v>
      </c>
    </row>
    <row r="249" spans="1:10" s="1" customFormat="1" ht="15.75">
      <c r="A249" s="6">
        <v>237</v>
      </c>
      <c r="B249" s="21" t="s">
        <v>563</v>
      </c>
      <c r="C249" s="21"/>
      <c r="D249" s="22">
        <v>2017</v>
      </c>
      <c r="E249" s="157" t="s">
        <v>370</v>
      </c>
      <c r="F249" s="23">
        <v>2133</v>
      </c>
      <c r="G249" s="23">
        <v>1</v>
      </c>
      <c r="H249" s="23">
        <f t="shared" si="10"/>
        <v>2133</v>
      </c>
      <c r="I249" s="156">
        <f t="shared" ref="I249:J271" si="12">SUM(G249)</f>
        <v>1</v>
      </c>
      <c r="J249" s="23">
        <f t="shared" si="12"/>
        <v>2133</v>
      </c>
    </row>
    <row r="250" spans="1:10" s="1" customFormat="1" ht="63">
      <c r="A250" s="6">
        <v>238</v>
      </c>
      <c r="B250" s="21" t="s">
        <v>570</v>
      </c>
      <c r="C250" s="21"/>
      <c r="D250" s="22">
        <v>2017</v>
      </c>
      <c r="E250" s="157" t="s">
        <v>370</v>
      </c>
      <c r="F250" s="23">
        <v>128375</v>
      </c>
      <c r="G250" s="156">
        <v>1</v>
      </c>
      <c r="H250" s="23">
        <f t="shared" si="10"/>
        <v>128375</v>
      </c>
      <c r="I250" s="156">
        <v>1</v>
      </c>
      <c r="J250" s="23">
        <f t="shared" si="12"/>
        <v>128375</v>
      </c>
    </row>
    <row r="251" spans="1:10" s="1" customFormat="1" ht="26.25" customHeight="1">
      <c r="A251" s="6">
        <v>239</v>
      </c>
      <c r="B251" s="21" t="s">
        <v>571</v>
      </c>
      <c r="C251" s="21"/>
      <c r="D251" s="22">
        <v>2017</v>
      </c>
      <c r="E251" s="157" t="s">
        <v>370</v>
      </c>
      <c r="F251" s="23">
        <v>82950</v>
      </c>
      <c r="G251" s="156">
        <v>2</v>
      </c>
      <c r="H251" s="23">
        <f t="shared" si="10"/>
        <v>165900</v>
      </c>
      <c r="I251" s="156">
        <v>2</v>
      </c>
      <c r="J251" s="23">
        <f t="shared" si="12"/>
        <v>165900</v>
      </c>
    </row>
    <row r="252" spans="1:10" s="1" customFormat="1" ht="15.75">
      <c r="A252" s="6">
        <v>240</v>
      </c>
      <c r="B252" s="21" t="s">
        <v>572</v>
      </c>
      <c r="C252" s="21"/>
      <c r="D252" s="22">
        <v>2017</v>
      </c>
      <c r="E252" s="157" t="s">
        <v>370</v>
      </c>
      <c r="F252" s="23">
        <v>2370</v>
      </c>
      <c r="G252" s="156">
        <v>1</v>
      </c>
      <c r="H252" s="23">
        <f t="shared" si="10"/>
        <v>2370</v>
      </c>
      <c r="I252" s="156">
        <v>1</v>
      </c>
      <c r="J252" s="23">
        <f t="shared" si="12"/>
        <v>2370</v>
      </c>
    </row>
    <row r="253" spans="1:10" s="1" customFormat="1" ht="15.75">
      <c r="A253" s="6">
        <v>241</v>
      </c>
      <c r="B253" s="21" t="s">
        <v>569</v>
      </c>
      <c r="C253" s="21"/>
      <c r="D253" s="22">
        <v>2017</v>
      </c>
      <c r="E253" s="157" t="s">
        <v>370</v>
      </c>
      <c r="F253" s="23">
        <v>2765</v>
      </c>
      <c r="G253" s="156">
        <v>1</v>
      </c>
      <c r="H253" s="23">
        <f t="shared" si="10"/>
        <v>2765</v>
      </c>
      <c r="I253" s="156">
        <v>1</v>
      </c>
      <c r="J253" s="23">
        <f t="shared" si="12"/>
        <v>2765</v>
      </c>
    </row>
    <row r="254" spans="1:10" s="1" customFormat="1" ht="15.75">
      <c r="A254" s="6">
        <v>242</v>
      </c>
      <c r="B254" s="21" t="s">
        <v>566</v>
      </c>
      <c r="C254" s="21"/>
      <c r="D254" s="22">
        <v>2017</v>
      </c>
      <c r="E254" s="157" t="s">
        <v>370</v>
      </c>
      <c r="F254" s="23">
        <v>3950</v>
      </c>
      <c r="G254" s="156">
        <v>1</v>
      </c>
      <c r="H254" s="23">
        <f t="shared" ref="H254:H271" si="13">SUM(F254*G254)</f>
        <v>3950</v>
      </c>
      <c r="I254" s="156">
        <v>1</v>
      </c>
      <c r="J254" s="23">
        <f t="shared" si="12"/>
        <v>3950</v>
      </c>
    </row>
    <row r="255" spans="1:10" s="1" customFormat="1" ht="15.75">
      <c r="A255" s="6">
        <v>243</v>
      </c>
      <c r="B255" s="21" t="s">
        <v>538</v>
      </c>
      <c r="C255" s="21"/>
      <c r="D255" s="22">
        <v>2017</v>
      </c>
      <c r="E255" s="157" t="s">
        <v>370</v>
      </c>
      <c r="F255" s="23">
        <v>18170</v>
      </c>
      <c r="G255" s="156">
        <v>1</v>
      </c>
      <c r="H255" s="23">
        <f t="shared" si="13"/>
        <v>18170</v>
      </c>
      <c r="I255" s="156">
        <v>1</v>
      </c>
      <c r="J255" s="23">
        <f t="shared" si="12"/>
        <v>18170</v>
      </c>
    </row>
    <row r="256" spans="1:10" s="1" customFormat="1" ht="31.5">
      <c r="A256" s="6">
        <v>244</v>
      </c>
      <c r="B256" s="21" t="s">
        <v>573</v>
      </c>
      <c r="C256" s="21"/>
      <c r="D256" s="22">
        <v>2017</v>
      </c>
      <c r="E256" s="157" t="s">
        <v>370</v>
      </c>
      <c r="F256" s="23">
        <v>97170</v>
      </c>
      <c r="G256" s="156">
        <v>1</v>
      </c>
      <c r="H256" s="23">
        <f t="shared" si="13"/>
        <v>97170</v>
      </c>
      <c r="I256" s="156">
        <v>1</v>
      </c>
      <c r="J256" s="23">
        <f t="shared" si="12"/>
        <v>97170</v>
      </c>
    </row>
    <row r="257" spans="1:10" s="1" customFormat="1" ht="15.75">
      <c r="A257" s="6">
        <v>245</v>
      </c>
      <c r="B257" s="21" t="s">
        <v>281</v>
      </c>
      <c r="C257" s="21"/>
      <c r="D257" s="22">
        <v>2017</v>
      </c>
      <c r="E257" s="157" t="s">
        <v>370</v>
      </c>
      <c r="F257" s="23">
        <v>27650</v>
      </c>
      <c r="G257" s="156">
        <v>12</v>
      </c>
      <c r="H257" s="23">
        <f t="shared" si="13"/>
        <v>331800</v>
      </c>
      <c r="I257" s="156">
        <v>12</v>
      </c>
      <c r="J257" s="23">
        <f>SUM(H257)</f>
        <v>331800</v>
      </c>
    </row>
    <row r="258" spans="1:10" s="1" customFormat="1" ht="15.75">
      <c r="A258" s="6">
        <v>246</v>
      </c>
      <c r="B258" s="21" t="s">
        <v>574</v>
      </c>
      <c r="C258" s="21"/>
      <c r="D258" s="22">
        <v>2017</v>
      </c>
      <c r="E258" s="157" t="s">
        <v>370</v>
      </c>
      <c r="F258" s="23">
        <v>55300</v>
      </c>
      <c r="G258" s="156">
        <v>3</v>
      </c>
      <c r="H258" s="23">
        <f t="shared" si="13"/>
        <v>165900</v>
      </c>
      <c r="I258" s="156">
        <v>3</v>
      </c>
      <c r="J258" s="23">
        <f t="shared" si="12"/>
        <v>165900</v>
      </c>
    </row>
    <row r="259" spans="1:10" s="1" customFormat="1" ht="15.75">
      <c r="A259" s="6">
        <v>247</v>
      </c>
      <c r="B259" s="21" t="s">
        <v>575</v>
      </c>
      <c r="C259" s="21"/>
      <c r="D259" s="22">
        <v>2017</v>
      </c>
      <c r="E259" s="157" t="s">
        <v>370</v>
      </c>
      <c r="F259" s="23">
        <v>7900</v>
      </c>
      <c r="G259" s="156">
        <v>30</v>
      </c>
      <c r="H259" s="23">
        <f>SUM(F259*G259)</f>
        <v>237000</v>
      </c>
      <c r="I259" s="156">
        <v>30</v>
      </c>
      <c r="J259" s="23">
        <f t="shared" si="12"/>
        <v>237000</v>
      </c>
    </row>
    <row r="260" spans="1:10" s="1" customFormat="1" ht="15.75">
      <c r="A260" s="6">
        <v>248</v>
      </c>
      <c r="B260" s="21" t="s">
        <v>150</v>
      </c>
      <c r="C260" s="21"/>
      <c r="D260" s="22">
        <v>2017</v>
      </c>
      <c r="E260" s="157" t="s">
        <v>370</v>
      </c>
      <c r="F260" s="23">
        <v>7900</v>
      </c>
      <c r="G260" s="156">
        <v>6</v>
      </c>
      <c r="H260" s="23">
        <f t="shared" si="13"/>
        <v>47400</v>
      </c>
      <c r="I260" s="156">
        <v>6</v>
      </c>
      <c r="J260" s="23">
        <f t="shared" si="12"/>
        <v>47400</v>
      </c>
    </row>
    <row r="261" spans="1:10" s="1" customFormat="1" ht="15" customHeight="1">
      <c r="A261" s="6">
        <v>249</v>
      </c>
      <c r="B261" s="21" t="s">
        <v>107</v>
      </c>
      <c r="C261" s="21"/>
      <c r="D261" s="22">
        <v>2017</v>
      </c>
      <c r="E261" s="22" t="s">
        <v>664</v>
      </c>
      <c r="F261" s="23">
        <v>3555</v>
      </c>
      <c r="G261" s="156">
        <v>54.05</v>
      </c>
      <c r="H261" s="23">
        <f t="shared" si="13"/>
        <v>192147.75</v>
      </c>
      <c r="I261" s="156">
        <v>54.05</v>
      </c>
      <c r="J261" s="23">
        <f t="shared" si="12"/>
        <v>192147.75</v>
      </c>
    </row>
    <row r="262" spans="1:10" s="1" customFormat="1" ht="15" customHeight="1">
      <c r="A262" s="6">
        <v>250</v>
      </c>
      <c r="B262" s="21" t="s">
        <v>446</v>
      </c>
      <c r="C262" s="21"/>
      <c r="D262" s="22">
        <v>2018</v>
      </c>
      <c r="E262" s="22" t="s">
        <v>370</v>
      </c>
      <c r="F262" s="23">
        <v>11800</v>
      </c>
      <c r="G262" s="156">
        <v>5</v>
      </c>
      <c r="H262" s="23">
        <f t="shared" si="13"/>
        <v>59000</v>
      </c>
      <c r="I262" s="156">
        <v>5</v>
      </c>
      <c r="J262" s="23">
        <f t="shared" si="12"/>
        <v>59000</v>
      </c>
    </row>
    <row r="263" spans="1:10" s="1" customFormat="1" ht="21.75" customHeight="1">
      <c r="A263" s="6">
        <v>251</v>
      </c>
      <c r="B263" s="21" t="s">
        <v>1133</v>
      </c>
      <c r="C263" s="21"/>
      <c r="D263" s="22">
        <v>2018</v>
      </c>
      <c r="E263" s="22" t="s">
        <v>370</v>
      </c>
      <c r="F263" s="23">
        <v>10390000</v>
      </c>
      <c r="G263" s="156">
        <v>1</v>
      </c>
      <c r="H263" s="23">
        <f t="shared" si="13"/>
        <v>10390000</v>
      </c>
      <c r="I263" s="156">
        <v>1</v>
      </c>
      <c r="J263" s="23">
        <f t="shared" si="12"/>
        <v>10390000</v>
      </c>
    </row>
    <row r="264" spans="1:10" s="1" customFormat="1" ht="117" customHeight="1">
      <c r="A264" s="6">
        <v>252</v>
      </c>
      <c r="B264" s="29" t="s">
        <v>1126</v>
      </c>
      <c r="C264" s="21"/>
      <c r="D264" s="22">
        <v>2018</v>
      </c>
      <c r="E264" s="22" t="s">
        <v>370</v>
      </c>
      <c r="F264" s="23">
        <v>297300</v>
      </c>
      <c r="G264" s="156">
        <v>2</v>
      </c>
      <c r="H264" s="23">
        <f t="shared" si="13"/>
        <v>594600</v>
      </c>
      <c r="I264" s="156">
        <v>2</v>
      </c>
      <c r="J264" s="23">
        <f t="shared" si="12"/>
        <v>594600</v>
      </c>
    </row>
    <row r="265" spans="1:10" s="1" customFormat="1" ht="115.5" customHeight="1">
      <c r="A265" s="6">
        <v>253</v>
      </c>
      <c r="B265" s="29" t="s">
        <v>1127</v>
      </c>
      <c r="C265" s="21"/>
      <c r="D265" s="22">
        <v>2018</v>
      </c>
      <c r="E265" s="22" t="s">
        <v>370</v>
      </c>
      <c r="F265" s="23">
        <v>395400</v>
      </c>
      <c r="G265" s="156">
        <v>1</v>
      </c>
      <c r="H265" s="23">
        <f t="shared" si="13"/>
        <v>395400</v>
      </c>
      <c r="I265" s="156">
        <v>1</v>
      </c>
      <c r="J265" s="23">
        <f t="shared" si="12"/>
        <v>395400</v>
      </c>
    </row>
    <row r="266" spans="1:10" s="1" customFormat="1" ht="19.5" customHeight="1">
      <c r="A266" s="6">
        <v>254</v>
      </c>
      <c r="B266" s="21" t="s">
        <v>1128</v>
      </c>
      <c r="C266" s="21"/>
      <c r="D266" s="22">
        <v>2018</v>
      </c>
      <c r="E266" s="22" t="s">
        <v>370</v>
      </c>
      <c r="F266" s="23">
        <v>23500</v>
      </c>
      <c r="G266" s="156">
        <v>1</v>
      </c>
      <c r="H266" s="23">
        <f t="shared" si="13"/>
        <v>23500</v>
      </c>
      <c r="I266" s="156">
        <v>1</v>
      </c>
      <c r="J266" s="23">
        <f t="shared" si="12"/>
        <v>23500</v>
      </c>
    </row>
    <row r="267" spans="1:10" s="1" customFormat="1" ht="21" customHeight="1">
      <c r="A267" s="6">
        <v>255</v>
      </c>
      <c r="B267" s="21" t="s">
        <v>1129</v>
      </c>
      <c r="C267" s="21"/>
      <c r="D267" s="22">
        <v>2018</v>
      </c>
      <c r="E267" s="22" t="s">
        <v>370</v>
      </c>
      <c r="F267" s="23">
        <v>6800</v>
      </c>
      <c r="G267" s="156">
        <v>10</v>
      </c>
      <c r="H267" s="23">
        <f t="shared" si="13"/>
        <v>68000</v>
      </c>
      <c r="I267" s="156">
        <v>10</v>
      </c>
      <c r="J267" s="23">
        <f t="shared" si="12"/>
        <v>68000</v>
      </c>
    </row>
    <row r="268" spans="1:10" s="1" customFormat="1" ht="19.5" customHeight="1">
      <c r="A268" s="6">
        <v>256</v>
      </c>
      <c r="B268" s="21" t="s">
        <v>111</v>
      </c>
      <c r="C268" s="21"/>
      <c r="D268" s="22">
        <v>2018</v>
      </c>
      <c r="E268" s="22" t="s">
        <v>370</v>
      </c>
      <c r="F268" s="23">
        <v>3200</v>
      </c>
      <c r="G268" s="156">
        <v>1</v>
      </c>
      <c r="H268" s="23">
        <f t="shared" si="13"/>
        <v>3200</v>
      </c>
      <c r="I268" s="156">
        <v>1</v>
      </c>
      <c r="J268" s="23">
        <f t="shared" si="12"/>
        <v>3200</v>
      </c>
    </row>
    <row r="269" spans="1:10" s="1" customFormat="1" ht="30" customHeight="1">
      <c r="A269" s="6">
        <v>257</v>
      </c>
      <c r="B269" s="21" t="s">
        <v>1130</v>
      </c>
      <c r="C269" s="21"/>
      <c r="D269" s="22">
        <v>2018</v>
      </c>
      <c r="E269" s="22" t="s">
        <v>370</v>
      </c>
      <c r="F269" s="23">
        <v>2000</v>
      </c>
      <c r="G269" s="156">
        <v>1</v>
      </c>
      <c r="H269" s="23">
        <f t="shared" si="13"/>
        <v>2000</v>
      </c>
      <c r="I269" s="156">
        <v>1</v>
      </c>
      <c r="J269" s="23">
        <f t="shared" si="12"/>
        <v>2000</v>
      </c>
    </row>
    <row r="270" spans="1:10" s="1" customFormat="1" ht="15" customHeight="1">
      <c r="A270" s="6">
        <v>258</v>
      </c>
      <c r="B270" s="21" t="s">
        <v>1131</v>
      </c>
      <c r="C270" s="21"/>
      <c r="D270" s="22">
        <v>2018</v>
      </c>
      <c r="E270" s="22" t="s">
        <v>370</v>
      </c>
      <c r="F270" s="23">
        <v>12500</v>
      </c>
      <c r="G270" s="156">
        <v>1</v>
      </c>
      <c r="H270" s="23">
        <f t="shared" si="13"/>
        <v>12500</v>
      </c>
      <c r="I270" s="156">
        <v>1</v>
      </c>
      <c r="J270" s="23">
        <f t="shared" si="12"/>
        <v>12500</v>
      </c>
    </row>
    <row r="271" spans="1:10" s="1" customFormat="1" ht="18" customHeight="1">
      <c r="A271" s="6">
        <v>259</v>
      </c>
      <c r="B271" s="21" t="s">
        <v>1132</v>
      </c>
      <c r="C271" s="21"/>
      <c r="D271" s="22">
        <v>2018</v>
      </c>
      <c r="E271" s="22" t="s">
        <v>370</v>
      </c>
      <c r="F271" s="23">
        <v>990000</v>
      </c>
      <c r="G271" s="156">
        <v>1</v>
      </c>
      <c r="H271" s="23">
        <f t="shared" si="13"/>
        <v>990000</v>
      </c>
      <c r="I271" s="156">
        <v>1</v>
      </c>
      <c r="J271" s="23">
        <f t="shared" si="12"/>
        <v>990000</v>
      </c>
    </row>
    <row r="272" spans="1:10" s="1" customFormat="1" ht="15" customHeight="1">
      <c r="A272" s="6"/>
      <c r="B272" s="21"/>
      <c r="C272" s="21"/>
      <c r="D272" s="22"/>
      <c r="E272" s="22"/>
      <c r="F272" s="23"/>
      <c r="G272" s="156"/>
      <c r="H272" s="23"/>
      <c r="I272" s="156"/>
      <c r="J272" s="23"/>
    </row>
    <row r="273" spans="1:10" s="1" customFormat="1" ht="15" customHeight="1">
      <c r="A273" s="6"/>
      <c r="B273" s="21"/>
      <c r="C273" s="21"/>
      <c r="D273" s="22"/>
      <c r="E273" s="22"/>
      <c r="F273" s="23"/>
      <c r="G273" s="156"/>
      <c r="H273" s="23"/>
      <c r="I273" s="156"/>
      <c r="J273" s="23"/>
    </row>
    <row r="274" spans="1:10" s="127" customFormat="1">
      <c r="A274" s="522" t="s">
        <v>371</v>
      </c>
      <c r="B274" s="523"/>
      <c r="C274" s="125"/>
      <c r="D274" s="122"/>
      <c r="E274" s="122"/>
      <c r="F274" s="113"/>
      <c r="G274" s="115">
        <f>SUM(G13:G271)</f>
        <v>729.05</v>
      </c>
      <c r="H274" s="186">
        <f>SUM(H13:H271)</f>
        <v>963675062.75</v>
      </c>
      <c r="I274" s="174">
        <f>SUM(I13:I271)</f>
        <v>729.05</v>
      </c>
      <c r="J274" s="187">
        <f>SUM(J13:J271)</f>
        <v>963675062.75</v>
      </c>
    </row>
    <row r="275" spans="1:10" s="127" customFormat="1">
      <c r="A275" s="34"/>
      <c r="B275" s="533" t="s">
        <v>1092</v>
      </c>
      <c r="C275" s="533"/>
      <c r="D275" s="533"/>
      <c r="E275" s="533"/>
      <c r="F275" s="533"/>
      <c r="G275" s="533"/>
      <c r="H275" s="533"/>
      <c r="I275" s="533"/>
      <c r="J275" s="533"/>
    </row>
    <row r="276" spans="1:10">
      <c r="A276" s="128">
        <v>1</v>
      </c>
      <c r="B276" s="125" t="s">
        <v>616</v>
      </c>
      <c r="C276" s="450">
        <v>1976</v>
      </c>
      <c r="D276" s="450">
        <v>1976</v>
      </c>
      <c r="E276" s="450" t="s">
        <v>370</v>
      </c>
      <c r="F276" s="121">
        <v>8880525</v>
      </c>
      <c r="G276" s="135" t="s">
        <v>617</v>
      </c>
      <c r="H276" s="164">
        <v>8880525</v>
      </c>
      <c r="I276" s="135" t="s">
        <v>617</v>
      </c>
      <c r="J276" s="137">
        <f>H276</f>
        <v>8880525</v>
      </c>
    </row>
    <row r="277" spans="1:10">
      <c r="A277" s="128">
        <v>2</v>
      </c>
      <c r="B277" s="125" t="s">
        <v>618</v>
      </c>
      <c r="C277" s="450">
        <v>1977</v>
      </c>
      <c r="D277" s="450">
        <v>1977</v>
      </c>
      <c r="E277" s="450" t="s">
        <v>370</v>
      </c>
      <c r="F277" s="121">
        <v>3521247</v>
      </c>
      <c r="G277" s="163">
        <v>1</v>
      </c>
      <c r="H277" s="164">
        <f>F277*G277</f>
        <v>3521247</v>
      </c>
      <c r="I277" s="135">
        <v>1</v>
      </c>
      <c r="J277" s="137">
        <f>H277</f>
        <v>3521247</v>
      </c>
    </row>
    <row r="278" spans="1:10" ht="30">
      <c r="A278" s="128">
        <v>3</v>
      </c>
      <c r="B278" s="459" t="s">
        <v>987</v>
      </c>
      <c r="C278" s="450">
        <v>2016</v>
      </c>
      <c r="D278" s="451">
        <v>2016</v>
      </c>
      <c r="E278" s="451" t="s">
        <v>370</v>
      </c>
      <c r="F278" s="165">
        <v>13010154</v>
      </c>
      <c r="G278" s="166">
        <v>1</v>
      </c>
      <c r="H278" s="166">
        <f>F278*G278</f>
        <v>13010154</v>
      </c>
      <c r="I278" s="175">
        <v>1</v>
      </c>
      <c r="J278" s="137">
        <f t="shared" ref="J278:J327" si="14">H278</f>
        <v>13010154</v>
      </c>
    </row>
    <row r="279" spans="1:10" ht="17.25" customHeight="1">
      <c r="A279" s="128">
        <v>4</v>
      </c>
      <c r="B279" s="460" t="s">
        <v>1101</v>
      </c>
      <c r="C279" s="139">
        <v>1978</v>
      </c>
      <c r="D279" s="139">
        <v>1978</v>
      </c>
      <c r="E279" s="139" t="s">
        <v>370</v>
      </c>
      <c r="F279" s="131">
        <v>240957</v>
      </c>
      <c r="G279" s="138">
        <v>1</v>
      </c>
      <c r="H279" s="166">
        <f t="shared" ref="H279:H327" si="15">F279*G279</f>
        <v>240957</v>
      </c>
      <c r="I279" s="140">
        <v>1</v>
      </c>
      <c r="J279" s="137">
        <f t="shared" si="14"/>
        <v>240957</v>
      </c>
    </row>
    <row r="280" spans="1:10" ht="17.25" customHeight="1">
      <c r="A280" s="128">
        <v>5</v>
      </c>
      <c r="B280" s="460" t="s">
        <v>619</v>
      </c>
      <c r="C280" s="139">
        <v>1981</v>
      </c>
      <c r="D280" s="139">
        <v>1981</v>
      </c>
      <c r="E280" s="139" t="s">
        <v>370</v>
      </c>
      <c r="F280" s="131">
        <v>19220</v>
      </c>
      <c r="G280" s="138">
        <v>1</v>
      </c>
      <c r="H280" s="166">
        <f t="shared" si="15"/>
        <v>19220</v>
      </c>
      <c r="I280" s="140">
        <v>1</v>
      </c>
      <c r="J280" s="137">
        <f t="shared" si="14"/>
        <v>19220</v>
      </c>
    </row>
    <row r="281" spans="1:10" ht="19.5" customHeight="1">
      <c r="A281" s="128">
        <v>6</v>
      </c>
      <c r="B281" s="460" t="s">
        <v>620</v>
      </c>
      <c r="C281" s="139">
        <v>1978</v>
      </c>
      <c r="D281" s="139">
        <v>1978</v>
      </c>
      <c r="E281" s="139" t="s">
        <v>370</v>
      </c>
      <c r="F281" s="131">
        <v>1279440</v>
      </c>
      <c r="G281" s="138">
        <v>1</v>
      </c>
      <c r="H281" s="166">
        <f t="shared" si="15"/>
        <v>1279440</v>
      </c>
      <c r="I281" s="140">
        <v>1</v>
      </c>
      <c r="J281" s="137">
        <f t="shared" si="14"/>
        <v>1279440</v>
      </c>
    </row>
    <row r="282" spans="1:10">
      <c r="A282" s="128">
        <v>7</v>
      </c>
      <c r="B282" s="121" t="s">
        <v>182</v>
      </c>
      <c r="C282" s="121"/>
      <c r="D282" s="129">
        <v>1978</v>
      </c>
      <c r="E282" s="139" t="s">
        <v>370</v>
      </c>
      <c r="F282" s="167">
        <v>42999</v>
      </c>
      <c r="G282" s="121">
        <v>1</v>
      </c>
      <c r="H282" s="166">
        <f t="shared" si="15"/>
        <v>42999</v>
      </c>
      <c r="I282" s="136">
        <v>1</v>
      </c>
      <c r="J282" s="137">
        <f t="shared" si="14"/>
        <v>42999</v>
      </c>
    </row>
    <row r="283" spans="1:10">
      <c r="A283" s="128">
        <v>8</v>
      </c>
      <c r="B283" s="138" t="s">
        <v>621</v>
      </c>
      <c r="C283" s="140"/>
      <c r="D283" s="139">
        <v>1978</v>
      </c>
      <c r="E283" s="139" t="s">
        <v>370</v>
      </c>
      <c r="F283" s="167">
        <v>3988</v>
      </c>
      <c r="G283" s="138">
        <v>1</v>
      </c>
      <c r="H283" s="166">
        <f t="shared" si="15"/>
        <v>3988</v>
      </c>
      <c r="I283" s="140">
        <v>1</v>
      </c>
      <c r="J283" s="137">
        <f t="shared" si="14"/>
        <v>3988</v>
      </c>
    </row>
    <row r="284" spans="1:10">
      <c r="A284" s="128">
        <v>9</v>
      </c>
      <c r="B284" s="138" t="s">
        <v>187</v>
      </c>
      <c r="C284" s="138"/>
      <c r="D284" s="139">
        <v>2014</v>
      </c>
      <c r="E284" s="139" t="s">
        <v>370</v>
      </c>
      <c r="F284" s="167">
        <v>48100</v>
      </c>
      <c r="G284" s="138">
        <v>2</v>
      </c>
      <c r="H284" s="166">
        <f t="shared" si="15"/>
        <v>96200</v>
      </c>
      <c r="I284" s="140">
        <v>2</v>
      </c>
      <c r="J284" s="137">
        <f t="shared" si="14"/>
        <v>96200</v>
      </c>
    </row>
    <row r="285" spans="1:10">
      <c r="A285" s="128">
        <v>10</v>
      </c>
      <c r="B285" s="138" t="s">
        <v>622</v>
      </c>
      <c r="C285" s="138"/>
      <c r="D285" s="139">
        <v>2014</v>
      </c>
      <c r="E285" s="139" t="s">
        <v>370</v>
      </c>
      <c r="F285" s="167">
        <v>7000</v>
      </c>
      <c r="G285" s="138">
        <v>12</v>
      </c>
      <c r="H285" s="166">
        <f t="shared" si="15"/>
        <v>84000</v>
      </c>
      <c r="I285" s="140">
        <v>12</v>
      </c>
      <c r="J285" s="137">
        <f t="shared" si="14"/>
        <v>84000</v>
      </c>
    </row>
    <row r="286" spans="1:10">
      <c r="A286" s="128">
        <v>11</v>
      </c>
      <c r="B286" s="138" t="s">
        <v>623</v>
      </c>
      <c r="C286" s="138"/>
      <c r="D286" s="139">
        <v>2014</v>
      </c>
      <c r="E286" s="139" t="s">
        <v>370</v>
      </c>
      <c r="F286" s="167">
        <v>21120</v>
      </c>
      <c r="G286" s="138">
        <v>3</v>
      </c>
      <c r="H286" s="166">
        <f t="shared" si="15"/>
        <v>63360</v>
      </c>
      <c r="I286" s="140">
        <v>3</v>
      </c>
      <c r="J286" s="137">
        <f t="shared" si="14"/>
        <v>63360</v>
      </c>
    </row>
    <row r="287" spans="1:10" ht="18.75" customHeight="1">
      <c r="A287" s="128">
        <v>12</v>
      </c>
      <c r="B287" s="138" t="s">
        <v>624</v>
      </c>
      <c r="C287" s="138"/>
      <c r="D287" s="139">
        <v>2014</v>
      </c>
      <c r="E287" s="139" t="s">
        <v>370</v>
      </c>
      <c r="F287" s="167">
        <v>41600</v>
      </c>
      <c r="G287" s="138">
        <v>3</v>
      </c>
      <c r="H287" s="166">
        <f t="shared" si="15"/>
        <v>124800</v>
      </c>
      <c r="I287" s="140">
        <v>3</v>
      </c>
      <c r="J287" s="137">
        <f t="shared" si="14"/>
        <v>124800</v>
      </c>
    </row>
    <row r="288" spans="1:10">
      <c r="A288" s="128">
        <v>13</v>
      </c>
      <c r="B288" s="138" t="s">
        <v>625</v>
      </c>
      <c r="C288" s="140"/>
      <c r="D288" s="139">
        <v>2011</v>
      </c>
      <c r="E288" s="139" t="s">
        <v>370</v>
      </c>
      <c r="F288" s="167">
        <v>150000</v>
      </c>
      <c r="G288" s="138">
        <v>3</v>
      </c>
      <c r="H288" s="166">
        <f t="shared" si="15"/>
        <v>450000</v>
      </c>
      <c r="I288" s="140">
        <v>3</v>
      </c>
      <c r="J288" s="137">
        <f t="shared" si="14"/>
        <v>450000</v>
      </c>
    </row>
    <row r="289" spans="1:10">
      <c r="A289" s="128">
        <v>14</v>
      </c>
      <c r="B289" s="138" t="s">
        <v>625</v>
      </c>
      <c r="C289" s="140"/>
      <c r="D289" s="139">
        <v>2012</v>
      </c>
      <c r="E289" s="139" t="s">
        <v>370</v>
      </c>
      <c r="F289" s="167">
        <v>100000</v>
      </c>
      <c r="G289" s="138">
        <v>2</v>
      </c>
      <c r="H289" s="166">
        <f t="shared" si="15"/>
        <v>200000</v>
      </c>
      <c r="I289" s="140">
        <v>2</v>
      </c>
      <c r="J289" s="137">
        <f t="shared" si="14"/>
        <v>200000</v>
      </c>
    </row>
    <row r="290" spans="1:10">
      <c r="A290" s="128">
        <v>15</v>
      </c>
      <c r="B290" s="138" t="s">
        <v>625</v>
      </c>
      <c r="C290" s="140"/>
      <c r="D290" s="139">
        <v>2013</v>
      </c>
      <c r="E290" s="139" t="s">
        <v>370</v>
      </c>
      <c r="F290" s="167">
        <v>100000</v>
      </c>
      <c r="G290" s="138">
        <v>1</v>
      </c>
      <c r="H290" s="166">
        <f t="shared" si="15"/>
        <v>100000</v>
      </c>
      <c r="I290" s="140">
        <v>1</v>
      </c>
      <c r="J290" s="137">
        <f t="shared" si="14"/>
        <v>100000</v>
      </c>
    </row>
    <row r="291" spans="1:10">
      <c r="A291" s="128">
        <v>16</v>
      </c>
      <c r="B291" s="138" t="s">
        <v>626</v>
      </c>
      <c r="C291" s="140"/>
      <c r="D291" s="139">
        <v>2006</v>
      </c>
      <c r="E291" s="139" t="s">
        <v>370</v>
      </c>
      <c r="F291" s="167">
        <v>0</v>
      </c>
      <c r="G291" s="138">
        <v>1</v>
      </c>
      <c r="H291" s="166">
        <f t="shared" si="15"/>
        <v>0</v>
      </c>
      <c r="I291" s="140">
        <v>1</v>
      </c>
      <c r="J291" s="137">
        <f t="shared" si="14"/>
        <v>0</v>
      </c>
    </row>
    <row r="292" spans="1:10">
      <c r="A292" s="128">
        <v>17</v>
      </c>
      <c r="B292" s="138" t="s">
        <v>627</v>
      </c>
      <c r="C292" s="140"/>
      <c r="D292" s="139">
        <v>2016</v>
      </c>
      <c r="E292" s="139" t="s">
        <v>370</v>
      </c>
      <c r="F292" s="167">
        <v>71337</v>
      </c>
      <c r="G292" s="138">
        <v>1</v>
      </c>
      <c r="H292" s="166">
        <f t="shared" si="15"/>
        <v>71337</v>
      </c>
      <c r="I292" s="140">
        <v>1</v>
      </c>
      <c r="J292" s="137">
        <f t="shared" si="14"/>
        <v>71337</v>
      </c>
    </row>
    <row r="293" spans="1:10">
      <c r="A293" s="128">
        <v>18</v>
      </c>
      <c r="B293" s="138" t="s">
        <v>535</v>
      </c>
      <c r="C293" s="140"/>
      <c r="D293" s="139">
        <v>2012</v>
      </c>
      <c r="E293" s="139" t="s">
        <v>370</v>
      </c>
      <c r="F293" s="167">
        <v>104655</v>
      </c>
      <c r="G293" s="138">
        <v>1</v>
      </c>
      <c r="H293" s="166">
        <f t="shared" si="15"/>
        <v>104655</v>
      </c>
      <c r="I293" s="140">
        <v>1</v>
      </c>
      <c r="J293" s="137">
        <f t="shared" si="14"/>
        <v>104655</v>
      </c>
    </row>
    <row r="294" spans="1:10">
      <c r="A294" s="128">
        <v>19</v>
      </c>
      <c r="B294" s="138" t="s">
        <v>628</v>
      </c>
      <c r="C294" s="140"/>
      <c r="D294" s="139">
        <v>2005</v>
      </c>
      <c r="E294" s="139" t="s">
        <v>370</v>
      </c>
      <c r="F294" s="167">
        <v>128400</v>
      </c>
      <c r="G294" s="138">
        <v>1</v>
      </c>
      <c r="H294" s="166">
        <f t="shared" si="15"/>
        <v>128400</v>
      </c>
      <c r="I294" s="140">
        <v>1</v>
      </c>
      <c r="J294" s="137">
        <f t="shared" si="14"/>
        <v>128400</v>
      </c>
    </row>
    <row r="295" spans="1:10">
      <c r="A295" s="128">
        <v>20</v>
      </c>
      <c r="B295" s="138" t="s">
        <v>629</v>
      </c>
      <c r="C295" s="140"/>
      <c r="D295" s="139">
        <v>2014</v>
      </c>
      <c r="E295" s="139" t="s">
        <v>370</v>
      </c>
      <c r="F295" s="167">
        <v>20000</v>
      </c>
      <c r="G295" s="138">
        <v>1</v>
      </c>
      <c r="H295" s="166">
        <f t="shared" si="15"/>
        <v>20000</v>
      </c>
      <c r="I295" s="140">
        <v>1</v>
      </c>
      <c r="J295" s="137">
        <f t="shared" si="14"/>
        <v>20000</v>
      </c>
    </row>
    <row r="296" spans="1:10">
      <c r="A296" s="128">
        <v>21</v>
      </c>
      <c r="B296" s="138" t="s">
        <v>629</v>
      </c>
      <c r="C296" s="138"/>
      <c r="D296" s="139">
        <v>1980</v>
      </c>
      <c r="E296" s="139" t="s">
        <v>370</v>
      </c>
      <c r="F296" s="167">
        <v>10000</v>
      </c>
      <c r="G296" s="138">
        <v>4</v>
      </c>
      <c r="H296" s="166">
        <f t="shared" si="15"/>
        <v>40000</v>
      </c>
      <c r="I296" s="140">
        <v>4</v>
      </c>
      <c r="J296" s="137">
        <f t="shared" si="14"/>
        <v>40000</v>
      </c>
    </row>
    <row r="297" spans="1:10">
      <c r="A297" s="128">
        <v>22</v>
      </c>
      <c r="B297" s="138" t="s">
        <v>630</v>
      </c>
      <c r="C297" s="138"/>
      <c r="D297" s="139">
        <v>2000</v>
      </c>
      <c r="E297" s="139" t="s">
        <v>370</v>
      </c>
      <c r="F297" s="167">
        <v>143000</v>
      </c>
      <c r="G297" s="138">
        <v>1</v>
      </c>
      <c r="H297" s="166">
        <f t="shared" si="15"/>
        <v>143000</v>
      </c>
      <c r="I297" s="140">
        <v>1</v>
      </c>
      <c r="J297" s="137">
        <f t="shared" si="14"/>
        <v>143000</v>
      </c>
    </row>
    <row r="298" spans="1:10">
      <c r="A298" s="128">
        <v>23</v>
      </c>
      <c r="B298" s="138" t="s">
        <v>631</v>
      </c>
      <c r="C298" s="138"/>
      <c r="D298" s="139">
        <v>2000</v>
      </c>
      <c r="E298" s="139" t="s">
        <v>370</v>
      </c>
      <c r="F298" s="167">
        <v>126750</v>
      </c>
      <c r="G298" s="138">
        <v>1</v>
      </c>
      <c r="H298" s="166">
        <f t="shared" si="15"/>
        <v>126750</v>
      </c>
      <c r="I298" s="140">
        <v>1</v>
      </c>
      <c r="J298" s="137">
        <f t="shared" si="14"/>
        <v>126750</v>
      </c>
    </row>
    <row r="299" spans="1:10">
      <c r="A299" s="128">
        <v>24</v>
      </c>
      <c r="B299" s="138" t="s">
        <v>632</v>
      </c>
      <c r="C299" s="138"/>
      <c r="D299" s="139">
        <v>2000</v>
      </c>
      <c r="E299" s="139" t="s">
        <v>370</v>
      </c>
      <c r="F299" s="131">
        <v>44850</v>
      </c>
      <c r="G299" s="138">
        <v>1</v>
      </c>
      <c r="H299" s="166">
        <f t="shared" si="15"/>
        <v>44850</v>
      </c>
      <c r="I299" s="140">
        <v>1</v>
      </c>
      <c r="J299" s="137">
        <f t="shared" si="14"/>
        <v>44850</v>
      </c>
    </row>
    <row r="300" spans="1:10">
      <c r="A300" s="128">
        <v>25</v>
      </c>
      <c r="B300" s="121" t="s">
        <v>107</v>
      </c>
      <c r="C300" s="121"/>
      <c r="D300" s="129">
        <v>2014</v>
      </c>
      <c r="E300" s="139" t="s">
        <v>870</v>
      </c>
      <c r="F300" s="131">
        <v>3510</v>
      </c>
      <c r="G300" s="121">
        <v>11</v>
      </c>
      <c r="H300" s="166">
        <f t="shared" si="15"/>
        <v>38610</v>
      </c>
      <c r="I300" s="136">
        <v>11</v>
      </c>
      <c r="J300" s="137">
        <f>H300</f>
        <v>38610</v>
      </c>
    </row>
    <row r="301" spans="1:10">
      <c r="A301" s="128">
        <v>26</v>
      </c>
      <c r="B301" s="125" t="s">
        <v>633</v>
      </c>
      <c r="C301" s="121"/>
      <c r="D301" s="129">
        <v>2015</v>
      </c>
      <c r="E301" s="139" t="s">
        <v>370</v>
      </c>
      <c r="F301" s="131">
        <v>110066</v>
      </c>
      <c r="G301" s="113">
        <v>3</v>
      </c>
      <c r="H301" s="166">
        <f t="shared" si="15"/>
        <v>330198</v>
      </c>
      <c r="I301" s="112">
        <v>3</v>
      </c>
      <c r="J301" s="137">
        <f t="shared" si="14"/>
        <v>330198</v>
      </c>
    </row>
    <row r="302" spans="1:10">
      <c r="A302" s="128">
        <v>27</v>
      </c>
      <c r="B302" s="125" t="s">
        <v>635</v>
      </c>
      <c r="C302" s="121"/>
      <c r="D302" s="129">
        <v>1980</v>
      </c>
      <c r="E302" s="139" t="s">
        <v>370</v>
      </c>
      <c r="F302" s="131">
        <v>614</v>
      </c>
      <c r="G302" s="113">
        <v>1</v>
      </c>
      <c r="H302" s="166">
        <f t="shared" si="15"/>
        <v>614</v>
      </c>
      <c r="I302" s="112">
        <v>1</v>
      </c>
      <c r="J302" s="137">
        <f t="shared" si="14"/>
        <v>614</v>
      </c>
    </row>
    <row r="303" spans="1:10">
      <c r="A303" s="128">
        <v>28</v>
      </c>
      <c r="B303" s="125" t="s">
        <v>116</v>
      </c>
      <c r="C303" s="121"/>
      <c r="D303" s="129">
        <v>1980</v>
      </c>
      <c r="E303" s="139" t="s">
        <v>370</v>
      </c>
      <c r="F303" s="131">
        <v>1039</v>
      </c>
      <c r="G303" s="113">
        <v>1</v>
      </c>
      <c r="H303" s="166">
        <f t="shared" si="15"/>
        <v>1039</v>
      </c>
      <c r="I303" s="112">
        <v>1</v>
      </c>
      <c r="J303" s="137">
        <f t="shared" si="14"/>
        <v>1039</v>
      </c>
    </row>
    <row r="304" spans="1:10">
      <c r="A304" s="128">
        <v>29</v>
      </c>
      <c r="B304" s="125" t="s">
        <v>636</v>
      </c>
      <c r="C304" s="121"/>
      <c r="D304" s="129">
        <v>2005</v>
      </c>
      <c r="E304" s="139" t="s">
        <v>370</v>
      </c>
      <c r="F304" s="131">
        <v>6125</v>
      </c>
      <c r="G304" s="113">
        <v>20</v>
      </c>
      <c r="H304" s="166">
        <f t="shared" si="15"/>
        <v>122500</v>
      </c>
      <c r="I304" s="112">
        <v>20</v>
      </c>
      <c r="J304" s="137">
        <f t="shared" si="14"/>
        <v>122500</v>
      </c>
    </row>
    <row r="305" spans="1:10">
      <c r="A305" s="128">
        <v>30</v>
      </c>
      <c r="B305" s="125" t="s">
        <v>637</v>
      </c>
      <c r="C305" s="121"/>
      <c r="D305" s="129">
        <v>1978</v>
      </c>
      <c r="E305" s="139" t="s">
        <v>370</v>
      </c>
      <c r="F305" s="131">
        <v>350</v>
      </c>
      <c r="G305" s="113">
        <v>1</v>
      </c>
      <c r="H305" s="166">
        <f t="shared" si="15"/>
        <v>350</v>
      </c>
      <c r="I305" s="112">
        <v>1</v>
      </c>
      <c r="J305" s="137">
        <f t="shared" si="14"/>
        <v>350</v>
      </c>
    </row>
    <row r="306" spans="1:10">
      <c r="A306" s="128">
        <v>31</v>
      </c>
      <c r="B306" s="125" t="s">
        <v>102</v>
      </c>
      <c r="C306" s="121"/>
      <c r="D306" s="129">
        <v>2000</v>
      </c>
      <c r="E306" s="139" t="s">
        <v>370</v>
      </c>
      <c r="F306" s="131">
        <v>16250</v>
      </c>
      <c r="G306" s="113">
        <v>1</v>
      </c>
      <c r="H306" s="166">
        <f t="shared" si="15"/>
        <v>16250</v>
      </c>
      <c r="I306" s="112">
        <v>1</v>
      </c>
      <c r="J306" s="137">
        <f t="shared" si="14"/>
        <v>16250</v>
      </c>
    </row>
    <row r="307" spans="1:10">
      <c r="A307" s="128">
        <v>32</v>
      </c>
      <c r="B307" s="125" t="s">
        <v>638</v>
      </c>
      <c r="C307" s="121"/>
      <c r="D307" s="129">
        <v>1978</v>
      </c>
      <c r="E307" s="139" t="s">
        <v>871</v>
      </c>
      <c r="F307" s="131">
        <v>2800</v>
      </c>
      <c r="G307" s="113">
        <v>22</v>
      </c>
      <c r="H307" s="166">
        <f t="shared" si="15"/>
        <v>61600</v>
      </c>
      <c r="I307" s="112">
        <v>22</v>
      </c>
      <c r="J307" s="137">
        <f t="shared" si="14"/>
        <v>61600</v>
      </c>
    </row>
    <row r="308" spans="1:10">
      <c r="A308" s="128">
        <v>33</v>
      </c>
      <c r="B308" s="125" t="s">
        <v>183</v>
      </c>
      <c r="C308" s="121"/>
      <c r="D308" s="129">
        <v>1978</v>
      </c>
      <c r="E308" s="139" t="s">
        <v>871</v>
      </c>
      <c r="F308" s="131">
        <v>1794</v>
      </c>
      <c r="G308" s="113">
        <v>17</v>
      </c>
      <c r="H308" s="166">
        <f t="shared" si="15"/>
        <v>30498</v>
      </c>
      <c r="I308" s="112">
        <v>17</v>
      </c>
      <c r="J308" s="137">
        <f t="shared" si="14"/>
        <v>30498</v>
      </c>
    </row>
    <row r="309" spans="1:10">
      <c r="A309" s="128">
        <v>34</v>
      </c>
      <c r="B309" s="125" t="s">
        <v>639</v>
      </c>
      <c r="C309" s="121"/>
      <c r="D309" s="129">
        <v>1978</v>
      </c>
      <c r="E309" s="139" t="s">
        <v>370</v>
      </c>
      <c r="F309" s="131">
        <v>117000</v>
      </c>
      <c r="G309" s="113">
        <v>7</v>
      </c>
      <c r="H309" s="166">
        <f t="shared" si="15"/>
        <v>819000</v>
      </c>
      <c r="I309" s="112">
        <v>7</v>
      </c>
      <c r="J309" s="137">
        <f t="shared" si="14"/>
        <v>819000</v>
      </c>
    </row>
    <row r="310" spans="1:10">
      <c r="A310" s="128">
        <v>35</v>
      </c>
      <c r="B310" s="125" t="s">
        <v>640</v>
      </c>
      <c r="C310" s="121"/>
      <c r="D310" s="129">
        <v>1978</v>
      </c>
      <c r="E310" s="139" t="s">
        <v>370</v>
      </c>
      <c r="F310" s="131">
        <v>9750</v>
      </c>
      <c r="G310" s="113">
        <v>1</v>
      </c>
      <c r="H310" s="166">
        <f t="shared" si="15"/>
        <v>9750</v>
      </c>
      <c r="I310" s="112">
        <v>1</v>
      </c>
      <c r="J310" s="137">
        <f t="shared" si="14"/>
        <v>9750</v>
      </c>
    </row>
    <row r="311" spans="1:10">
      <c r="A311" s="128">
        <v>36</v>
      </c>
      <c r="B311" s="125" t="s">
        <v>641</v>
      </c>
      <c r="C311" s="121"/>
      <c r="D311" s="129">
        <v>1978</v>
      </c>
      <c r="E311" s="139" t="s">
        <v>370</v>
      </c>
      <c r="F311" s="131">
        <v>5000</v>
      </c>
      <c r="G311" s="113">
        <v>4</v>
      </c>
      <c r="H311" s="166">
        <f t="shared" si="15"/>
        <v>20000</v>
      </c>
      <c r="I311" s="112">
        <v>4</v>
      </c>
      <c r="J311" s="137">
        <f t="shared" si="14"/>
        <v>20000</v>
      </c>
    </row>
    <row r="312" spans="1:10">
      <c r="A312" s="128">
        <v>37</v>
      </c>
      <c r="B312" s="125" t="s">
        <v>642</v>
      </c>
      <c r="C312" s="121"/>
      <c r="D312" s="129">
        <v>1978</v>
      </c>
      <c r="E312" s="139" t="s">
        <v>370</v>
      </c>
      <c r="F312" s="131">
        <v>5000</v>
      </c>
      <c r="G312" s="113">
        <v>4</v>
      </c>
      <c r="H312" s="166">
        <f t="shared" si="15"/>
        <v>20000</v>
      </c>
      <c r="I312" s="112">
        <v>4</v>
      </c>
      <c r="J312" s="137">
        <f t="shared" si="14"/>
        <v>20000</v>
      </c>
    </row>
    <row r="313" spans="1:10">
      <c r="A313" s="128">
        <v>38</v>
      </c>
      <c r="B313" s="125" t="s">
        <v>146</v>
      </c>
      <c r="C313" s="121"/>
      <c r="D313" s="129">
        <v>1978</v>
      </c>
      <c r="E313" s="139" t="s">
        <v>370</v>
      </c>
      <c r="F313" s="131">
        <v>500</v>
      </c>
      <c r="G313" s="113">
        <v>2</v>
      </c>
      <c r="H313" s="166">
        <f t="shared" si="15"/>
        <v>1000</v>
      </c>
      <c r="I313" s="112">
        <v>2</v>
      </c>
      <c r="J313" s="137">
        <f t="shared" si="14"/>
        <v>1000</v>
      </c>
    </row>
    <row r="314" spans="1:10">
      <c r="A314" s="128">
        <v>39</v>
      </c>
      <c r="B314" s="125" t="s">
        <v>643</v>
      </c>
      <c r="C314" s="121"/>
      <c r="D314" s="129">
        <v>1978</v>
      </c>
      <c r="E314" s="139" t="s">
        <v>370</v>
      </c>
      <c r="F314" s="131">
        <v>500</v>
      </c>
      <c r="G314" s="113">
        <v>1</v>
      </c>
      <c r="H314" s="166">
        <f t="shared" si="15"/>
        <v>500</v>
      </c>
      <c r="I314" s="112">
        <v>1</v>
      </c>
      <c r="J314" s="137">
        <f t="shared" si="14"/>
        <v>500</v>
      </c>
    </row>
    <row r="315" spans="1:10">
      <c r="A315" s="128">
        <v>40</v>
      </c>
      <c r="B315" s="125" t="s">
        <v>644</v>
      </c>
      <c r="C315" s="121"/>
      <c r="D315" s="129">
        <v>1978</v>
      </c>
      <c r="E315" s="139" t="s">
        <v>370</v>
      </c>
      <c r="F315" s="131">
        <v>560</v>
      </c>
      <c r="G315" s="113">
        <v>70</v>
      </c>
      <c r="H315" s="166">
        <f t="shared" si="15"/>
        <v>39200</v>
      </c>
      <c r="I315" s="112">
        <v>70</v>
      </c>
      <c r="J315" s="137">
        <f t="shared" si="14"/>
        <v>39200</v>
      </c>
    </row>
    <row r="316" spans="1:10">
      <c r="A316" s="128">
        <v>41</v>
      </c>
      <c r="B316" s="125" t="s">
        <v>645</v>
      </c>
      <c r="C316" s="121"/>
      <c r="D316" s="129">
        <v>1978</v>
      </c>
      <c r="E316" s="139" t="s">
        <v>370</v>
      </c>
      <c r="F316" s="131">
        <v>5000</v>
      </c>
      <c r="G316" s="113">
        <v>1</v>
      </c>
      <c r="H316" s="166">
        <f t="shared" si="15"/>
        <v>5000</v>
      </c>
      <c r="I316" s="112">
        <v>1</v>
      </c>
      <c r="J316" s="137">
        <f t="shared" si="14"/>
        <v>5000</v>
      </c>
    </row>
    <row r="317" spans="1:10">
      <c r="A317" s="128">
        <v>42</v>
      </c>
      <c r="B317" s="125" t="s">
        <v>646</v>
      </c>
      <c r="C317" s="121"/>
      <c r="D317" s="129">
        <v>1978</v>
      </c>
      <c r="E317" s="139" t="s">
        <v>370</v>
      </c>
      <c r="F317" s="131">
        <v>2000</v>
      </c>
      <c r="G317" s="113">
        <v>2</v>
      </c>
      <c r="H317" s="166">
        <f t="shared" si="15"/>
        <v>4000</v>
      </c>
      <c r="I317" s="112">
        <v>2</v>
      </c>
      <c r="J317" s="137">
        <f t="shared" si="14"/>
        <v>4000</v>
      </c>
    </row>
    <row r="318" spans="1:10">
      <c r="A318" s="128">
        <v>43</v>
      </c>
      <c r="B318" s="121" t="s">
        <v>647</v>
      </c>
      <c r="C318" s="121"/>
      <c r="D318" s="129">
        <v>1978</v>
      </c>
      <c r="E318" s="139" t="s">
        <v>370</v>
      </c>
      <c r="F318" s="131">
        <v>7949</v>
      </c>
      <c r="G318" s="113">
        <v>1</v>
      </c>
      <c r="H318" s="166">
        <f t="shared" si="15"/>
        <v>7949</v>
      </c>
      <c r="I318" s="112">
        <v>1</v>
      </c>
      <c r="J318" s="137">
        <f t="shared" si="14"/>
        <v>7949</v>
      </c>
    </row>
    <row r="319" spans="1:10">
      <c r="A319" s="128">
        <v>44</v>
      </c>
      <c r="B319" s="121" t="s">
        <v>1095</v>
      </c>
      <c r="C319" s="121"/>
      <c r="D319" s="129">
        <v>1978</v>
      </c>
      <c r="E319" s="139" t="s">
        <v>370</v>
      </c>
      <c r="F319" s="131">
        <v>1041</v>
      </c>
      <c r="G319" s="121">
        <v>1</v>
      </c>
      <c r="H319" s="166">
        <f t="shared" si="15"/>
        <v>1041</v>
      </c>
      <c r="I319" s="136">
        <v>1</v>
      </c>
      <c r="J319" s="137">
        <f t="shared" si="14"/>
        <v>1041</v>
      </c>
    </row>
    <row r="320" spans="1:10">
      <c r="A320" s="128">
        <v>45</v>
      </c>
      <c r="B320" s="121" t="s">
        <v>648</v>
      </c>
      <c r="C320" s="121"/>
      <c r="D320" s="129">
        <v>1978</v>
      </c>
      <c r="E320" s="139" t="s">
        <v>370</v>
      </c>
      <c r="F320" s="131">
        <v>5253</v>
      </c>
      <c r="G320" s="121">
        <v>1</v>
      </c>
      <c r="H320" s="166">
        <f t="shared" si="15"/>
        <v>5253</v>
      </c>
      <c r="I320" s="136">
        <v>1</v>
      </c>
      <c r="J320" s="137">
        <f t="shared" si="14"/>
        <v>5253</v>
      </c>
    </row>
    <row r="321" spans="1:10">
      <c r="A321" s="128">
        <v>46</v>
      </c>
      <c r="B321" s="121" t="s">
        <v>146</v>
      </c>
      <c r="C321" s="121"/>
      <c r="D321" s="129">
        <v>1978</v>
      </c>
      <c r="E321" s="139" t="s">
        <v>370</v>
      </c>
      <c r="F321" s="131">
        <v>500</v>
      </c>
      <c r="G321" s="121">
        <v>1</v>
      </c>
      <c r="H321" s="166">
        <f t="shared" si="15"/>
        <v>500</v>
      </c>
      <c r="I321" s="136">
        <v>1</v>
      </c>
      <c r="J321" s="137">
        <f t="shared" si="14"/>
        <v>500</v>
      </c>
    </row>
    <row r="322" spans="1:10">
      <c r="A322" s="128">
        <v>47</v>
      </c>
      <c r="B322" s="121" t="s">
        <v>649</v>
      </c>
      <c r="C322" s="121"/>
      <c r="D322" s="129">
        <v>1978</v>
      </c>
      <c r="E322" s="139" t="s">
        <v>871</v>
      </c>
      <c r="F322" s="131">
        <v>271</v>
      </c>
      <c r="G322" s="121">
        <v>45</v>
      </c>
      <c r="H322" s="166">
        <f t="shared" si="15"/>
        <v>12195</v>
      </c>
      <c r="I322" s="136">
        <v>45</v>
      </c>
      <c r="J322" s="137">
        <f t="shared" si="14"/>
        <v>12195</v>
      </c>
    </row>
    <row r="323" spans="1:10">
      <c r="A323" s="128">
        <v>48</v>
      </c>
      <c r="B323" s="121" t="s">
        <v>650</v>
      </c>
      <c r="C323" s="121"/>
      <c r="D323" s="129">
        <v>1978</v>
      </c>
      <c r="E323" s="139" t="s">
        <v>370</v>
      </c>
      <c r="F323" s="131">
        <v>3000</v>
      </c>
      <c r="G323" s="113">
        <v>1</v>
      </c>
      <c r="H323" s="166">
        <f t="shared" si="15"/>
        <v>3000</v>
      </c>
      <c r="I323" s="112">
        <v>1</v>
      </c>
      <c r="J323" s="137">
        <f t="shared" si="14"/>
        <v>3000</v>
      </c>
    </row>
    <row r="324" spans="1:10">
      <c r="A324" s="128">
        <v>49</v>
      </c>
      <c r="B324" s="121" t="s">
        <v>872</v>
      </c>
      <c r="C324" s="121"/>
      <c r="D324" s="129">
        <v>1978</v>
      </c>
      <c r="E324" s="139" t="s">
        <v>370</v>
      </c>
      <c r="F324" s="131">
        <v>24486</v>
      </c>
      <c r="G324" s="121">
        <v>1</v>
      </c>
      <c r="H324" s="166">
        <f>F324*G324</f>
        <v>24486</v>
      </c>
      <c r="I324" s="136">
        <v>1</v>
      </c>
      <c r="J324" s="137">
        <f t="shared" si="14"/>
        <v>24486</v>
      </c>
    </row>
    <row r="325" spans="1:10">
      <c r="A325" s="128">
        <v>50</v>
      </c>
      <c r="B325" s="121" t="s">
        <v>873</v>
      </c>
      <c r="C325" s="121"/>
      <c r="D325" s="129">
        <v>1978</v>
      </c>
      <c r="E325" s="139" t="s">
        <v>370</v>
      </c>
      <c r="F325" s="131">
        <v>23523</v>
      </c>
      <c r="G325" s="121">
        <v>1</v>
      </c>
      <c r="H325" s="166">
        <f t="shared" si="15"/>
        <v>23523</v>
      </c>
      <c r="I325" s="136">
        <v>1</v>
      </c>
      <c r="J325" s="137">
        <f t="shared" si="14"/>
        <v>23523</v>
      </c>
    </row>
    <row r="326" spans="1:10">
      <c r="A326" s="128">
        <v>51</v>
      </c>
      <c r="B326" s="121" t="s">
        <v>874</v>
      </c>
      <c r="C326" s="121"/>
      <c r="D326" s="129">
        <v>1978</v>
      </c>
      <c r="E326" s="139" t="s">
        <v>370</v>
      </c>
      <c r="F326" s="131">
        <v>81916</v>
      </c>
      <c r="G326" s="121">
        <v>1</v>
      </c>
      <c r="H326" s="166">
        <f t="shared" si="15"/>
        <v>81916</v>
      </c>
      <c r="I326" s="136">
        <v>1</v>
      </c>
      <c r="J326" s="137">
        <f t="shared" si="14"/>
        <v>81916</v>
      </c>
    </row>
    <row r="327" spans="1:10">
      <c r="A327" s="128">
        <v>52</v>
      </c>
      <c r="B327" s="121" t="s">
        <v>875</v>
      </c>
      <c r="C327" s="121"/>
      <c r="D327" s="129">
        <v>1978</v>
      </c>
      <c r="E327" s="139" t="s">
        <v>370</v>
      </c>
      <c r="F327" s="131">
        <v>13351</v>
      </c>
      <c r="G327" s="121">
        <v>1</v>
      </c>
      <c r="H327" s="166">
        <f t="shared" si="15"/>
        <v>13351</v>
      </c>
      <c r="I327" s="136">
        <v>1</v>
      </c>
      <c r="J327" s="137">
        <f t="shared" si="14"/>
        <v>13351</v>
      </c>
    </row>
    <row r="328" spans="1:10" ht="15.75" customHeight="1">
      <c r="A328" s="522" t="s">
        <v>371</v>
      </c>
      <c r="B328" s="523"/>
      <c r="C328" s="35"/>
      <c r="D328" s="35"/>
      <c r="E328" s="36"/>
      <c r="F328" s="131"/>
      <c r="G328" s="132">
        <f>SUM(G276:G327)</f>
        <v>268</v>
      </c>
      <c r="H328" s="132">
        <f>SUM(H276:H327)</f>
        <v>30489205</v>
      </c>
      <c r="I328" s="172">
        <f>SUM(I276:I327)</f>
        <v>268</v>
      </c>
      <c r="J328" s="172">
        <f>SUM(J276:J327)</f>
        <v>30489205</v>
      </c>
    </row>
    <row r="329" spans="1:10">
      <c r="A329" s="35"/>
      <c r="B329" s="534" t="s">
        <v>1096</v>
      </c>
      <c r="C329" s="534"/>
      <c r="D329" s="534"/>
      <c r="E329" s="534"/>
      <c r="F329" s="534"/>
      <c r="G329" s="534"/>
      <c r="H329" s="534"/>
      <c r="I329" s="534"/>
      <c r="J329" s="534"/>
    </row>
    <row r="330" spans="1:10">
      <c r="A330" s="35">
        <v>1</v>
      </c>
      <c r="B330" s="125" t="s">
        <v>1109</v>
      </c>
      <c r="C330" s="36">
        <v>2017</v>
      </c>
      <c r="D330" s="36">
        <v>2017</v>
      </c>
      <c r="E330" s="36" t="s">
        <v>370</v>
      </c>
      <c r="F330" s="172">
        <v>12440900</v>
      </c>
      <c r="G330" s="172">
        <v>58.9</v>
      </c>
      <c r="H330" s="172">
        <v>12440900</v>
      </c>
      <c r="I330" s="172">
        <v>58.9</v>
      </c>
      <c r="J330" s="172">
        <v>12440900</v>
      </c>
    </row>
    <row r="331" spans="1:10">
      <c r="A331" s="35">
        <v>2</v>
      </c>
      <c r="B331" s="125" t="s">
        <v>667</v>
      </c>
      <c r="C331" s="122">
        <v>1982</v>
      </c>
      <c r="D331" s="122">
        <v>1997</v>
      </c>
      <c r="E331" s="142" t="s">
        <v>370</v>
      </c>
      <c r="F331" s="164">
        <v>85973500</v>
      </c>
      <c r="G331" s="168">
        <v>1</v>
      </c>
      <c r="H331" s="164">
        <f>+G331*F331</f>
        <v>85973500</v>
      </c>
      <c r="I331" s="159">
        <f t="shared" ref="I331:I361" si="16">+G331</f>
        <v>1</v>
      </c>
      <c r="J331" s="137">
        <f t="shared" ref="J331:J361" si="17">F331*G331</f>
        <v>85973500</v>
      </c>
    </row>
    <row r="332" spans="1:10">
      <c r="A332" s="35">
        <v>3</v>
      </c>
      <c r="B332" s="125" t="s">
        <v>1087</v>
      </c>
      <c r="C332" s="122">
        <v>2017</v>
      </c>
      <c r="D332" s="122">
        <v>2017</v>
      </c>
      <c r="E332" s="142" t="s">
        <v>664</v>
      </c>
      <c r="F332" s="164">
        <f>28.8*1000</f>
        <v>28800</v>
      </c>
      <c r="G332" s="168">
        <v>144</v>
      </c>
      <c r="H332" s="164">
        <f>+G332*F332</f>
        <v>4147200</v>
      </c>
      <c r="I332" s="159">
        <f t="shared" si="16"/>
        <v>144</v>
      </c>
      <c r="J332" s="137">
        <f t="shared" si="17"/>
        <v>4147200</v>
      </c>
    </row>
    <row r="333" spans="1:10">
      <c r="A333" s="35">
        <v>4</v>
      </c>
      <c r="B333" s="125" t="s">
        <v>663</v>
      </c>
      <c r="C333" s="122">
        <v>1997</v>
      </c>
      <c r="D333" s="122">
        <v>1997</v>
      </c>
      <c r="E333" s="142" t="s">
        <v>370</v>
      </c>
      <c r="F333" s="164">
        <f>1683*1000</f>
        <v>1683000</v>
      </c>
      <c r="G333" s="168">
        <v>1</v>
      </c>
      <c r="H333" s="164">
        <v>1683000</v>
      </c>
      <c r="I333" s="159">
        <f t="shared" si="16"/>
        <v>1</v>
      </c>
      <c r="J333" s="137">
        <f t="shared" si="17"/>
        <v>1683000</v>
      </c>
    </row>
    <row r="334" spans="1:10">
      <c r="A334" s="35">
        <v>5</v>
      </c>
      <c r="B334" s="125" t="s">
        <v>665</v>
      </c>
      <c r="C334" s="122">
        <v>1997</v>
      </c>
      <c r="D334" s="122">
        <v>1997</v>
      </c>
      <c r="E334" s="142" t="s">
        <v>370</v>
      </c>
      <c r="F334" s="164">
        <f>2340.8*1000</f>
        <v>2340800</v>
      </c>
      <c r="G334" s="168">
        <v>1</v>
      </c>
      <c r="H334" s="164">
        <v>2340800</v>
      </c>
      <c r="I334" s="159">
        <f t="shared" si="16"/>
        <v>1</v>
      </c>
      <c r="J334" s="137">
        <f t="shared" si="17"/>
        <v>2340800</v>
      </c>
    </row>
    <row r="335" spans="1:10" ht="30">
      <c r="A335" s="35">
        <v>6</v>
      </c>
      <c r="B335" s="125" t="s">
        <v>681</v>
      </c>
      <c r="C335" s="122">
        <v>1976</v>
      </c>
      <c r="D335" s="36">
        <v>1997</v>
      </c>
      <c r="E335" s="142" t="s">
        <v>370</v>
      </c>
      <c r="F335" s="164">
        <v>19159900</v>
      </c>
      <c r="G335" s="168">
        <v>1</v>
      </c>
      <c r="H335" s="164">
        <f t="shared" ref="H335:H365" si="18">+G335*F335</f>
        <v>19159900</v>
      </c>
      <c r="I335" s="159">
        <f t="shared" si="16"/>
        <v>1</v>
      </c>
      <c r="J335" s="137">
        <f t="shared" si="17"/>
        <v>19159900</v>
      </c>
    </row>
    <row r="336" spans="1:10" s="123" customFormat="1">
      <c r="A336" s="35">
        <v>7</v>
      </c>
      <c r="B336" s="125" t="s">
        <v>666</v>
      </c>
      <c r="C336" s="122">
        <v>1973</v>
      </c>
      <c r="D336" s="122">
        <v>1997</v>
      </c>
      <c r="E336" s="142" t="s">
        <v>370</v>
      </c>
      <c r="F336" s="164">
        <f>1000*3364.9</f>
        <v>3364900</v>
      </c>
      <c r="G336" s="168">
        <v>1</v>
      </c>
      <c r="H336" s="164">
        <f t="shared" si="18"/>
        <v>3364900</v>
      </c>
      <c r="I336" s="159">
        <f t="shared" si="16"/>
        <v>1</v>
      </c>
      <c r="J336" s="137">
        <f t="shared" si="17"/>
        <v>3364900</v>
      </c>
    </row>
    <row r="337" spans="1:10" s="123" customFormat="1">
      <c r="A337" s="35">
        <v>8</v>
      </c>
      <c r="B337" s="125" t="s">
        <v>668</v>
      </c>
      <c r="C337" s="122">
        <v>1982</v>
      </c>
      <c r="D337" s="122">
        <v>1997</v>
      </c>
      <c r="E337" s="142" t="s">
        <v>370</v>
      </c>
      <c r="F337" s="164">
        <f>1000*40580</f>
        <v>40580000</v>
      </c>
      <c r="G337" s="168">
        <v>1</v>
      </c>
      <c r="H337" s="164">
        <f t="shared" si="18"/>
        <v>40580000</v>
      </c>
      <c r="I337" s="159">
        <f t="shared" si="16"/>
        <v>1</v>
      </c>
      <c r="J337" s="137">
        <f t="shared" si="17"/>
        <v>40580000</v>
      </c>
    </row>
    <row r="338" spans="1:10" s="123" customFormat="1">
      <c r="A338" s="35">
        <v>9</v>
      </c>
      <c r="B338" s="125" t="s">
        <v>669</v>
      </c>
      <c r="C338" s="122">
        <v>1975</v>
      </c>
      <c r="D338" s="122">
        <v>1997</v>
      </c>
      <c r="E338" s="142" t="s">
        <v>370</v>
      </c>
      <c r="F338" s="164">
        <v>25205140</v>
      </c>
      <c r="G338" s="168">
        <v>1</v>
      </c>
      <c r="H338" s="164">
        <f t="shared" si="18"/>
        <v>25205140</v>
      </c>
      <c r="I338" s="159">
        <f t="shared" si="16"/>
        <v>1</v>
      </c>
      <c r="J338" s="137">
        <f t="shared" si="17"/>
        <v>25205140</v>
      </c>
    </row>
    <row r="339" spans="1:10" s="123" customFormat="1">
      <c r="A339" s="35">
        <v>10</v>
      </c>
      <c r="B339" s="125" t="s">
        <v>670</v>
      </c>
      <c r="C339" s="122">
        <v>1985</v>
      </c>
      <c r="D339" s="122">
        <v>1997</v>
      </c>
      <c r="E339" s="142" t="s">
        <v>370</v>
      </c>
      <c r="F339" s="164">
        <f>1000*168.38</f>
        <v>168380</v>
      </c>
      <c r="G339" s="168">
        <v>1</v>
      </c>
      <c r="H339" s="164">
        <f t="shared" si="18"/>
        <v>168380</v>
      </c>
      <c r="I339" s="159">
        <f t="shared" si="16"/>
        <v>1</v>
      </c>
      <c r="J339" s="137">
        <f t="shared" si="17"/>
        <v>168380</v>
      </c>
    </row>
    <row r="340" spans="1:10" s="123" customFormat="1">
      <c r="A340" s="35">
        <v>11</v>
      </c>
      <c r="B340" s="125" t="s">
        <v>671</v>
      </c>
      <c r="C340" s="122">
        <v>1985</v>
      </c>
      <c r="D340" s="122">
        <v>1997</v>
      </c>
      <c r="E340" s="142" t="s">
        <v>672</v>
      </c>
      <c r="F340" s="164"/>
      <c r="G340" s="168">
        <v>2</v>
      </c>
      <c r="H340" s="164">
        <f t="shared" si="18"/>
        <v>0</v>
      </c>
      <c r="I340" s="159">
        <f t="shared" si="16"/>
        <v>2</v>
      </c>
      <c r="J340" s="137">
        <f t="shared" si="17"/>
        <v>0</v>
      </c>
    </row>
    <row r="341" spans="1:10" s="123" customFormat="1">
      <c r="A341" s="35">
        <v>12</v>
      </c>
      <c r="B341" s="141" t="s">
        <v>673</v>
      </c>
      <c r="C341" s="122">
        <v>1997</v>
      </c>
      <c r="D341" s="122">
        <f t="shared" ref="D341:D347" si="19">+C341</f>
        <v>1997</v>
      </c>
      <c r="E341" s="142" t="s">
        <v>370</v>
      </c>
      <c r="F341" s="164">
        <v>7500</v>
      </c>
      <c r="G341" s="168">
        <v>7</v>
      </c>
      <c r="H341" s="164">
        <f t="shared" si="18"/>
        <v>52500</v>
      </c>
      <c r="I341" s="159">
        <f t="shared" si="16"/>
        <v>7</v>
      </c>
      <c r="J341" s="137">
        <f t="shared" si="17"/>
        <v>52500</v>
      </c>
    </row>
    <row r="342" spans="1:10" s="123" customFormat="1">
      <c r="A342" s="35">
        <v>13</v>
      </c>
      <c r="B342" s="141" t="s">
        <v>674</v>
      </c>
      <c r="C342" s="122">
        <v>1997</v>
      </c>
      <c r="D342" s="122">
        <f t="shared" si="19"/>
        <v>1997</v>
      </c>
      <c r="E342" s="142" t="s">
        <v>370</v>
      </c>
      <c r="F342" s="164">
        <v>7500</v>
      </c>
      <c r="G342" s="168">
        <v>5</v>
      </c>
      <c r="H342" s="164">
        <f t="shared" si="18"/>
        <v>37500</v>
      </c>
      <c r="I342" s="159">
        <f t="shared" si="16"/>
        <v>5</v>
      </c>
      <c r="J342" s="137">
        <f t="shared" si="17"/>
        <v>37500</v>
      </c>
    </row>
    <row r="343" spans="1:10" s="123" customFormat="1">
      <c r="A343" s="35">
        <v>14</v>
      </c>
      <c r="B343" s="141" t="s">
        <v>675</v>
      </c>
      <c r="C343" s="122">
        <v>1997</v>
      </c>
      <c r="D343" s="122">
        <f t="shared" si="19"/>
        <v>1997</v>
      </c>
      <c r="E343" s="142" t="s">
        <v>370</v>
      </c>
      <c r="F343" s="164">
        <v>12500</v>
      </c>
      <c r="G343" s="168">
        <v>1</v>
      </c>
      <c r="H343" s="164">
        <f t="shared" si="18"/>
        <v>12500</v>
      </c>
      <c r="I343" s="159">
        <f t="shared" si="16"/>
        <v>1</v>
      </c>
      <c r="J343" s="137">
        <f t="shared" si="17"/>
        <v>12500</v>
      </c>
    </row>
    <row r="344" spans="1:10" s="123" customFormat="1">
      <c r="A344" s="35">
        <v>15</v>
      </c>
      <c r="B344" s="141" t="s">
        <v>676</v>
      </c>
      <c r="C344" s="122">
        <v>1997</v>
      </c>
      <c r="D344" s="122">
        <f t="shared" si="19"/>
        <v>1997</v>
      </c>
      <c r="E344" s="142" t="s">
        <v>370</v>
      </c>
      <c r="F344" s="164">
        <v>12500</v>
      </c>
      <c r="G344" s="168">
        <v>1</v>
      </c>
      <c r="H344" s="164">
        <f t="shared" si="18"/>
        <v>12500</v>
      </c>
      <c r="I344" s="159">
        <f t="shared" si="16"/>
        <v>1</v>
      </c>
      <c r="J344" s="137">
        <f t="shared" si="17"/>
        <v>12500</v>
      </c>
    </row>
    <row r="345" spans="1:10" s="123" customFormat="1">
      <c r="A345" s="35">
        <v>16</v>
      </c>
      <c r="B345" s="141" t="s">
        <v>677</v>
      </c>
      <c r="C345" s="122">
        <v>1997</v>
      </c>
      <c r="D345" s="122">
        <f t="shared" si="19"/>
        <v>1997</v>
      </c>
      <c r="E345" s="142" t="s">
        <v>664</v>
      </c>
      <c r="F345" s="164">
        <v>7800</v>
      </c>
      <c r="G345" s="168">
        <v>19.399999999999999</v>
      </c>
      <c r="H345" s="164">
        <f t="shared" si="18"/>
        <v>151320</v>
      </c>
      <c r="I345" s="159">
        <f t="shared" si="16"/>
        <v>19.399999999999999</v>
      </c>
      <c r="J345" s="137">
        <f t="shared" si="17"/>
        <v>151320</v>
      </c>
    </row>
    <row r="346" spans="1:10" s="123" customFormat="1">
      <c r="A346" s="35">
        <v>17</v>
      </c>
      <c r="B346" s="141" t="s">
        <v>678</v>
      </c>
      <c r="C346" s="122">
        <v>1997</v>
      </c>
      <c r="D346" s="122">
        <f t="shared" si="19"/>
        <v>1997</v>
      </c>
      <c r="E346" s="142" t="s">
        <v>664</v>
      </c>
      <c r="F346" s="164">
        <v>7800</v>
      </c>
      <c r="G346" s="168">
        <v>8</v>
      </c>
      <c r="H346" s="164">
        <f t="shared" si="18"/>
        <v>62400</v>
      </c>
      <c r="I346" s="159">
        <f t="shared" si="16"/>
        <v>8</v>
      </c>
      <c r="J346" s="137">
        <f t="shared" si="17"/>
        <v>62400</v>
      </c>
    </row>
    <row r="347" spans="1:10" s="123" customFormat="1">
      <c r="A347" s="35">
        <v>18</v>
      </c>
      <c r="B347" s="141" t="s">
        <v>679</v>
      </c>
      <c r="C347" s="122">
        <v>1997</v>
      </c>
      <c r="D347" s="122">
        <f t="shared" si="19"/>
        <v>1997</v>
      </c>
      <c r="E347" s="142" t="s">
        <v>664</v>
      </c>
      <c r="F347" s="164">
        <v>7800</v>
      </c>
      <c r="G347" s="168">
        <v>12</v>
      </c>
      <c r="H347" s="164">
        <f t="shared" si="18"/>
        <v>93600</v>
      </c>
      <c r="I347" s="159">
        <f t="shared" si="16"/>
        <v>12</v>
      </c>
      <c r="J347" s="137">
        <f t="shared" si="17"/>
        <v>93600</v>
      </c>
    </row>
    <row r="348" spans="1:10" s="123" customFormat="1">
      <c r="A348" s="35">
        <v>19</v>
      </c>
      <c r="B348" s="125" t="s">
        <v>680</v>
      </c>
      <c r="C348" s="122">
        <v>1973</v>
      </c>
      <c r="D348" s="122">
        <v>1997</v>
      </c>
      <c r="E348" s="142" t="s">
        <v>370</v>
      </c>
      <c r="F348" s="164">
        <v>5605100</v>
      </c>
      <c r="G348" s="168">
        <v>1</v>
      </c>
      <c r="H348" s="164">
        <f t="shared" si="18"/>
        <v>5605100</v>
      </c>
      <c r="I348" s="159">
        <f t="shared" si="16"/>
        <v>1</v>
      </c>
      <c r="J348" s="137">
        <f t="shared" si="17"/>
        <v>5605100</v>
      </c>
    </row>
    <row r="349" spans="1:10" s="123" customFormat="1">
      <c r="A349" s="35">
        <v>20</v>
      </c>
      <c r="B349" s="125" t="s">
        <v>682</v>
      </c>
      <c r="C349" s="122">
        <v>1967</v>
      </c>
      <c r="D349" s="122">
        <v>1997</v>
      </c>
      <c r="E349" s="142" t="s">
        <v>664</v>
      </c>
      <c r="F349" s="164"/>
      <c r="G349" s="168">
        <v>2500</v>
      </c>
      <c r="H349" s="164">
        <f t="shared" si="18"/>
        <v>0</v>
      </c>
      <c r="I349" s="159">
        <f t="shared" si="16"/>
        <v>2500</v>
      </c>
      <c r="J349" s="137">
        <f t="shared" si="17"/>
        <v>0</v>
      </c>
    </row>
    <row r="350" spans="1:10" s="123" customFormat="1">
      <c r="A350" s="35">
        <v>21</v>
      </c>
      <c r="B350" s="125" t="s">
        <v>683</v>
      </c>
      <c r="C350" s="122">
        <v>1984</v>
      </c>
      <c r="D350" s="122">
        <v>1997</v>
      </c>
      <c r="E350" s="142" t="s">
        <v>370</v>
      </c>
      <c r="F350" s="164">
        <f>1000*13010</f>
        <v>13010000</v>
      </c>
      <c r="G350" s="168">
        <v>1</v>
      </c>
      <c r="H350" s="164">
        <f t="shared" si="18"/>
        <v>13010000</v>
      </c>
      <c r="I350" s="159">
        <f t="shared" si="16"/>
        <v>1</v>
      </c>
      <c r="J350" s="137">
        <f t="shared" si="17"/>
        <v>13010000</v>
      </c>
    </row>
    <row r="351" spans="1:10" s="123" customFormat="1" ht="30">
      <c r="A351" s="35">
        <v>22</v>
      </c>
      <c r="B351" s="125" t="s">
        <v>684</v>
      </c>
      <c r="C351" s="122">
        <v>1985</v>
      </c>
      <c r="D351" s="122">
        <v>2002</v>
      </c>
      <c r="E351" s="142" t="s">
        <v>1081</v>
      </c>
      <c r="F351" s="164">
        <f>1000*7145.9</f>
        <v>7145900</v>
      </c>
      <c r="G351" s="168">
        <v>1</v>
      </c>
      <c r="H351" s="164">
        <f t="shared" si="18"/>
        <v>7145900</v>
      </c>
      <c r="I351" s="159">
        <f t="shared" si="16"/>
        <v>1</v>
      </c>
      <c r="J351" s="137">
        <f t="shared" si="17"/>
        <v>7145900</v>
      </c>
    </row>
    <row r="352" spans="1:10" s="123" customFormat="1" ht="30">
      <c r="A352" s="35">
        <v>23</v>
      </c>
      <c r="B352" s="141" t="s">
        <v>685</v>
      </c>
      <c r="C352" s="122">
        <v>2013</v>
      </c>
      <c r="D352" s="122">
        <v>2017</v>
      </c>
      <c r="E352" s="142" t="s">
        <v>370</v>
      </c>
      <c r="F352" s="164">
        <v>2410000</v>
      </c>
      <c r="G352" s="168">
        <v>1</v>
      </c>
      <c r="H352" s="164">
        <f t="shared" si="18"/>
        <v>2410000</v>
      </c>
      <c r="I352" s="159">
        <f t="shared" si="16"/>
        <v>1</v>
      </c>
      <c r="J352" s="137">
        <f t="shared" si="17"/>
        <v>2410000</v>
      </c>
    </row>
    <row r="353" spans="1:10" s="123" customFormat="1">
      <c r="A353" s="35">
        <v>24</v>
      </c>
      <c r="B353" s="125" t="s">
        <v>107</v>
      </c>
      <c r="C353" s="122"/>
      <c r="D353" s="122">
        <v>2011</v>
      </c>
      <c r="E353" s="129" t="s">
        <v>370</v>
      </c>
      <c r="F353" s="164">
        <v>20800</v>
      </c>
      <c r="G353" s="113">
        <v>13</v>
      </c>
      <c r="H353" s="164">
        <f t="shared" si="18"/>
        <v>270400</v>
      </c>
      <c r="I353" s="159">
        <f t="shared" si="16"/>
        <v>13</v>
      </c>
      <c r="J353" s="137">
        <f t="shared" si="17"/>
        <v>270400</v>
      </c>
    </row>
    <row r="354" spans="1:10" s="123" customFormat="1">
      <c r="A354" s="35">
        <v>25</v>
      </c>
      <c r="B354" s="125" t="s">
        <v>686</v>
      </c>
      <c r="C354" s="122"/>
      <c r="D354" s="122">
        <v>2005</v>
      </c>
      <c r="E354" s="129" t="s">
        <v>370</v>
      </c>
      <c r="F354" s="164">
        <v>7000</v>
      </c>
      <c r="G354" s="113">
        <v>13</v>
      </c>
      <c r="H354" s="164">
        <f t="shared" si="18"/>
        <v>91000</v>
      </c>
      <c r="I354" s="159">
        <f t="shared" si="16"/>
        <v>13</v>
      </c>
      <c r="J354" s="137">
        <f t="shared" si="17"/>
        <v>91000</v>
      </c>
    </row>
    <row r="355" spans="1:10" s="123" customFormat="1">
      <c r="A355" s="35">
        <v>26</v>
      </c>
      <c r="B355" s="143" t="s">
        <v>687</v>
      </c>
      <c r="C355" s="122"/>
      <c r="D355" s="122">
        <v>1994</v>
      </c>
      <c r="E355" s="129" t="s">
        <v>370</v>
      </c>
      <c r="F355" s="164">
        <v>16500</v>
      </c>
      <c r="G355" s="113">
        <v>1</v>
      </c>
      <c r="H355" s="164">
        <f t="shared" si="18"/>
        <v>16500</v>
      </c>
      <c r="I355" s="159">
        <f t="shared" si="16"/>
        <v>1</v>
      </c>
      <c r="J355" s="137">
        <f t="shared" si="17"/>
        <v>16500</v>
      </c>
    </row>
    <row r="356" spans="1:10" s="123" customFormat="1" ht="19.5" customHeight="1">
      <c r="A356" s="35">
        <v>27</v>
      </c>
      <c r="B356" s="125" t="s">
        <v>688</v>
      </c>
      <c r="C356" s="122"/>
      <c r="D356" s="122">
        <v>2017</v>
      </c>
      <c r="E356" s="129" t="s">
        <v>370</v>
      </c>
      <c r="F356" s="164">
        <v>7900</v>
      </c>
      <c r="G356" s="113">
        <v>8</v>
      </c>
      <c r="H356" s="164">
        <f t="shared" si="18"/>
        <v>63200</v>
      </c>
      <c r="I356" s="159">
        <f t="shared" si="16"/>
        <v>8</v>
      </c>
      <c r="J356" s="137">
        <f t="shared" si="17"/>
        <v>63200</v>
      </c>
    </row>
    <row r="357" spans="1:10" s="123" customFormat="1">
      <c r="A357" s="35">
        <v>28</v>
      </c>
      <c r="B357" s="125" t="s">
        <v>689</v>
      </c>
      <c r="C357" s="122"/>
      <c r="D357" s="122">
        <v>2011</v>
      </c>
      <c r="E357" s="129" t="s">
        <v>690</v>
      </c>
      <c r="F357" s="164">
        <v>2560</v>
      </c>
      <c r="G357" s="113">
        <v>30.5</v>
      </c>
      <c r="H357" s="164">
        <f t="shared" si="18"/>
        <v>78080</v>
      </c>
      <c r="I357" s="159">
        <f t="shared" si="16"/>
        <v>30.5</v>
      </c>
      <c r="J357" s="137">
        <f t="shared" si="17"/>
        <v>78080</v>
      </c>
    </row>
    <row r="358" spans="1:10" s="123" customFormat="1">
      <c r="A358" s="35">
        <v>29</v>
      </c>
      <c r="B358" s="143" t="s">
        <v>691</v>
      </c>
      <c r="C358" s="122"/>
      <c r="D358" s="122">
        <v>2005</v>
      </c>
      <c r="E358" s="129" t="s">
        <v>370</v>
      </c>
      <c r="F358" s="121">
        <v>39000</v>
      </c>
      <c r="G358" s="113">
        <v>2</v>
      </c>
      <c r="H358" s="164">
        <f t="shared" si="18"/>
        <v>78000</v>
      </c>
      <c r="I358" s="159">
        <f t="shared" si="16"/>
        <v>2</v>
      </c>
      <c r="J358" s="137">
        <f t="shared" si="17"/>
        <v>78000</v>
      </c>
    </row>
    <row r="359" spans="1:10" s="123" customFormat="1">
      <c r="A359" s="35">
        <v>30</v>
      </c>
      <c r="B359" s="125" t="s">
        <v>692</v>
      </c>
      <c r="C359" s="122"/>
      <c r="D359" s="122">
        <v>2016</v>
      </c>
      <c r="E359" s="129" t="s">
        <v>370</v>
      </c>
      <c r="F359" s="121">
        <v>63200</v>
      </c>
      <c r="G359" s="113">
        <v>1</v>
      </c>
      <c r="H359" s="164">
        <f t="shared" si="18"/>
        <v>63200</v>
      </c>
      <c r="I359" s="159">
        <f t="shared" si="16"/>
        <v>1</v>
      </c>
      <c r="J359" s="137">
        <f t="shared" si="17"/>
        <v>63200</v>
      </c>
    </row>
    <row r="360" spans="1:10" s="123" customFormat="1">
      <c r="A360" s="35">
        <v>31</v>
      </c>
      <c r="B360" s="125" t="s">
        <v>693</v>
      </c>
      <c r="C360" s="122"/>
      <c r="D360" s="122">
        <v>2016</v>
      </c>
      <c r="E360" s="129" t="s">
        <v>370</v>
      </c>
      <c r="F360" s="121">
        <v>48980</v>
      </c>
      <c r="G360" s="113">
        <v>1</v>
      </c>
      <c r="H360" s="164">
        <f t="shared" si="18"/>
        <v>48980</v>
      </c>
      <c r="I360" s="159">
        <f t="shared" si="16"/>
        <v>1</v>
      </c>
      <c r="J360" s="137">
        <f t="shared" si="17"/>
        <v>48980</v>
      </c>
    </row>
    <row r="361" spans="1:10" s="123" customFormat="1">
      <c r="A361" s="35">
        <v>32</v>
      </c>
      <c r="B361" s="125" t="s">
        <v>694</v>
      </c>
      <c r="C361" s="122"/>
      <c r="D361" s="122">
        <v>1994</v>
      </c>
      <c r="E361" s="129" t="s">
        <v>370</v>
      </c>
      <c r="F361" s="121">
        <v>52000</v>
      </c>
      <c r="G361" s="113">
        <v>1</v>
      </c>
      <c r="H361" s="164">
        <f t="shared" si="18"/>
        <v>52000</v>
      </c>
      <c r="I361" s="159">
        <f t="shared" si="16"/>
        <v>1</v>
      </c>
      <c r="J361" s="137">
        <f t="shared" si="17"/>
        <v>52000</v>
      </c>
    </row>
    <row r="362" spans="1:10" s="123" customFormat="1">
      <c r="A362" s="35">
        <v>33</v>
      </c>
      <c r="B362" s="144" t="s">
        <v>695</v>
      </c>
      <c r="C362" s="145"/>
      <c r="D362" s="145">
        <v>2012</v>
      </c>
      <c r="E362" s="129" t="s">
        <v>370</v>
      </c>
      <c r="F362" s="121">
        <v>29250</v>
      </c>
      <c r="G362" s="169">
        <v>4</v>
      </c>
      <c r="H362" s="164">
        <f t="shared" si="18"/>
        <v>117000</v>
      </c>
      <c r="I362" s="159">
        <f t="shared" ref="I362:I393" si="20">+G362</f>
        <v>4</v>
      </c>
      <c r="J362" s="137">
        <f t="shared" ref="J362:J393" si="21">F362*G362</f>
        <v>117000</v>
      </c>
    </row>
    <row r="363" spans="1:10" s="123" customFormat="1">
      <c r="A363" s="35">
        <v>34</v>
      </c>
      <c r="B363" s="144" t="s">
        <v>696</v>
      </c>
      <c r="C363" s="145"/>
      <c r="D363" s="145">
        <v>2012</v>
      </c>
      <c r="E363" s="129" t="s">
        <v>370</v>
      </c>
      <c r="F363" s="121">
        <v>31200</v>
      </c>
      <c r="G363" s="169">
        <v>1</v>
      </c>
      <c r="H363" s="164">
        <f t="shared" si="18"/>
        <v>31200</v>
      </c>
      <c r="I363" s="159">
        <f t="shared" si="20"/>
        <v>1</v>
      </c>
      <c r="J363" s="137">
        <f t="shared" si="21"/>
        <v>31200</v>
      </c>
    </row>
    <row r="364" spans="1:10" s="123" customFormat="1" ht="14.25" customHeight="1">
      <c r="A364" s="35">
        <v>35</v>
      </c>
      <c r="B364" s="144" t="s">
        <v>697</v>
      </c>
      <c r="C364" s="145"/>
      <c r="D364" s="145">
        <v>2012</v>
      </c>
      <c r="E364" s="129" t="s">
        <v>370</v>
      </c>
      <c r="F364" s="121">
        <v>39000</v>
      </c>
      <c r="G364" s="169">
        <v>1</v>
      </c>
      <c r="H364" s="164">
        <f t="shared" si="18"/>
        <v>39000</v>
      </c>
      <c r="I364" s="159">
        <f t="shared" si="20"/>
        <v>1</v>
      </c>
      <c r="J364" s="137">
        <f t="shared" si="21"/>
        <v>39000</v>
      </c>
    </row>
    <row r="365" spans="1:10" s="123" customFormat="1">
      <c r="A365" s="35">
        <v>36</v>
      </c>
      <c r="B365" s="144" t="s">
        <v>698</v>
      </c>
      <c r="C365" s="145"/>
      <c r="D365" s="145">
        <v>2017</v>
      </c>
      <c r="E365" s="129" t="s">
        <v>370</v>
      </c>
      <c r="F365" s="170">
        <v>158790</v>
      </c>
      <c r="G365" s="169">
        <v>1</v>
      </c>
      <c r="H365" s="164">
        <f t="shared" si="18"/>
        <v>158790</v>
      </c>
      <c r="I365" s="159">
        <f t="shared" si="20"/>
        <v>1</v>
      </c>
      <c r="J365" s="137">
        <f t="shared" si="21"/>
        <v>158790</v>
      </c>
    </row>
    <row r="366" spans="1:10" s="123" customFormat="1">
      <c r="A366" s="35">
        <v>37</v>
      </c>
      <c r="B366" s="125" t="s">
        <v>699</v>
      </c>
      <c r="C366" s="122"/>
      <c r="D366" s="122">
        <v>2017</v>
      </c>
      <c r="E366" s="129" t="s">
        <v>370</v>
      </c>
      <c r="F366" s="121">
        <v>276500</v>
      </c>
      <c r="G366" s="113">
        <v>1</v>
      </c>
      <c r="H366" s="164">
        <f t="shared" ref="H366:H395" si="22">+G366*F366</f>
        <v>276500</v>
      </c>
      <c r="I366" s="159">
        <f t="shared" si="20"/>
        <v>1</v>
      </c>
      <c r="J366" s="137">
        <f t="shared" si="21"/>
        <v>276500</v>
      </c>
    </row>
    <row r="367" spans="1:10" s="123" customFormat="1">
      <c r="A367" s="35">
        <v>38</v>
      </c>
      <c r="B367" s="125" t="s">
        <v>700</v>
      </c>
      <c r="C367" s="122"/>
      <c r="D367" s="122">
        <v>2016</v>
      </c>
      <c r="E367" s="129" t="s">
        <v>370</v>
      </c>
      <c r="F367" s="121">
        <v>148520</v>
      </c>
      <c r="G367" s="113">
        <v>1</v>
      </c>
      <c r="H367" s="164">
        <f t="shared" si="22"/>
        <v>148520</v>
      </c>
      <c r="I367" s="159">
        <f t="shared" si="20"/>
        <v>1</v>
      </c>
      <c r="J367" s="137">
        <f t="shared" si="21"/>
        <v>148520</v>
      </c>
    </row>
    <row r="368" spans="1:10" s="123" customFormat="1" ht="13.5" customHeight="1">
      <c r="A368" s="35">
        <v>39</v>
      </c>
      <c r="B368" s="125" t="s">
        <v>701</v>
      </c>
      <c r="C368" s="122"/>
      <c r="D368" s="122">
        <v>2016</v>
      </c>
      <c r="E368" s="129" t="s">
        <v>370</v>
      </c>
      <c r="F368" s="121">
        <v>7900</v>
      </c>
      <c r="G368" s="113">
        <v>1</v>
      </c>
      <c r="H368" s="164">
        <f t="shared" si="22"/>
        <v>7900</v>
      </c>
      <c r="I368" s="159">
        <f t="shared" si="20"/>
        <v>1</v>
      </c>
      <c r="J368" s="137">
        <f t="shared" si="21"/>
        <v>7900</v>
      </c>
    </row>
    <row r="369" spans="1:10" s="123" customFormat="1">
      <c r="A369" s="35">
        <v>40</v>
      </c>
      <c r="B369" s="125" t="s">
        <v>187</v>
      </c>
      <c r="C369" s="122"/>
      <c r="D369" s="122">
        <v>2014</v>
      </c>
      <c r="E369" s="129" t="s">
        <v>370</v>
      </c>
      <c r="F369" s="121">
        <v>31200</v>
      </c>
      <c r="G369" s="113">
        <v>1</v>
      </c>
      <c r="H369" s="164">
        <f t="shared" si="22"/>
        <v>31200</v>
      </c>
      <c r="I369" s="159">
        <f t="shared" si="20"/>
        <v>1</v>
      </c>
      <c r="J369" s="137">
        <f t="shared" si="21"/>
        <v>31200</v>
      </c>
    </row>
    <row r="370" spans="1:10" s="123" customFormat="1">
      <c r="A370" s="35">
        <v>41</v>
      </c>
      <c r="B370" s="125" t="s">
        <v>702</v>
      </c>
      <c r="C370" s="122"/>
      <c r="D370" s="122">
        <v>2014</v>
      </c>
      <c r="E370" s="129" t="s">
        <v>370</v>
      </c>
      <c r="F370" s="121">
        <v>42900</v>
      </c>
      <c r="G370" s="113">
        <v>2</v>
      </c>
      <c r="H370" s="164">
        <f t="shared" si="22"/>
        <v>85800</v>
      </c>
      <c r="I370" s="159">
        <f t="shared" si="20"/>
        <v>2</v>
      </c>
      <c r="J370" s="137">
        <f t="shared" si="21"/>
        <v>85800</v>
      </c>
    </row>
    <row r="371" spans="1:10" s="123" customFormat="1" ht="14.25" customHeight="1">
      <c r="A371" s="35">
        <v>42</v>
      </c>
      <c r="B371" s="125" t="s">
        <v>703</v>
      </c>
      <c r="C371" s="122"/>
      <c r="D371" s="122">
        <v>1997</v>
      </c>
      <c r="E371" s="129" t="s">
        <v>370</v>
      </c>
      <c r="F371" s="121">
        <v>22000</v>
      </c>
      <c r="G371" s="113">
        <v>6</v>
      </c>
      <c r="H371" s="164">
        <f t="shared" si="22"/>
        <v>132000</v>
      </c>
      <c r="I371" s="159">
        <f t="shared" si="20"/>
        <v>6</v>
      </c>
      <c r="J371" s="137">
        <f t="shared" si="21"/>
        <v>132000</v>
      </c>
    </row>
    <row r="372" spans="1:10" s="123" customFormat="1">
      <c r="A372" s="35">
        <v>43</v>
      </c>
      <c r="B372" s="143" t="s">
        <v>704</v>
      </c>
      <c r="C372" s="117"/>
      <c r="D372" s="117">
        <v>2005</v>
      </c>
      <c r="E372" s="129" t="s">
        <v>370</v>
      </c>
      <c r="F372" s="121">
        <v>31200</v>
      </c>
      <c r="G372" s="115">
        <v>1</v>
      </c>
      <c r="H372" s="164">
        <f t="shared" si="22"/>
        <v>31200</v>
      </c>
      <c r="I372" s="159">
        <f t="shared" si="20"/>
        <v>1</v>
      </c>
      <c r="J372" s="137">
        <f t="shared" si="21"/>
        <v>31200</v>
      </c>
    </row>
    <row r="373" spans="1:10" s="123" customFormat="1">
      <c r="A373" s="35">
        <v>44</v>
      </c>
      <c r="B373" s="125" t="s">
        <v>705</v>
      </c>
      <c r="C373" s="122"/>
      <c r="D373" s="122">
        <v>2006</v>
      </c>
      <c r="E373" s="129" t="s">
        <v>690</v>
      </c>
      <c r="F373" s="121">
        <v>2600</v>
      </c>
      <c r="G373" s="113">
        <v>3</v>
      </c>
      <c r="H373" s="164">
        <f t="shared" si="22"/>
        <v>7800</v>
      </c>
      <c r="I373" s="159">
        <f t="shared" si="20"/>
        <v>3</v>
      </c>
      <c r="J373" s="137">
        <f t="shared" si="21"/>
        <v>7800</v>
      </c>
    </row>
    <row r="374" spans="1:10" s="123" customFormat="1">
      <c r="A374" s="35">
        <v>45</v>
      </c>
      <c r="B374" s="146" t="s">
        <v>706</v>
      </c>
      <c r="C374" s="117"/>
      <c r="D374" s="117">
        <v>2014</v>
      </c>
      <c r="E374" s="129" t="s">
        <v>370</v>
      </c>
      <c r="F374" s="121">
        <v>58500</v>
      </c>
      <c r="G374" s="115">
        <v>1</v>
      </c>
      <c r="H374" s="164">
        <f t="shared" si="22"/>
        <v>58500</v>
      </c>
      <c r="I374" s="159">
        <f t="shared" si="20"/>
        <v>1</v>
      </c>
      <c r="J374" s="137">
        <f t="shared" si="21"/>
        <v>58500</v>
      </c>
    </row>
    <row r="375" spans="1:10" s="123" customFormat="1">
      <c r="A375" s="35">
        <v>46</v>
      </c>
      <c r="B375" s="125" t="s">
        <v>245</v>
      </c>
      <c r="C375" s="122"/>
      <c r="D375" s="122">
        <v>2007</v>
      </c>
      <c r="E375" s="129" t="s">
        <v>370</v>
      </c>
      <c r="F375" s="121">
        <v>30720</v>
      </c>
      <c r="G375" s="113">
        <v>1</v>
      </c>
      <c r="H375" s="164">
        <f t="shared" si="22"/>
        <v>30720</v>
      </c>
      <c r="I375" s="159">
        <f t="shared" si="20"/>
        <v>1</v>
      </c>
      <c r="J375" s="137">
        <f t="shared" si="21"/>
        <v>30720</v>
      </c>
    </row>
    <row r="376" spans="1:10" s="123" customFormat="1">
      <c r="A376" s="35">
        <v>47</v>
      </c>
      <c r="B376" s="125" t="s">
        <v>707</v>
      </c>
      <c r="C376" s="122"/>
      <c r="D376" s="122">
        <v>2007</v>
      </c>
      <c r="E376" s="129" t="s">
        <v>370</v>
      </c>
      <c r="F376" s="121">
        <v>28600</v>
      </c>
      <c r="G376" s="113">
        <v>1</v>
      </c>
      <c r="H376" s="164">
        <f t="shared" si="22"/>
        <v>28600</v>
      </c>
      <c r="I376" s="159">
        <f t="shared" si="20"/>
        <v>1</v>
      </c>
      <c r="J376" s="137">
        <f t="shared" si="21"/>
        <v>28600</v>
      </c>
    </row>
    <row r="377" spans="1:10" s="123" customFormat="1">
      <c r="A377" s="35">
        <v>48</v>
      </c>
      <c r="B377" s="147" t="s">
        <v>708</v>
      </c>
      <c r="C377" s="122"/>
      <c r="D377" s="122">
        <v>2002</v>
      </c>
      <c r="E377" s="129" t="s">
        <v>370</v>
      </c>
      <c r="F377" s="121">
        <v>9360</v>
      </c>
      <c r="G377" s="113">
        <v>1</v>
      </c>
      <c r="H377" s="164">
        <f t="shared" si="22"/>
        <v>9360</v>
      </c>
      <c r="I377" s="159">
        <f t="shared" si="20"/>
        <v>1</v>
      </c>
      <c r="J377" s="137">
        <f t="shared" si="21"/>
        <v>9360</v>
      </c>
    </row>
    <row r="378" spans="1:10" s="123" customFormat="1">
      <c r="A378" s="35">
        <v>49</v>
      </c>
      <c r="B378" s="125" t="s">
        <v>709</v>
      </c>
      <c r="C378" s="122"/>
      <c r="D378" s="122">
        <v>2016</v>
      </c>
      <c r="E378" s="129" t="s">
        <v>370</v>
      </c>
      <c r="F378" s="121">
        <v>77420</v>
      </c>
      <c r="G378" s="113">
        <v>1</v>
      </c>
      <c r="H378" s="164">
        <f t="shared" si="22"/>
        <v>77420</v>
      </c>
      <c r="I378" s="159">
        <f t="shared" si="20"/>
        <v>1</v>
      </c>
      <c r="J378" s="137">
        <f t="shared" si="21"/>
        <v>77420</v>
      </c>
    </row>
    <row r="379" spans="1:10" s="123" customFormat="1">
      <c r="A379" s="35">
        <v>50</v>
      </c>
      <c r="B379" s="125" t="s">
        <v>710</v>
      </c>
      <c r="C379" s="122"/>
      <c r="D379" s="122">
        <v>2012</v>
      </c>
      <c r="E379" s="129" t="s">
        <v>370</v>
      </c>
      <c r="F379" s="121">
        <v>32500</v>
      </c>
      <c r="G379" s="113">
        <v>1</v>
      </c>
      <c r="H379" s="164">
        <f t="shared" si="22"/>
        <v>32500</v>
      </c>
      <c r="I379" s="159">
        <f t="shared" si="20"/>
        <v>1</v>
      </c>
      <c r="J379" s="137">
        <f t="shared" si="21"/>
        <v>32500</v>
      </c>
    </row>
    <row r="380" spans="1:10" s="123" customFormat="1">
      <c r="A380" s="35">
        <v>51</v>
      </c>
      <c r="B380" s="125" t="s">
        <v>711</v>
      </c>
      <c r="C380" s="122"/>
      <c r="D380" s="122">
        <v>1997</v>
      </c>
      <c r="E380" s="129" t="s">
        <v>370</v>
      </c>
      <c r="F380" s="121">
        <v>16000</v>
      </c>
      <c r="G380" s="113">
        <v>1</v>
      </c>
      <c r="H380" s="164">
        <f t="shared" si="22"/>
        <v>16000</v>
      </c>
      <c r="I380" s="159">
        <f t="shared" si="20"/>
        <v>1</v>
      </c>
      <c r="J380" s="137">
        <f t="shared" si="21"/>
        <v>16000</v>
      </c>
    </row>
    <row r="381" spans="1:10" s="123" customFormat="1">
      <c r="A381" s="35">
        <v>52</v>
      </c>
      <c r="B381" s="125" t="s">
        <v>712</v>
      </c>
      <c r="C381" s="122"/>
      <c r="D381" s="122">
        <v>2015</v>
      </c>
      <c r="E381" s="129" t="s">
        <v>370</v>
      </c>
      <c r="F381" s="121">
        <v>42900</v>
      </c>
      <c r="G381" s="113">
        <v>1</v>
      </c>
      <c r="H381" s="164">
        <f t="shared" si="22"/>
        <v>42900</v>
      </c>
      <c r="I381" s="159">
        <f t="shared" si="20"/>
        <v>1</v>
      </c>
      <c r="J381" s="137">
        <f t="shared" si="21"/>
        <v>42900</v>
      </c>
    </row>
    <row r="382" spans="1:10" s="123" customFormat="1">
      <c r="A382" s="35">
        <v>53</v>
      </c>
      <c r="B382" s="125" t="s">
        <v>713</v>
      </c>
      <c r="C382" s="122"/>
      <c r="D382" s="122">
        <v>2005</v>
      </c>
      <c r="E382" s="129" t="s">
        <v>370</v>
      </c>
      <c r="F382" s="121">
        <v>28000</v>
      </c>
      <c r="G382" s="113">
        <v>1</v>
      </c>
      <c r="H382" s="164">
        <f t="shared" si="22"/>
        <v>28000</v>
      </c>
      <c r="I382" s="159">
        <f t="shared" si="20"/>
        <v>1</v>
      </c>
      <c r="J382" s="137">
        <f t="shared" si="21"/>
        <v>28000</v>
      </c>
    </row>
    <row r="383" spans="1:10" s="123" customFormat="1">
      <c r="A383" s="35">
        <v>54</v>
      </c>
      <c r="B383" s="125" t="s">
        <v>696</v>
      </c>
      <c r="C383" s="122"/>
      <c r="D383" s="122">
        <v>1997</v>
      </c>
      <c r="E383" s="129" t="s">
        <v>370</v>
      </c>
      <c r="F383" s="121">
        <v>14300</v>
      </c>
      <c r="G383" s="113">
        <v>1</v>
      </c>
      <c r="H383" s="164">
        <f t="shared" si="22"/>
        <v>14300</v>
      </c>
      <c r="I383" s="159">
        <f t="shared" si="20"/>
        <v>1</v>
      </c>
      <c r="J383" s="137">
        <f t="shared" si="21"/>
        <v>14300</v>
      </c>
    </row>
    <row r="384" spans="1:10" s="123" customFormat="1">
      <c r="A384" s="35">
        <v>55</v>
      </c>
      <c r="B384" s="125" t="s">
        <v>714</v>
      </c>
      <c r="C384" s="122"/>
      <c r="D384" s="122">
        <v>2011</v>
      </c>
      <c r="E384" s="129" t="s">
        <v>370</v>
      </c>
      <c r="F384" s="121">
        <v>7000</v>
      </c>
      <c r="G384" s="113">
        <v>26</v>
      </c>
      <c r="H384" s="164">
        <f t="shared" si="22"/>
        <v>182000</v>
      </c>
      <c r="I384" s="159">
        <f t="shared" si="20"/>
        <v>26</v>
      </c>
      <c r="J384" s="137">
        <f t="shared" si="21"/>
        <v>182000</v>
      </c>
    </row>
    <row r="385" spans="1:10" s="123" customFormat="1">
      <c r="A385" s="35">
        <v>56</v>
      </c>
      <c r="B385" s="125" t="s">
        <v>715</v>
      </c>
      <c r="C385" s="122"/>
      <c r="D385" s="122">
        <v>2011</v>
      </c>
      <c r="E385" s="129" t="s">
        <v>370</v>
      </c>
      <c r="F385" s="121">
        <v>27950</v>
      </c>
      <c r="G385" s="113">
        <v>1</v>
      </c>
      <c r="H385" s="164">
        <f t="shared" si="22"/>
        <v>27950</v>
      </c>
      <c r="I385" s="159">
        <f t="shared" si="20"/>
        <v>1</v>
      </c>
      <c r="J385" s="137">
        <f t="shared" si="21"/>
        <v>27950</v>
      </c>
    </row>
    <row r="386" spans="1:10" s="123" customFormat="1">
      <c r="A386" s="35">
        <v>57</v>
      </c>
      <c r="B386" s="125" t="s">
        <v>716</v>
      </c>
      <c r="C386" s="122"/>
      <c r="D386" s="122">
        <v>2014</v>
      </c>
      <c r="E386" s="129" t="s">
        <v>370</v>
      </c>
      <c r="F386" s="121">
        <v>20800</v>
      </c>
      <c r="G386" s="113">
        <v>2</v>
      </c>
      <c r="H386" s="164">
        <f t="shared" si="22"/>
        <v>41600</v>
      </c>
      <c r="I386" s="159">
        <f t="shared" si="20"/>
        <v>2</v>
      </c>
      <c r="J386" s="137">
        <f t="shared" si="21"/>
        <v>41600</v>
      </c>
    </row>
    <row r="387" spans="1:10" s="123" customFormat="1">
      <c r="A387" s="35">
        <v>58</v>
      </c>
      <c r="B387" s="143" t="s">
        <v>704</v>
      </c>
      <c r="C387" s="117"/>
      <c r="D387" s="117">
        <v>2005</v>
      </c>
      <c r="E387" s="129" t="s">
        <v>370</v>
      </c>
      <c r="F387" s="121">
        <v>31200</v>
      </c>
      <c r="G387" s="115">
        <v>2</v>
      </c>
      <c r="H387" s="164">
        <f t="shared" si="22"/>
        <v>62400</v>
      </c>
      <c r="I387" s="159">
        <f t="shared" si="20"/>
        <v>2</v>
      </c>
      <c r="J387" s="137">
        <f t="shared" si="21"/>
        <v>62400</v>
      </c>
    </row>
    <row r="388" spans="1:10" s="123" customFormat="1">
      <c r="A388" s="35">
        <v>59</v>
      </c>
      <c r="B388" s="143" t="s">
        <v>717</v>
      </c>
      <c r="C388" s="117"/>
      <c r="D388" s="117">
        <v>1997</v>
      </c>
      <c r="E388" s="129" t="s">
        <v>370</v>
      </c>
      <c r="F388" s="121">
        <v>15000</v>
      </c>
      <c r="G388" s="115">
        <v>1</v>
      </c>
      <c r="H388" s="164">
        <f t="shared" si="22"/>
        <v>15000</v>
      </c>
      <c r="I388" s="159">
        <f t="shared" si="20"/>
        <v>1</v>
      </c>
      <c r="J388" s="137">
        <f t="shared" si="21"/>
        <v>15000</v>
      </c>
    </row>
    <row r="389" spans="1:10" s="123" customFormat="1">
      <c r="A389" s="35">
        <v>60</v>
      </c>
      <c r="B389" s="125" t="s">
        <v>718</v>
      </c>
      <c r="C389" s="122"/>
      <c r="D389" s="122">
        <v>2017</v>
      </c>
      <c r="E389" s="129" t="s">
        <v>370</v>
      </c>
      <c r="F389" s="121">
        <v>79790</v>
      </c>
      <c r="G389" s="113">
        <v>1</v>
      </c>
      <c r="H389" s="164">
        <f t="shared" si="22"/>
        <v>79790</v>
      </c>
      <c r="I389" s="159">
        <f t="shared" si="20"/>
        <v>1</v>
      </c>
      <c r="J389" s="137">
        <f t="shared" si="21"/>
        <v>79790</v>
      </c>
    </row>
    <row r="390" spans="1:10" s="123" customFormat="1">
      <c r="A390" s="35">
        <v>61</v>
      </c>
      <c r="B390" s="125" t="s">
        <v>701</v>
      </c>
      <c r="C390" s="122"/>
      <c r="D390" s="122">
        <v>2014</v>
      </c>
      <c r="E390" s="129" t="s">
        <v>370</v>
      </c>
      <c r="F390" s="121">
        <v>6500</v>
      </c>
      <c r="G390" s="113">
        <v>1</v>
      </c>
      <c r="H390" s="164">
        <f t="shared" si="22"/>
        <v>6500</v>
      </c>
      <c r="I390" s="159">
        <f t="shared" si="20"/>
        <v>1</v>
      </c>
      <c r="J390" s="137">
        <f t="shared" si="21"/>
        <v>6500</v>
      </c>
    </row>
    <row r="391" spans="1:10" s="123" customFormat="1">
      <c r="A391" s="35">
        <v>62</v>
      </c>
      <c r="B391" s="125" t="s">
        <v>187</v>
      </c>
      <c r="C391" s="122"/>
      <c r="D391" s="122">
        <v>2014</v>
      </c>
      <c r="E391" s="129" t="s">
        <v>370</v>
      </c>
      <c r="F391" s="121">
        <v>31200</v>
      </c>
      <c r="G391" s="113">
        <v>1</v>
      </c>
      <c r="H391" s="164">
        <f t="shared" si="22"/>
        <v>31200</v>
      </c>
      <c r="I391" s="159">
        <f t="shared" si="20"/>
        <v>1</v>
      </c>
      <c r="J391" s="137">
        <f t="shared" si="21"/>
        <v>31200</v>
      </c>
    </row>
    <row r="392" spans="1:10" s="123" customFormat="1">
      <c r="A392" s="35">
        <v>63</v>
      </c>
      <c r="B392" s="125" t="s">
        <v>702</v>
      </c>
      <c r="C392" s="122"/>
      <c r="D392" s="122">
        <v>2014</v>
      </c>
      <c r="E392" s="129" t="s">
        <v>370</v>
      </c>
      <c r="F392" s="121">
        <v>42900</v>
      </c>
      <c r="G392" s="113">
        <v>1</v>
      </c>
      <c r="H392" s="164">
        <f t="shared" si="22"/>
        <v>42900</v>
      </c>
      <c r="I392" s="159">
        <f t="shared" si="20"/>
        <v>1</v>
      </c>
      <c r="J392" s="137">
        <f t="shared" si="21"/>
        <v>42900</v>
      </c>
    </row>
    <row r="393" spans="1:10" s="123" customFormat="1">
      <c r="A393" s="35">
        <v>64</v>
      </c>
      <c r="B393" s="125" t="s">
        <v>719</v>
      </c>
      <c r="C393" s="122"/>
      <c r="D393" s="122">
        <v>2014</v>
      </c>
      <c r="E393" s="129" t="s">
        <v>370</v>
      </c>
      <c r="F393" s="121">
        <v>7000</v>
      </c>
      <c r="G393" s="113">
        <v>2</v>
      </c>
      <c r="H393" s="164">
        <f t="shared" si="22"/>
        <v>14000</v>
      </c>
      <c r="I393" s="159">
        <f t="shared" si="20"/>
        <v>2</v>
      </c>
      <c r="J393" s="137">
        <f t="shared" si="21"/>
        <v>14000</v>
      </c>
    </row>
    <row r="394" spans="1:10" s="123" customFormat="1">
      <c r="A394" s="35">
        <v>65</v>
      </c>
      <c r="B394" s="125" t="s">
        <v>1134</v>
      </c>
      <c r="C394" s="122"/>
      <c r="D394" s="122">
        <v>2017</v>
      </c>
      <c r="E394" s="129" t="s">
        <v>370</v>
      </c>
      <c r="F394" s="121">
        <v>77420</v>
      </c>
      <c r="G394" s="113">
        <v>1</v>
      </c>
      <c r="H394" s="164">
        <f t="shared" si="22"/>
        <v>77420</v>
      </c>
      <c r="I394" s="159">
        <f t="shared" ref="I394:I406" si="23">+G394</f>
        <v>1</v>
      </c>
      <c r="J394" s="137">
        <f t="shared" ref="J394:J407" si="24">F394*G394</f>
        <v>77420</v>
      </c>
    </row>
    <row r="395" spans="1:10" s="123" customFormat="1">
      <c r="A395" s="35">
        <v>66</v>
      </c>
      <c r="B395" s="125" t="s">
        <v>718</v>
      </c>
      <c r="C395" s="122"/>
      <c r="D395" s="122">
        <v>2014</v>
      </c>
      <c r="E395" s="129" t="s">
        <v>370</v>
      </c>
      <c r="F395" s="121">
        <v>135000</v>
      </c>
      <c r="G395" s="113">
        <v>1</v>
      </c>
      <c r="H395" s="164">
        <f t="shared" si="22"/>
        <v>135000</v>
      </c>
      <c r="I395" s="159">
        <f t="shared" si="23"/>
        <v>1</v>
      </c>
      <c r="J395" s="137">
        <f t="shared" si="24"/>
        <v>135000</v>
      </c>
    </row>
    <row r="396" spans="1:10" s="123" customFormat="1">
      <c r="A396" s="35">
        <v>67</v>
      </c>
      <c r="B396" s="125" t="s">
        <v>701</v>
      </c>
      <c r="C396" s="122"/>
      <c r="D396" s="122">
        <v>2014</v>
      </c>
      <c r="E396" s="129" t="s">
        <v>370</v>
      </c>
      <c r="F396" s="121">
        <v>6500</v>
      </c>
      <c r="G396" s="113">
        <v>1</v>
      </c>
      <c r="H396" s="164">
        <f t="shared" ref="H396:H407" si="25">+G396*F396</f>
        <v>6500</v>
      </c>
      <c r="I396" s="159">
        <f t="shared" si="23"/>
        <v>1</v>
      </c>
      <c r="J396" s="137">
        <f t="shared" si="24"/>
        <v>6500</v>
      </c>
    </row>
    <row r="397" spans="1:10" s="123" customFormat="1">
      <c r="A397" s="35">
        <v>68</v>
      </c>
      <c r="B397" s="125" t="s">
        <v>187</v>
      </c>
      <c r="C397" s="122"/>
      <c r="D397" s="122">
        <v>2014</v>
      </c>
      <c r="E397" s="129" t="s">
        <v>370</v>
      </c>
      <c r="F397" s="121">
        <v>31200</v>
      </c>
      <c r="G397" s="113">
        <v>2</v>
      </c>
      <c r="H397" s="164">
        <f t="shared" si="25"/>
        <v>62400</v>
      </c>
      <c r="I397" s="159">
        <f t="shared" si="23"/>
        <v>2</v>
      </c>
      <c r="J397" s="137">
        <f t="shared" si="24"/>
        <v>62400</v>
      </c>
    </row>
    <row r="398" spans="1:10" s="123" customFormat="1">
      <c r="A398" s="35">
        <v>69</v>
      </c>
      <c r="B398" s="125" t="s">
        <v>710</v>
      </c>
      <c r="C398" s="122"/>
      <c r="D398" s="122">
        <v>2012</v>
      </c>
      <c r="E398" s="129" t="s">
        <v>370</v>
      </c>
      <c r="F398" s="121">
        <v>27300</v>
      </c>
      <c r="G398" s="113">
        <v>1</v>
      </c>
      <c r="H398" s="164">
        <f t="shared" si="25"/>
        <v>27300</v>
      </c>
      <c r="I398" s="159">
        <f t="shared" si="23"/>
        <v>1</v>
      </c>
      <c r="J398" s="137">
        <f t="shared" si="24"/>
        <v>27300</v>
      </c>
    </row>
    <row r="399" spans="1:10" s="123" customFormat="1">
      <c r="A399" s="35">
        <v>70</v>
      </c>
      <c r="B399" s="125" t="s">
        <v>719</v>
      </c>
      <c r="C399" s="122"/>
      <c r="D399" s="122">
        <v>2014</v>
      </c>
      <c r="E399" s="129" t="s">
        <v>370</v>
      </c>
      <c r="F399" s="121">
        <v>7000</v>
      </c>
      <c r="G399" s="113">
        <v>2</v>
      </c>
      <c r="H399" s="164">
        <f t="shared" si="25"/>
        <v>14000</v>
      </c>
      <c r="I399" s="159">
        <f t="shared" si="23"/>
        <v>2</v>
      </c>
      <c r="J399" s="137">
        <f t="shared" si="24"/>
        <v>14000</v>
      </c>
    </row>
    <row r="400" spans="1:10" s="123" customFormat="1">
      <c r="A400" s="35">
        <v>71</v>
      </c>
      <c r="B400" s="125" t="s">
        <v>698</v>
      </c>
      <c r="C400" s="122"/>
      <c r="D400" s="122">
        <v>2014</v>
      </c>
      <c r="E400" s="129" t="s">
        <v>370</v>
      </c>
      <c r="F400" s="121">
        <v>125000</v>
      </c>
      <c r="G400" s="113">
        <v>1</v>
      </c>
      <c r="H400" s="164">
        <f t="shared" si="25"/>
        <v>125000</v>
      </c>
      <c r="I400" s="159">
        <f t="shared" si="23"/>
        <v>1</v>
      </c>
      <c r="J400" s="137">
        <f t="shared" si="24"/>
        <v>125000</v>
      </c>
    </row>
    <row r="401" spans="1:10" s="123" customFormat="1">
      <c r="A401" s="35">
        <v>72</v>
      </c>
      <c r="B401" s="125" t="s">
        <v>535</v>
      </c>
      <c r="C401" s="122"/>
      <c r="D401" s="122">
        <v>2011</v>
      </c>
      <c r="E401" s="129" t="s">
        <v>370</v>
      </c>
      <c r="F401" s="121">
        <v>58500</v>
      </c>
      <c r="G401" s="113">
        <v>3</v>
      </c>
      <c r="H401" s="164">
        <f t="shared" si="25"/>
        <v>175500</v>
      </c>
      <c r="I401" s="159">
        <f t="shared" si="23"/>
        <v>3</v>
      </c>
      <c r="J401" s="137">
        <f t="shared" si="24"/>
        <v>175500</v>
      </c>
    </row>
    <row r="402" spans="1:10" s="123" customFormat="1">
      <c r="A402" s="35">
        <v>73</v>
      </c>
      <c r="B402" s="125" t="s">
        <v>1103</v>
      </c>
      <c r="C402" s="122"/>
      <c r="D402" s="122">
        <v>2014</v>
      </c>
      <c r="E402" s="129" t="s">
        <v>370</v>
      </c>
      <c r="F402" s="121">
        <v>31200</v>
      </c>
      <c r="G402" s="113">
        <v>1</v>
      </c>
      <c r="H402" s="164">
        <f t="shared" si="25"/>
        <v>31200</v>
      </c>
      <c r="I402" s="159">
        <f t="shared" si="23"/>
        <v>1</v>
      </c>
      <c r="J402" s="137">
        <f t="shared" si="24"/>
        <v>31200</v>
      </c>
    </row>
    <row r="403" spans="1:10" s="123" customFormat="1">
      <c r="A403" s="35">
        <v>74</v>
      </c>
      <c r="B403" s="125" t="s">
        <v>719</v>
      </c>
      <c r="C403" s="122"/>
      <c r="D403" s="122">
        <v>2014</v>
      </c>
      <c r="E403" s="129" t="s">
        <v>370</v>
      </c>
      <c r="F403" s="121">
        <v>7000</v>
      </c>
      <c r="G403" s="113">
        <v>2</v>
      </c>
      <c r="H403" s="164">
        <f t="shared" si="25"/>
        <v>14000</v>
      </c>
      <c r="I403" s="159">
        <f t="shared" si="23"/>
        <v>2</v>
      </c>
      <c r="J403" s="137">
        <f t="shared" si="24"/>
        <v>14000</v>
      </c>
    </row>
    <row r="404" spans="1:10" s="123" customFormat="1">
      <c r="A404" s="35">
        <v>75</v>
      </c>
      <c r="B404" s="125" t="s">
        <v>698</v>
      </c>
      <c r="C404" s="122"/>
      <c r="D404" s="122">
        <v>2017</v>
      </c>
      <c r="E404" s="129" t="s">
        <v>370</v>
      </c>
      <c r="F404" s="121">
        <v>216855</v>
      </c>
      <c r="G404" s="113">
        <v>1</v>
      </c>
      <c r="H404" s="164">
        <f t="shared" si="25"/>
        <v>216855</v>
      </c>
      <c r="I404" s="159">
        <f t="shared" si="23"/>
        <v>1</v>
      </c>
      <c r="J404" s="137">
        <f t="shared" si="24"/>
        <v>216855</v>
      </c>
    </row>
    <row r="405" spans="1:10" s="123" customFormat="1">
      <c r="A405" s="35">
        <v>76</v>
      </c>
      <c r="B405" s="125" t="s">
        <v>245</v>
      </c>
      <c r="C405" s="122"/>
      <c r="D405" s="122">
        <v>2011</v>
      </c>
      <c r="E405" s="129" t="s">
        <v>370</v>
      </c>
      <c r="F405" s="121">
        <v>31200</v>
      </c>
      <c r="G405" s="113">
        <v>1</v>
      </c>
      <c r="H405" s="164">
        <f t="shared" si="25"/>
        <v>31200</v>
      </c>
      <c r="I405" s="159">
        <f t="shared" si="23"/>
        <v>1</v>
      </c>
      <c r="J405" s="137">
        <f t="shared" si="24"/>
        <v>31200</v>
      </c>
    </row>
    <row r="406" spans="1:10" s="123" customFormat="1">
      <c r="A406" s="35">
        <v>77</v>
      </c>
      <c r="B406" s="125" t="s">
        <v>720</v>
      </c>
      <c r="C406" s="122"/>
      <c r="D406" s="122">
        <v>2017</v>
      </c>
      <c r="E406" s="129" t="s">
        <v>370</v>
      </c>
      <c r="F406" s="121">
        <v>79000</v>
      </c>
      <c r="G406" s="113">
        <v>1</v>
      </c>
      <c r="H406" s="164">
        <f t="shared" si="25"/>
        <v>79000</v>
      </c>
      <c r="I406" s="159">
        <f t="shared" si="23"/>
        <v>1</v>
      </c>
      <c r="J406" s="137">
        <f t="shared" si="24"/>
        <v>79000</v>
      </c>
    </row>
    <row r="407" spans="1:10" s="123" customFormat="1">
      <c r="A407" s="35">
        <v>78</v>
      </c>
      <c r="B407" s="125" t="s">
        <v>721</v>
      </c>
      <c r="C407" s="122"/>
      <c r="D407" s="122">
        <v>2012</v>
      </c>
      <c r="E407" s="129" t="s">
        <v>370</v>
      </c>
      <c r="F407" s="121">
        <v>96000</v>
      </c>
      <c r="G407" s="113">
        <v>1</v>
      </c>
      <c r="H407" s="164">
        <f t="shared" si="25"/>
        <v>96000</v>
      </c>
      <c r="I407" s="112">
        <v>1</v>
      </c>
      <c r="J407" s="137">
        <f t="shared" si="24"/>
        <v>96000</v>
      </c>
    </row>
    <row r="408" spans="1:10" ht="15.75" customHeight="1">
      <c r="A408" s="522" t="s">
        <v>371</v>
      </c>
      <c r="B408" s="523"/>
      <c r="C408" s="35"/>
      <c r="D408" s="35"/>
      <c r="E408" s="35"/>
      <c r="F408" s="131"/>
      <c r="G408" s="188">
        <f>SUM(G330:G407)</f>
        <v>2930.8</v>
      </c>
      <c r="H408" s="132">
        <f>SUM(H330:H407)</f>
        <v>227418325</v>
      </c>
      <c r="I408" s="189">
        <f>SUM(I330:I407)</f>
        <v>2930.8</v>
      </c>
      <c r="J408" s="177">
        <f>SUM(J330:J407)</f>
        <v>227418325</v>
      </c>
    </row>
    <row r="409" spans="1:10">
      <c r="A409" s="35"/>
      <c r="B409" s="534" t="s">
        <v>1097</v>
      </c>
      <c r="C409" s="534"/>
      <c r="D409" s="534"/>
      <c r="E409" s="534"/>
      <c r="F409" s="534"/>
      <c r="G409" s="534"/>
      <c r="H409" s="534"/>
      <c r="I409" s="534"/>
      <c r="J409" s="534"/>
    </row>
    <row r="410" spans="1:10">
      <c r="A410" s="124">
        <v>1</v>
      </c>
      <c r="B410" s="124" t="s">
        <v>1104</v>
      </c>
      <c r="C410" s="452">
        <v>1979</v>
      </c>
      <c r="D410" s="452">
        <v>1980</v>
      </c>
      <c r="E410" s="452" t="s">
        <v>370</v>
      </c>
      <c r="F410" s="167">
        <v>1432299</v>
      </c>
      <c r="G410" s="167">
        <v>1</v>
      </c>
      <c r="H410" s="167">
        <f>F410*G410</f>
        <v>1432299</v>
      </c>
      <c r="I410" s="176">
        <v>1</v>
      </c>
      <c r="J410" s="176">
        <f>H410</f>
        <v>1432299</v>
      </c>
    </row>
    <row r="411" spans="1:10">
      <c r="A411" s="124">
        <v>2</v>
      </c>
      <c r="B411" s="124" t="s">
        <v>989</v>
      </c>
      <c r="C411" s="452">
        <v>1946</v>
      </c>
      <c r="D411" s="452">
        <v>1997</v>
      </c>
      <c r="E411" s="452" t="s">
        <v>370</v>
      </c>
      <c r="F411" s="167">
        <v>15538000</v>
      </c>
      <c r="G411" s="167">
        <v>1</v>
      </c>
      <c r="H411" s="167">
        <f t="shared" ref="H411:H461" si="26">F411*G411</f>
        <v>15538000</v>
      </c>
      <c r="I411" s="176">
        <v>1</v>
      </c>
      <c r="J411" s="176">
        <f t="shared" ref="J411:J461" si="27">H411</f>
        <v>15538000</v>
      </c>
    </row>
    <row r="412" spans="1:10">
      <c r="A412" s="124">
        <v>3</v>
      </c>
      <c r="B412" s="124" t="s">
        <v>824</v>
      </c>
      <c r="C412" s="452"/>
      <c r="D412" s="452">
        <v>1970</v>
      </c>
      <c r="E412" s="452" t="s">
        <v>370</v>
      </c>
      <c r="F412" s="167">
        <v>10000</v>
      </c>
      <c r="G412" s="167">
        <v>4</v>
      </c>
      <c r="H412" s="167">
        <f t="shared" si="26"/>
        <v>40000</v>
      </c>
      <c r="I412" s="176">
        <v>4</v>
      </c>
      <c r="J412" s="176">
        <f t="shared" si="27"/>
        <v>40000</v>
      </c>
    </row>
    <row r="413" spans="1:10">
      <c r="A413" s="124">
        <v>4</v>
      </c>
      <c r="B413" s="124" t="s">
        <v>187</v>
      </c>
      <c r="C413" s="452"/>
      <c r="D413" s="452">
        <v>1980</v>
      </c>
      <c r="E413" s="452" t="s">
        <v>825</v>
      </c>
      <c r="F413" s="167">
        <v>493</v>
      </c>
      <c r="G413" s="167">
        <v>4</v>
      </c>
      <c r="H413" s="167">
        <f t="shared" si="26"/>
        <v>1972</v>
      </c>
      <c r="I413" s="176">
        <v>4</v>
      </c>
      <c r="J413" s="176">
        <f t="shared" si="27"/>
        <v>1972</v>
      </c>
    </row>
    <row r="414" spans="1:10">
      <c r="A414" s="124">
        <v>5</v>
      </c>
      <c r="B414" s="124" t="s">
        <v>826</v>
      </c>
      <c r="C414" s="452"/>
      <c r="D414" s="452">
        <v>1980</v>
      </c>
      <c r="E414" s="452" t="s">
        <v>370</v>
      </c>
      <c r="F414" s="167">
        <v>500</v>
      </c>
      <c r="G414" s="167">
        <v>3</v>
      </c>
      <c r="H414" s="167">
        <f t="shared" si="26"/>
        <v>1500</v>
      </c>
      <c r="I414" s="176">
        <v>3</v>
      </c>
      <c r="J414" s="176">
        <f t="shared" si="27"/>
        <v>1500</v>
      </c>
    </row>
    <row r="415" spans="1:10">
      <c r="A415" s="124">
        <v>6</v>
      </c>
      <c r="B415" s="124" t="s">
        <v>1105</v>
      </c>
      <c r="C415" s="452">
        <v>1979</v>
      </c>
      <c r="D415" s="452">
        <v>1980</v>
      </c>
      <c r="E415" s="452" t="s">
        <v>370</v>
      </c>
      <c r="F415" s="167">
        <v>1419597</v>
      </c>
      <c r="G415" s="167">
        <v>1</v>
      </c>
      <c r="H415" s="167">
        <f t="shared" si="26"/>
        <v>1419597</v>
      </c>
      <c r="I415" s="176">
        <v>1</v>
      </c>
      <c r="J415" s="176">
        <f t="shared" si="27"/>
        <v>1419597</v>
      </c>
    </row>
    <row r="416" spans="1:10">
      <c r="A416" s="124">
        <v>7</v>
      </c>
      <c r="B416" s="124" t="s">
        <v>1085</v>
      </c>
      <c r="C416" s="452">
        <v>1968</v>
      </c>
      <c r="D416" s="452">
        <v>1970</v>
      </c>
      <c r="E416" s="452" t="s">
        <v>370</v>
      </c>
      <c r="F416" s="167">
        <v>100000</v>
      </c>
      <c r="G416" s="167">
        <v>1</v>
      </c>
      <c r="H416" s="167">
        <f t="shared" si="26"/>
        <v>100000</v>
      </c>
      <c r="I416" s="176">
        <v>1</v>
      </c>
      <c r="J416" s="176">
        <f t="shared" si="27"/>
        <v>100000</v>
      </c>
    </row>
    <row r="417" spans="1:10">
      <c r="A417" s="124">
        <v>8</v>
      </c>
      <c r="B417" s="124" t="s">
        <v>625</v>
      </c>
      <c r="C417" s="452"/>
      <c r="D417" s="452">
        <v>2005</v>
      </c>
      <c r="E417" s="452" t="s">
        <v>370</v>
      </c>
      <c r="F417" s="167">
        <v>100000</v>
      </c>
      <c r="G417" s="167">
        <v>1</v>
      </c>
      <c r="H417" s="167">
        <f t="shared" si="26"/>
        <v>100000</v>
      </c>
      <c r="I417" s="176">
        <v>1</v>
      </c>
      <c r="J417" s="176">
        <f t="shared" si="27"/>
        <v>100000</v>
      </c>
    </row>
    <row r="418" spans="1:10">
      <c r="A418" s="124">
        <v>9</v>
      </c>
      <c r="B418" s="124" t="s">
        <v>827</v>
      </c>
      <c r="C418" s="452"/>
      <c r="D418" s="452">
        <v>2007</v>
      </c>
      <c r="E418" s="452" t="s">
        <v>370</v>
      </c>
      <c r="F418" s="167">
        <v>10000</v>
      </c>
      <c r="G418" s="167">
        <v>1</v>
      </c>
      <c r="H418" s="167">
        <f t="shared" si="26"/>
        <v>10000</v>
      </c>
      <c r="I418" s="176">
        <v>1</v>
      </c>
      <c r="J418" s="176">
        <f t="shared" si="27"/>
        <v>10000</v>
      </c>
    </row>
    <row r="419" spans="1:10">
      <c r="A419" s="124">
        <v>10</v>
      </c>
      <c r="B419" s="124" t="s">
        <v>828</v>
      </c>
      <c r="C419" s="452"/>
      <c r="D419" s="452">
        <v>2009</v>
      </c>
      <c r="E419" s="452" t="s">
        <v>370</v>
      </c>
      <c r="F419" s="167">
        <v>83200</v>
      </c>
      <c r="G419" s="167">
        <v>1</v>
      </c>
      <c r="H419" s="167">
        <f t="shared" si="26"/>
        <v>83200</v>
      </c>
      <c r="I419" s="176">
        <v>1</v>
      </c>
      <c r="J419" s="176">
        <f t="shared" si="27"/>
        <v>83200</v>
      </c>
    </row>
    <row r="420" spans="1:10">
      <c r="A420" s="124">
        <v>11</v>
      </c>
      <c r="B420" s="124" t="s">
        <v>829</v>
      </c>
      <c r="C420" s="452"/>
      <c r="D420" s="452">
        <v>2009</v>
      </c>
      <c r="E420" s="452" t="s">
        <v>370</v>
      </c>
      <c r="F420" s="167">
        <v>6500</v>
      </c>
      <c r="G420" s="167">
        <v>1</v>
      </c>
      <c r="H420" s="167">
        <f t="shared" si="26"/>
        <v>6500</v>
      </c>
      <c r="I420" s="176">
        <v>1</v>
      </c>
      <c r="J420" s="176">
        <f t="shared" si="27"/>
        <v>6500</v>
      </c>
    </row>
    <row r="421" spans="1:10">
      <c r="A421" s="124">
        <v>12</v>
      </c>
      <c r="B421" s="124" t="s">
        <v>830</v>
      </c>
      <c r="C421" s="452"/>
      <c r="D421" s="452">
        <v>2009</v>
      </c>
      <c r="E421" s="452" t="s">
        <v>370</v>
      </c>
      <c r="F421" s="167">
        <v>8125</v>
      </c>
      <c r="G421" s="167">
        <v>12</v>
      </c>
      <c r="H421" s="167">
        <f t="shared" si="26"/>
        <v>97500</v>
      </c>
      <c r="I421" s="176">
        <v>12</v>
      </c>
      <c r="J421" s="176">
        <f t="shared" si="27"/>
        <v>97500</v>
      </c>
    </row>
    <row r="422" spans="1:10">
      <c r="A422" s="124">
        <v>13</v>
      </c>
      <c r="B422" s="124" t="s">
        <v>831</v>
      </c>
      <c r="C422" s="452"/>
      <c r="D422" s="452">
        <v>2009</v>
      </c>
      <c r="E422" s="452" t="s">
        <v>370</v>
      </c>
      <c r="F422" s="167">
        <v>26650</v>
      </c>
      <c r="G422" s="167">
        <v>1</v>
      </c>
      <c r="H422" s="167">
        <f t="shared" si="26"/>
        <v>26650</v>
      </c>
      <c r="I422" s="176">
        <v>1</v>
      </c>
      <c r="J422" s="176">
        <f t="shared" si="27"/>
        <v>26650</v>
      </c>
    </row>
    <row r="423" spans="1:10">
      <c r="A423" s="124">
        <v>14</v>
      </c>
      <c r="B423" s="124" t="s">
        <v>187</v>
      </c>
      <c r="C423" s="452"/>
      <c r="D423" s="452">
        <v>2009</v>
      </c>
      <c r="E423" s="452" t="s">
        <v>370</v>
      </c>
      <c r="F423" s="167">
        <v>32500</v>
      </c>
      <c r="G423" s="167">
        <v>1</v>
      </c>
      <c r="H423" s="167">
        <f t="shared" si="26"/>
        <v>32500</v>
      </c>
      <c r="I423" s="176">
        <v>1</v>
      </c>
      <c r="J423" s="176">
        <f t="shared" si="27"/>
        <v>32500</v>
      </c>
    </row>
    <row r="424" spans="1:10">
      <c r="A424" s="124">
        <v>15</v>
      </c>
      <c r="B424" s="124" t="s">
        <v>832</v>
      </c>
      <c r="C424" s="452"/>
      <c r="D424" s="452">
        <v>2009</v>
      </c>
      <c r="E424" s="452" t="s">
        <v>370</v>
      </c>
      <c r="F424" s="167">
        <v>10000</v>
      </c>
      <c r="G424" s="167">
        <v>1</v>
      </c>
      <c r="H424" s="167">
        <f t="shared" si="26"/>
        <v>10000</v>
      </c>
      <c r="I424" s="176">
        <v>1</v>
      </c>
      <c r="J424" s="176">
        <f t="shared" si="27"/>
        <v>10000</v>
      </c>
    </row>
    <row r="425" spans="1:10">
      <c r="A425" s="124">
        <v>16</v>
      </c>
      <c r="B425" s="124" t="s">
        <v>833</v>
      </c>
      <c r="C425" s="452"/>
      <c r="D425" s="452">
        <v>2009</v>
      </c>
      <c r="E425" s="452" t="s">
        <v>370</v>
      </c>
      <c r="F425" s="167">
        <v>11050</v>
      </c>
      <c r="G425" s="167">
        <v>2</v>
      </c>
      <c r="H425" s="167">
        <f t="shared" si="26"/>
        <v>22100</v>
      </c>
      <c r="I425" s="176">
        <v>2</v>
      </c>
      <c r="J425" s="176">
        <f t="shared" si="27"/>
        <v>22100</v>
      </c>
    </row>
    <row r="426" spans="1:10">
      <c r="A426" s="124">
        <v>17</v>
      </c>
      <c r="B426" s="124" t="s">
        <v>834</v>
      </c>
      <c r="C426" s="452"/>
      <c r="D426" s="452">
        <v>2009</v>
      </c>
      <c r="E426" s="452" t="s">
        <v>370</v>
      </c>
      <c r="F426" s="167">
        <v>100000</v>
      </c>
      <c r="G426" s="167">
        <v>1</v>
      </c>
      <c r="H426" s="167">
        <f t="shared" si="26"/>
        <v>100000</v>
      </c>
      <c r="I426" s="176">
        <v>1</v>
      </c>
      <c r="J426" s="176">
        <f t="shared" si="27"/>
        <v>100000</v>
      </c>
    </row>
    <row r="427" spans="1:10">
      <c r="A427" s="124">
        <v>18</v>
      </c>
      <c r="B427" s="124" t="s">
        <v>835</v>
      </c>
      <c r="C427" s="452"/>
      <c r="D427" s="452">
        <v>2009</v>
      </c>
      <c r="E427" s="452" t="s">
        <v>370</v>
      </c>
      <c r="F427" s="167">
        <v>25000</v>
      </c>
      <c r="G427" s="167">
        <v>1</v>
      </c>
      <c r="H427" s="167">
        <f t="shared" si="26"/>
        <v>25000</v>
      </c>
      <c r="I427" s="176">
        <v>1</v>
      </c>
      <c r="J427" s="176">
        <f t="shared" si="27"/>
        <v>25000</v>
      </c>
    </row>
    <row r="428" spans="1:10">
      <c r="A428" s="124">
        <v>19</v>
      </c>
      <c r="B428" s="124" t="s">
        <v>836</v>
      </c>
      <c r="C428" s="452"/>
      <c r="D428" s="452">
        <v>2009</v>
      </c>
      <c r="E428" s="452" t="s">
        <v>370</v>
      </c>
      <c r="F428" s="167">
        <v>29250</v>
      </c>
      <c r="G428" s="167">
        <v>1</v>
      </c>
      <c r="H428" s="167">
        <f t="shared" si="26"/>
        <v>29250</v>
      </c>
      <c r="I428" s="176">
        <v>1</v>
      </c>
      <c r="J428" s="176">
        <f t="shared" si="27"/>
        <v>29250</v>
      </c>
    </row>
    <row r="429" spans="1:10">
      <c r="A429" s="124">
        <v>20</v>
      </c>
      <c r="B429" s="124" t="s">
        <v>837</v>
      </c>
      <c r="C429" s="452"/>
      <c r="D429" s="452">
        <v>2009</v>
      </c>
      <c r="E429" s="452" t="s">
        <v>825</v>
      </c>
      <c r="F429" s="167">
        <v>40000</v>
      </c>
      <c r="G429" s="167">
        <v>1</v>
      </c>
      <c r="H429" s="167">
        <f t="shared" si="26"/>
        <v>40000</v>
      </c>
      <c r="I429" s="176">
        <v>1</v>
      </c>
      <c r="J429" s="176">
        <f t="shared" si="27"/>
        <v>40000</v>
      </c>
    </row>
    <row r="430" spans="1:10">
      <c r="A430" s="124">
        <v>21</v>
      </c>
      <c r="B430" s="124" t="s">
        <v>838</v>
      </c>
      <c r="C430" s="452"/>
      <c r="D430" s="452">
        <v>2010</v>
      </c>
      <c r="E430" s="452" t="s">
        <v>370</v>
      </c>
      <c r="F430" s="167">
        <v>21138</v>
      </c>
      <c r="G430" s="167">
        <v>1</v>
      </c>
      <c r="H430" s="167">
        <f t="shared" si="26"/>
        <v>21138</v>
      </c>
      <c r="I430" s="176">
        <v>1</v>
      </c>
      <c r="J430" s="176">
        <f t="shared" si="27"/>
        <v>21138</v>
      </c>
    </row>
    <row r="431" spans="1:10">
      <c r="A431" s="124">
        <v>22</v>
      </c>
      <c r="B431" s="124" t="s">
        <v>839</v>
      </c>
      <c r="C431" s="452"/>
      <c r="D431" s="452">
        <v>2010</v>
      </c>
      <c r="E431" s="452" t="s">
        <v>370</v>
      </c>
      <c r="F431" s="167">
        <v>16000</v>
      </c>
      <c r="G431" s="167">
        <v>3</v>
      </c>
      <c r="H431" s="167">
        <f t="shared" si="26"/>
        <v>48000</v>
      </c>
      <c r="I431" s="176">
        <v>3</v>
      </c>
      <c r="J431" s="176">
        <f t="shared" si="27"/>
        <v>48000</v>
      </c>
    </row>
    <row r="432" spans="1:10">
      <c r="A432" s="124">
        <v>23</v>
      </c>
      <c r="B432" s="124" t="s">
        <v>840</v>
      </c>
      <c r="C432" s="452"/>
      <c r="D432" s="452">
        <v>2011</v>
      </c>
      <c r="E432" s="452" t="s">
        <v>370</v>
      </c>
      <c r="F432" s="167">
        <v>100000</v>
      </c>
      <c r="G432" s="167">
        <v>1</v>
      </c>
      <c r="H432" s="167">
        <f t="shared" si="26"/>
        <v>100000</v>
      </c>
      <c r="I432" s="176">
        <v>1</v>
      </c>
      <c r="J432" s="176">
        <f t="shared" si="27"/>
        <v>100000</v>
      </c>
    </row>
    <row r="433" spans="1:10">
      <c r="A433" s="124">
        <v>24</v>
      </c>
      <c r="B433" s="124" t="s">
        <v>841</v>
      </c>
      <c r="C433" s="452"/>
      <c r="D433" s="452">
        <v>2011</v>
      </c>
      <c r="E433" s="452" t="s">
        <v>370</v>
      </c>
      <c r="F433" s="167">
        <v>25000</v>
      </c>
      <c r="G433" s="167">
        <v>1</v>
      </c>
      <c r="H433" s="167">
        <f t="shared" si="26"/>
        <v>25000</v>
      </c>
      <c r="I433" s="176">
        <v>1</v>
      </c>
      <c r="J433" s="176">
        <f t="shared" si="27"/>
        <v>25000</v>
      </c>
    </row>
    <row r="434" spans="1:10">
      <c r="A434" s="124">
        <v>25</v>
      </c>
      <c r="B434" s="124" t="s">
        <v>842</v>
      </c>
      <c r="C434" s="452"/>
      <c r="D434" s="452">
        <v>2011</v>
      </c>
      <c r="E434" s="452" t="s">
        <v>370</v>
      </c>
      <c r="F434" s="167">
        <v>40000</v>
      </c>
      <c r="G434" s="167">
        <v>1</v>
      </c>
      <c r="H434" s="167">
        <f t="shared" si="26"/>
        <v>40000</v>
      </c>
      <c r="I434" s="176">
        <v>1</v>
      </c>
      <c r="J434" s="176">
        <f t="shared" si="27"/>
        <v>40000</v>
      </c>
    </row>
    <row r="435" spans="1:10">
      <c r="A435" s="124">
        <v>26</v>
      </c>
      <c r="B435" s="124" t="s">
        <v>843</v>
      </c>
      <c r="C435" s="452"/>
      <c r="D435" s="452">
        <v>2011</v>
      </c>
      <c r="E435" s="452" t="s">
        <v>370</v>
      </c>
      <c r="F435" s="167">
        <v>27300</v>
      </c>
      <c r="G435" s="167">
        <v>1</v>
      </c>
      <c r="H435" s="167">
        <f t="shared" si="26"/>
        <v>27300</v>
      </c>
      <c r="I435" s="176">
        <v>1</v>
      </c>
      <c r="J435" s="176">
        <f t="shared" si="27"/>
        <v>27300</v>
      </c>
    </row>
    <row r="436" spans="1:10">
      <c r="A436" s="124">
        <v>27</v>
      </c>
      <c r="B436" s="124" t="s">
        <v>844</v>
      </c>
      <c r="C436" s="452"/>
      <c r="D436" s="452">
        <v>2011</v>
      </c>
      <c r="E436" s="452" t="s">
        <v>370</v>
      </c>
      <c r="F436" s="167">
        <v>14950</v>
      </c>
      <c r="G436" s="167">
        <v>2</v>
      </c>
      <c r="H436" s="167">
        <f t="shared" si="26"/>
        <v>29900</v>
      </c>
      <c r="I436" s="176">
        <v>2</v>
      </c>
      <c r="J436" s="176">
        <f t="shared" si="27"/>
        <v>29900</v>
      </c>
    </row>
    <row r="437" spans="1:10">
      <c r="A437" s="124">
        <v>28</v>
      </c>
      <c r="B437" s="124" t="s">
        <v>845</v>
      </c>
      <c r="C437" s="452"/>
      <c r="D437" s="452">
        <v>2011</v>
      </c>
      <c r="E437" s="452" t="s">
        <v>370</v>
      </c>
      <c r="F437" s="167">
        <v>39000</v>
      </c>
      <c r="G437" s="167">
        <v>1</v>
      </c>
      <c r="H437" s="167">
        <f t="shared" si="26"/>
        <v>39000</v>
      </c>
      <c r="I437" s="176">
        <v>1</v>
      </c>
      <c r="J437" s="176">
        <f t="shared" si="27"/>
        <v>39000</v>
      </c>
    </row>
    <row r="438" spans="1:10">
      <c r="A438" s="124">
        <v>29</v>
      </c>
      <c r="B438" s="124" t="s">
        <v>846</v>
      </c>
      <c r="C438" s="452"/>
      <c r="D438" s="452">
        <v>2011</v>
      </c>
      <c r="E438" s="452" t="s">
        <v>370</v>
      </c>
      <c r="F438" s="167">
        <v>4224</v>
      </c>
      <c r="G438" s="167">
        <v>1</v>
      </c>
      <c r="H438" s="167">
        <f t="shared" si="26"/>
        <v>4224</v>
      </c>
      <c r="I438" s="176">
        <v>1</v>
      </c>
      <c r="J438" s="176">
        <f t="shared" si="27"/>
        <v>4224</v>
      </c>
    </row>
    <row r="439" spans="1:10">
      <c r="A439" s="124">
        <v>30</v>
      </c>
      <c r="B439" s="124" t="s">
        <v>847</v>
      </c>
      <c r="C439" s="452"/>
      <c r="D439" s="452">
        <v>2011</v>
      </c>
      <c r="E439" s="452" t="s">
        <v>370</v>
      </c>
      <c r="F439" s="167">
        <v>51200</v>
      </c>
      <c r="G439" s="167">
        <v>1</v>
      </c>
      <c r="H439" s="167">
        <f t="shared" si="26"/>
        <v>51200</v>
      </c>
      <c r="I439" s="176">
        <v>1</v>
      </c>
      <c r="J439" s="176">
        <f t="shared" si="27"/>
        <v>51200</v>
      </c>
    </row>
    <row r="440" spans="1:10">
      <c r="A440" s="124">
        <v>31</v>
      </c>
      <c r="B440" s="124" t="s">
        <v>1106</v>
      </c>
      <c r="C440" s="452">
        <v>2011</v>
      </c>
      <c r="D440" s="452">
        <v>2011</v>
      </c>
      <c r="E440" s="452" t="s">
        <v>370</v>
      </c>
      <c r="F440" s="167">
        <v>1712000</v>
      </c>
      <c r="G440" s="167">
        <v>1</v>
      </c>
      <c r="H440" s="167">
        <f t="shared" si="26"/>
        <v>1712000</v>
      </c>
      <c r="I440" s="176">
        <v>1</v>
      </c>
      <c r="J440" s="176">
        <f t="shared" si="27"/>
        <v>1712000</v>
      </c>
    </row>
    <row r="441" spans="1:10">
      <c r="A441" s="124">
        <v>32</v>
      </c>
      <c r="B441" s="124" t="s">
        <v>848</v>
      </c>
      <c r="C441" s="452"/>
      <c r="D441" s="452">
        <v>1975</v>
      </c>
      <c r="E441" s="452" t="s">
        <v>370</v>
      </c>
      <c r="F441" s="167">
        <v>38</v>
      </c>
      <c r="G441" s="167">
        <v>3</v>
      </c>
      <c r="H441" s="167">
        <f t="shared" si="26"/>
        <v>114</v>
      </c>
      <c r="I441" s="176">
        <v>3</v>
      </c>
      <c r="J441" s="176">
        <f t="shared" si="27"/>
        <v>114</v>
      </c>
    </row>
    <row r="442" spans="1:10">
      <c r="A442" s="124">
        <v>33</v>
      </c>
      <c r="B442" s="124" t="s">
        <v>189</v>
      </c>
      <c r="C442" s="452"/>
      <c r="D442" s="452">
        <v>1975</v>
      </c>
      <c r="E442" s="452" t="s">
        <v>370</v>
      </c>
      <c r="F442" s="167">
        <v>500</v>
      </c>
      <c r="G442" s="167">
        <v>1</v>
      </c>
      <c r="H442" s="167">
        <f t="shared" si="26"/>
        <v>500</v>
      </c>
      <c r="I442" s="176">
        <v>1</v>
      </c>
      <c r="J442" s="176">
        <f t="shared" si="27"/>
        <v>500</v>
      </c>
    </row>
    <row r="443" spans="1:10">
      <c r="A443" s="124">
        <v>34</v>
      </c>
      <c r="B443" s="124" t="s">
        <v>849</v>
      </c>
      <c r="C443" s="452"/>
      <c r="D443" s="452">
        <v>1975</v>
      </c>
      <c r="E443" s="452" t="s">
        <v>370</v>
      </c>
      <c r="F443" s="167">
        <v>500</v>
      </c>
      <c r="G443" s="167">
        <v>3</v>
      </c>
      <c r="H443" s="167">
        <f t="shared" si="26"/>
        <v>1500</v>
      </c>
      <c r="I443" s="176">
        <v>3</v>
      </c>
      <c r="J443" s="176">
        <f t="shared" si="27"/>
        <v>1500</v>
      </c>
    </row>
    <row r="444" spans="1:10">
      <c r="A444" s="124">
        <v>35</v>
      </c>
      <c r="B444" s="124" t="s">
        <v>850</v>
      </c>
      <c r="C444" s="452"/>
      <c r="D444" s="452">
        <v>1975</v>
      </c>
      <c r="E444" s="452" t="s">
        <v>825</v>
      </c>
      <c r="F444" s="167">
        <v>500</v>
      </c>
      <c r="G444" s="167">
        <v>1</v>
      </c>
      <c r="H444" s="167">
        <f t="shared" si="26"/>
        <v>500</v>
      </c>
      <c r="I444" s="176">
        <v>1</v>
      </c>
      <c r="J444" s="176">
        <f t="shared" si="27"/>
        <v>500</v>
      </c>
    </row>
    <row r="445" spans="1:10">
      <c r="A445" s="124">
        <v>36</v>
      </c>
      <c r="B445" s="124" t="s">
        <v>851</v>
      </c>
      <c r="C445" s="452"/>
      <c r="D445" s="452">
        <v>1975</v>
      </c>
      <c r="E445" s="452" t="s">
        <v>370</v>
      </c>
      <c r="F445" s="167">
        <v>500</v>
      </c>
      <c r="G445" s="167">
        <v>30</v>
      </c>
      <c r="H445" s="167">
        <f t="shared" si="26"/>
        <v>15000</v>
      </c>
      <c r="I445" s="176">
        <v>30</v>
      </c>
      <c r="J445" s="176">
        <f t="shared" si="27"/>
        <v>15000</v>
      </c>
    </row>
    <row r="446" spans="1:10">
      <c r="A446" s="124">
        <v>37</v>
      </c>
      <c r="B446" s="124" t="s">
        <v>852</v>
      </c>
      <c r="C446" s="452"/>
      <c r="D446" s="452">
        <v>1975</v>
      </c>
      <c r="E446" s="452" t="s">
        <v>370</v>
      </c>
      <c r="F446" s="167">
        <v>500</v>
      </c>
      <c r="G446" s="167">
        <v>5</v>
      </c>
      <c r="H446" s="167">
        <f t="shared" si="26"/>
        <v>2500</v>
      </c>
      <c r="I446" s="176">
        <v>5</v>
      </c>
      <c r="J446" s="176">
        <f t="shared" si="27"/>
        <v>2500</v>
      </c>
    </row>
    <row r="447" spans="1:10">
      <c r="A447" s="124">
        <v>38</v>
      </c>
      <c r="B447" s="124" t="s">
        <v>853</v>
      </c>
      <c r="C447" s="452"/>
      <c r="D447" s="452">
        <v>1975</v>
      </c>
      <c r="E447" s="452" t="s">
        <v>370</v>
      </c>
      <c r="F447" s="167">
        <v>500</v>
      </c>
      <c r="G447" s="167">
        <v>1</v>
      </c>
      <c r="H447" s="167">
        <f t="shared" si="26"/>
        <v>500</v>
      </c>
      <c r="I447" s="176">
        <v>1</v>
      </c>
      <c r="J447" s="176">
        <f t="shared" si="27"/>
        <v>500</v>
      </c>
    </row>
    <row r="448" spans="1:10">
      <c r="A448" s="124">
        <v>39</v>
      </c>
      <c r="B448" s="124" t="s">
        <v>854</v>
      </c>
      <c r="C448" s="452"/>
      <c r="D448" s="452">
        <v>1975</v>
      </c>
      <c r="E448" s="452" t="s">
        <v>370</v>
      </c>
      <c r="F448" s="167">
        <v>500</v>
      </c>
      <c r="G448" s="167">
        <v>1</v>
      </c>
      <c r="H448" s="167">
        <f t="shared" si="26"/>
        <v>500</v>
      </c>
      <c r="I448" s="176">
        <v>1</v>
      </c>
      <c r="J448" s="176">
        <f t="shared" si="27"/>
        <v>500</v>
      </c>
    </row>
    <row r="449" spans="1:10">
      <c r="A449" s="124">
        <v>40</v>
      </c>
      <c r="B449" s="124" t="s">
        <v>855</v>
      </c>
      <c r="C449" s="452"/>
      <c r="D449" s="452">
        <v>1975</v>
      </c>
      <c r="E449" s="452" t="s">
        <v>370</v>
      </c>
      <c r="F449" s="167">
        <v>500</v>
      </c>
      <c r="G449" s="167">
        <v>4</v>
      </c>
      <c r="H449" s="167">
        <f t="shared" si="26"/>
        <v>2000</v>
      </c>
      <c r="I449" s="176">
        <v>4</v>
      </c>
      <c r="J449" s="176">
        <f t="shared" si="27"/>
        <v>2000</v>
      </c>
    </row>
    <row r="450" spans="1:10">
      <c r="A450" s="124">
        <v>41</v>
      </c>
      <c r="B450" s="124" t="s">
        <v>856</v>
      </c>
      <c r="C450" s="452"/>
      <c r="D450" s="452">
        <v>1975</v>
      </c>
      <c r="E450" s="452" t="s">
        <v>825</v>
      </c>
      <c r="F450" s="167">
        <v>200</v>
      </c>
      <c r="G450" s="167">
        <v>9261</v>
      </c>
      <c r="H450" s="167">
        <f t="shared" si="26"/>
        <v>1852200</v>
      </c>
      <c r="I450" s="176">
        <v>9261</v>
      </c>
      <c r="J450" s="176">
        <f t="shared" si="27"/>
        <v>1852200</v>
      </c>
    </row>
    <row r="451" spans="1:10">
      <c r="A451" s="124">
        <v>42</v>
      </c>
      <c r="B451" s="124" t="s">
        <v>848</v>
      </c>
      <c r="C451" s="452"/>
      <c r="D451" s="452">
        <v>1970</v>
      </c>
      <c r="E451" s="452" t="s">
        <v>370</v>
      </c>
      <c r="F451" s="167">
        <v>500</v>
      </c>
      <c r="G451" s="167">
        <v>170</v>
      </c>
      <c r="H451" s="167">
        <f t="shared" si="26"/>
        <v>85000</v>
      </c>
      <c r="I451" s="176">
        <v>170</v>
      </c>
      <c r="J451" s="176">
        <f t="shared" si="27"/>
        <v>85000</v>
      </c>
    </row>
    <row r="452" spans="1:10">
      <c r="A452" s="124">
        <v>43</v>
      </c>
      <c r="B452" s="124" t="s">
        <v>660</v>
      </c>
      <c r="C452" s="452"/>
      <c r="D452" s="452">
        <v>1970</v>
      </c>
      <c r="E452" s="452" t="s">
        <v>370</v>
      </c>
      <c r="F452" s="167">
        <v>13533</v>
      </c>
      <c r="G452" s="167">
        <v>1</v>
      </c>
      <c r="H452" s="167">
        <f t="shared" si="26"/>
        <v>13533</v>
      </c>
      <c r="I452" s="176">
        <v>1</v>
      </c>
      <c r="J452" s="176">
        <f t="shared" si="27"/>
        <v>13533</v>
      </c>
    </row>
    <row r="453" spans="1:10">
      <c r="A453" s="124">
        <v>44</v>
      </c>
      <c r="B453" s="124" t="s">
        <v>857</v>
      </c>
      <c r="C453" s="452"/>
      <c r="D453" s="452">
        <v>1970</v>
      </c>
      <c r="E453" s="452" t="s">
        <v>370</v>
      </c>
      <c r="F453" s="167">
        <v>10328</v>
      </c>
      <c r="G453" s="167">
        <v>1</v>
      </c>
      <c r="H453" s="167">
        <f t="shared" si="26"/>
        <v>10328</v>
      </c>
      <c r="I453" s="176">
        <v>1</v>
      </c>
      <c r="J453" s="176">
        <f t="shared" si="27"/>
        <v>10328</v>
      </c>
    </row>
    <row r="454" spans="1:10">
      <c r="A454" s="124">
        <v>45</v>
      </c>
      <c r="B454" s="124" t="s">
        <v>858</v>
      </c>
      <c r="C454" s="452"/>
      <c r="D454" s="452">
        <v>1970</v>
      </c>
      <c r="E454" s="452" t="s">
        <v>370</v>
      </c>
      <c r="F454" s="167">
        <v>118375</v>
      </c>
      <c r="G454" s="167">
        <v>1</v>
      </c>
      <c r="H454" s="167">
        <f t="shared" si="26"/>
        <v>118375</v>
      </c>
      <c r="I454" s="176">
        <v>1</v>
      </c>
      <c r="J454" s="176">
        <f t="shared" si="27"/>
        <v>118375</v>
      </c>
    </row>
    <row r="455" spans="1:10">
      <c r="A455" s="124">
        <v>46</v>
      </c>
      <c r="B455" s="124" t="s">
        <v>859</v>
      </c>
      <c r="C455" s="452"/>
      <c r="D455" s="452">
        <v>1970</v>
      </c>
      <c r="E455" s="452" t="s">
        <v>370</v>
      </c>
      <c r="F455" s="167">
        <v>9473</v>
      </c>
      <c r="G455" s="167">
        <v>1</v>
      </c>
      <c r="H455" s="167">
        <f t="shared" si="26"/>
        <v>9473</v>
      </c>
      <c r="I455" s="176">
        <v>1</v>
      </c>
      <c r="J455" s="176">
        <f t="shared" si="27"/>
        <v>9473</v>
      </c>
    </row>
    <row r="456" spans="1:10">
      <c r="A456" s="124">
        <v>47</v>
      </c>
      <c r="B456" s="124" t="s">
        <v>860</v>
      </c>
      <c r="C456" s="452"/>
      <c r="D456" s="452">
        <v>1970</v>
      </c>
      <c r="E456" s="452" t="s">
        <v>370</v>
      </c>
      <c r="F456" s="167">
        <v>8191</v>
      </c>
      <c r="G456" s="167">
        <v>1</v>
      </c>
      <c r="H456" s="167">
        <f t="shared" si="26"/>
        <v>8191</v>
      </c>
      <c r="I456" s="176">
        <v>1</v>
      </c>
      <c r="J456" s="176">
        <f t="shared" si="27"/>
        <v>8191</v>
      </c>
    </row>
    <row r="457" spans="1:10">
      <c r="A457" s="124">
        <v>48</v>
      </c>
      <c r="B457" s="124" t="s">
        <v>861</v>
      </c>
      <c r="C457" s="452"/>
      <c r="D457" s="452">
        <v>1970</v>
      </c>
      <c r="E457" s="452" t="s">
        <v>370</v>
      </c>
      <c r="F457" s="167">
        <v>8718</v>
      </c>
      <c r="G457" s="167">
        <v>1</v>
      </c>
      <c r="H457" s="167">
        <f t="shared" si="26"/>
        <v>8718</v>
      </c>
      <c r="I457" s="176">
        <v>1</v>
      </c>
      <c r="J457" s="176">
        <f t="shared" si="27"/>
        <v>8718</v>
      </c>
    </row>
    <row r="458" spans="1:10">
      <c r="A458" s="124">
        <v>49</v>
      </c>
      <c r="B458" s="124" t="s">
        <v>862</v>
      </c>
      <c r="C458" s="452"/>
      <c r="D458" s="452">
        <v>1990</v>
      </c>
      <c r="E458" s="452" t="s">
        <v>370</v>
      </c>
      <c r="F458" s="167">
        <v>2000</v>
      </c>
      <c r="G458" s="167">
        <v>1</v>
      </c>
      <c r="H458" s="167">
        <f t="shared" si="26"/>
        <v>2000</v>
      </c>
      <c r="I458" s="176">
        <v>1</v>
      </c>
      <c r="J458" s="176">
        <f t="shared" si="27"/>
        <v>2000</v>
      </c>
    </row>
    <row r="459" spans="1:10">
      <c r="A459" s="124">
        <v>50</v>
      </c>
      <c r="B459" s="124" t="s">
        <v>189</v>
      </c>
      <c r="C459" s="452"/>
      <c r="D459" s="452">
        <v>1970</v>
      </c>
      <c r="E459" s="452" t="s">
        <v>370</v>
      </c>
      <c r="F459" s="167">
        <v>2000</v>
      </c>
      <c r="G459" s="167">
        <v>1</v>
      </c>
      <c r="H459" s="167">
        <f t="shared" si="26"/>
        <v>2000</v>
      </c>
      <c r="I459" s="176">
        <v>1</v>
      </c>
      <c r="J459" s="176">
        <f t="shared" si="27"/>
        <v>2000</v>
      </c>
    </row>
    <row r="460" spans="1:10">
      <c r="A460" s="124">
        <v>51</v>
      </c>
      <c r="B460" s="124" t="s">
        <v>863</v>
      </c>
      <c r="C460" s="452"/>
      <c r="D460" s="452">
        <v>1970</v>
      </c>
      <c r="E460" s="452" t="s">
        <v>370</v>
      </c>
      <c r="F460" s="167">
        <v>500</v>
      </c>
      <c r="G460" s="167">
        <v>2</v>
      </c>
      <c r="H460" s="167">
        <f t="shared" si="26"/>
        <v>1000</v>
      </c>
      <c r="I460" s="176">
        <v>2</v>
      </c>
      <c r="J460" s="176">
        <f t="shared" si="27"/>
        <v>1000</v>
      </c>
    </row>
    <row r="461" spans="1:10">
      <c r="A461" s="124">
        <v>52</v>
      </c>
      <c r="B461" s="124" t="s">
        <v>864</v>
      </c>
      <c r="C461" s="452"/>
      <c r="D461" s="452">
        <v>1990</v>
      </c>
      <c r="E461" s="452" t="s">
        <v>370</v>
      </c>
      <c r="F461" s="167">
        <v>502</v>
      </c>
      <c r="G461" s="167">
        <v>1</v>
      </c>
      <c r="H461" s="167">
        <f t="shared" si="26"/>
        <v>502</v>
      </c>
      <c r="I461" s="176">
        <v>1</v>
      </c>
      <c r="J461" s="176">
        <f t="shared" si="27"/>
        <v>502</v>
      </c>
    </row>
    <row r="462" spans="1:10" ht="15.75" customHeight="1">
      <c r="A462" s="522" t="s">
        <v>371</v>
      </c>
      <c r="B462" s="523"/>
      <c r="C462" s="35"/>
      <c r="D462" s="35"/>
      <c r="E462" s="35"/>
      <c r="F462" s="131"/>
      <c r="G462" s="132">
        <f>SUM(G410:G461)</f>
        <v>9545</v>
      </c>
      <c r="H462" s="132">
        <f>SUM(H410:H461)</f>
        <v>23348264</v>
      </c>
      <c r="I462" s="172">
        <f>SUM(I410:I461)</f>
        <v>9545</v>
      </c>
      <c r="J462" s="172">
        <f>SUM(J410:J461)</f>
        <v>23348264</v>
      </c>
    </row>
    <row r="463" spans="1:10">
      <c r="A463" s="35"/>
      <c r="B463" s="534" t="s">
        <v>1098</v>
      </c>
      <c r="C463" s="534"/>
      <c r="D463" s="534"/>
      <c r="E463" s="534"/>
      <c r="F463" s="534"/>
      <c r="G463" s="534"/>
      <c r="H463" s="534"/>
      <c r="I463" s="534"/>
      <c r="J463" s="534"/>
    </row>
    <row r="464" spans="1:10" ht="19.5" customHeight="1">
      <c r="A464" s="34">
        <v>1</v>
      </c>
      <c r="B464" s="34" t="s">
        <v>692</v>
      </c>
      <c r="C464" s="36"/>
      <c r="D464" s="37">
        <v>1987</v>
      </c>
      <c r="E464" s="453" t="s">
        <v>370</v>
      </c>
      <c r="F464" s="171">
        <v>5000</v>
      </c>
      <c r="G464" s="128">
        <v>1</v>
      </c>
      <c r="H464" s="128">
        <f>F464*G464</f>
        <v>5000</v>
      </c>
      <c r="I464" s="114">
        <v>1</v>
      </c>
      <c r="J464" s="114">
        <f>H464</f>
        <v>5000</v>
      </c>
    </row>
    <row r="465" spans="1:10" ht="19.5" customHeight="1">
      <c r="A465" s="34">
        <v>2</v>
      </c>
      <c r="B465" s="34" t="s">
        <v>877</v>
      </c>
      <c r="C465" s="36"/>
      <c r="D465" s="37">
        <v>1987</v>
      </c>
      <c r="E465" s="453" t="s">
        <v>370</v>
      </c>
      <c r="F465" s="171">
        <v>1095</v>
      </c>
      <c r="G465" s="128">
        <v>1</v>
      </c>
      <c r="H465" s="128">
        <f t="shared" ref="H465:H528" si="28">F465*G465</f>
        <v>1095</v>
      </c>
      <c r="I465" s="114">
        <v>1</v>
      </c>
      <c r="J465" s="114">
        <f t="shared" ref="J465:J528" si="29">H465</f>
        <v>1095</v>
      </c>
    </row>
    <row r="466" spans="1:10" ht="19.5" customHeight="1">
      <c r="A466" s="34">
        <v>3</v>
      </c>
      <c r="B466" s="34" t="s">
        <v>878</v>
      </c>
      <c r="C466" s="36"/>
      <c r="D466" s="37">
        <v>1987</v>
      </c>
      <c r="E466" s="453" t="s">
        <v>370</v>
      </c>
      <c r="F466" s="171">
        <v>8465</v>
      </c>
      <c r="G466" s="128">
        <v>5</v>
      </c>
      <c r="H466" s="128">
        <f t="shared" si="28"/>
        <v>42325</v>
      </c>
      <c r="I466" s="114">
        <v>5</v>
      </c>
      <c r="J466" s="114">
        <f t="shared" si="29"/>
        <v>42325</v>
      </c>
    </row>
    <row r="467" spans="1:10" ht="19.5" customHeight="1">
      <c r="A467" s="34">
        <v>4</v>
      </c>
      <c r="B467" s="34" t="s">
        <v>878</v>
      </c>
      <c r="C467" s="36"/>
      <c r="D467" s="37">
        <v>1987</v>
      </c>
      <c r="E467" s="453" t="s">
        <v>370</v>
      </c>
      <c r="F467" s="171">
        <v>8305</v>
      </c>
      <c r="G467" s="128">
        <v>1</v>
      </c>
      <c r="H467" s="128">
        <f t="shared" si="28"/>
        <v>8305</v>
      </c>
      <c r="I467" s="114">
        <v>1</v>
      </c>
      <c r="J467" s="114">
        <f t="shared" si="29"/>
        <v>8305</v>
      </c>
    </row>
    <row r="468" spans="1:10" ht="19.5" customHeight="1">
      <c r="A468" s="34">
        <v>5</v>
      </c>
      <c r="B468" s="34" t="s">
        <v>879</v>
      </c>
      <c r="C468" s="36"/>
      <c r="D468" s="37">
        <v>1987</v>
      </c>
      <c r="E468" s="453" t="s">
        <v>370</v>
      </c>
      <c r="F468" s="171">
        <v>1932</v>
      </c>
      <c r="G468" s="128">
        <v>1</v>
      </c>
      <c r="H468" s="128">
        <f t="shared" si="28"/>
        <v>1932</v>
      </c>
      <c r="I468" s="114">
        <v>1</v>
      </c>
      <c r="J468" s="114">
        <f t="shared" si="29"/>
        <v>1932</v>
      </c>
    </row>
    <row r="469" spans="1:10" ht="19.5" customHeight="1">
      <c r="A469" s="34">
        <v>6</v>
      </c>
      <c r="B469" s="34" t="s">
        <v>879</v>
      </c>
      <c r="C469" s="36"/>
      <c r="D469" s="37">
        <v>1987</v>
      </c>
      <c r="E469" s="453" t="s">
        <v>370</v>
      </c>
      <c r="F469" s="171">
        <v>1096</v>
      </c>
      <c r="G469" s="128">
        <v>1</v>
      </c>
      <c r="H469" s="128">
        <f t="shared" si="28"/>
        <v>1096</v>
      </c>
      <c r="I469" s="114">
        <v>1</v>
      </c>
      <c r="J469" s="114">
        <f t="shared" si="29"/>
        <v>1096</v>
      </c>
    </row>
    <row r="470" spans="1:10" ht="19.5" customHeight="1">
      <c r="A470" s="34">
        <v>7</v>
      </c>
      <c r="B470" s="34" t="s">
        <v>703</v>
      </c>
      <c r="C470" s="36"/>
      <c r="D470" s="37">
        <v>1980</v>
      </c>
      <c r="E470" s="453" t="s">
        <v>370</v>
      </c>
      <c r="F470" s="171">
        <v>20000</v>
      </c>
      <c r="G470" s="128">
        <v>15</v>
      </c>
      <c r="H470" s="128">
        <f t="shared" si="28"/>
        <v>300000</v>
      </c>
      <c r="I470" s="114">
        <v>15</v>
      </c>
      <c r="J470" s="114">
        <f t="shared" si="29"/>
        <v>300000</v>
      </c>
    </row>
    <row r="471" spans="1:10" ht="19.5" customHeight="1">
      <c r="A471" s="34">
        <v>8</v>
      </c>
      <c r="B471" s="34" t="s">
        <v>711</v>
      </c>
      <c r="C471" s="36"/>
      <c r="D471" s="37">
        <v>1980</v>
      </c>
      <c r="E471" s="453" t="s">
        <v>370</v>
      </c>
      <c r="F471" s="171">
        <v>5000</v>
      </c>
      <c r="G471" s="128">
        <v>2</v>
      </c>
      <c r="H471" s="128">
        <f t="shared" si="28"/>
        <v>10000</v>
      </c>
      <c r="I471" s="114">
        <v>2</v>
      </c>
      <c r="J471" s="114">
        <f t="shared" si="29"/>
        <v>10000</v>
      </c>
    </row>
    <row r="472" spans="1:10" ht="19.5" customHeight="1">
      <c r="A472" s="34">
        <v>9</v>
      </c>
      <c r="B472" s="34" t="s">
        <v>880</v>
      </c>
      <c r="C472" s="36"/>
      <c r="D472" s="37" t="s">
        <v>881</v>
      </c>
      <c r="E472" s="453" t="s">
        <v>370</v>
      </c>
      <c r="F472" s="171">
        <v>15</v>
      </c>
      <c r="G472" s="128">
        <v>5202</v>
      </c>
      <c r="H472" s="128">
        <f t="shared" si="28"/>
        <v>78030</v>
      </c>
      <c r="I472" s="114">
        <v>5202</v>
      </c>
      <c r="J472" s="114">
        <f t="shared" si="29"/>
        <v>78030</v>
      </c>
    </row>
    <row r="473" spans="1:10" ht="19.5" customHeight="1">
      <c r="A473" s="34">
        <v>10</v>
      </c>
      <c r="B473" s="34" t="s">
        <v>882</v>
      </c>
      <c r="C473" s="36"/>
      <c r="D473" s="37">
        <v>2008</v>
      </c>
      <c r="E473" s="453" t="s">
        <v>370</v>
      </c>
      <c r="F473" s="171">
        <v>7680</v>
      </c>
      <c r="G473" s="128">
        <v>1</v>
      </c>
      <c r="H473" s="128">
        <f t="shared" si="28"/>
        <v>7680</v>
      </c>
      <c r="I473" s="114">
        <v>1</v>
      </c>
      <c r="J473" s="114">
        <f t="shared" si="29"/>
        <v>7680</v>
      </c>
    </row>
    <row r="474" spans="1:10" ht="19.5" customHeight="1">
      <c r="A474" s="34">
        <v>11</v>
      </c>
      <c r="B474" s="34" t="s">
        <v>883</v>
      </c>
      <c r="C474" s="36"/>
      <c r="D474" s="37">
        <v>2008</v>
      </c>
      <c r="E474" s="453" t="s">
        <v>370</v>
      </c>
      <c r="F474" s="171">
        <v>2800</v>
      </c>
      <c r="G474" s="128">
        <v>3</v>
      </c>
      <c r="H474" s="128">
        <f t="shared" si="28"/>
        <v>8400</v>
      </c>
      <c r="I474" s="114">
        <v>3</v>
      </c>
      <c r="J474" s="114">
        <f t="shared" si="29"/>
        <v>8400</v>
      </c>
    </row>
    <row r="475" spans="1:10" ht="19.5" customHeight="1">
      <c r="A475" s="34">
        <v>12</v>
      </c>
      <c r="B475" s="34" t="s">
        <v>884</v>
      </c>
      <c r="C475" s="36"/>
      <c r="D475" s="37">
        <v>2008</v>
      </c>
      <c r="E475" s="453" t="s">
        <v>370</v>
      </c>
      <c r="F475" s="171">
        <v>6000</v>
      </c>
      <c r="G475" s="128">
        <v>2</v>
      </c>
      <c r="H475" s="128">
        <f t="shared" si="28"/>
        <v>12000</v>
      </c>
      <c r="I475" s="114">
        <v>2</v>
      </c>
      <c r="J475" s="114">
        <f t="shared" si="29"/>
        <v>12000</v>
      </c>
    </row>
    <row r="476" spans="1:10" ht="19.5" customHeight="1">
      <c r="A476" s="34">
        <v>13</v>
      </c>
      <c r="B476" s="34" t="s">
        <v>1088</v>
      </c>
      <c r="C476" s="36"/>
      <c r="D476" s="37">
        <v>2009</v>
      </c>
      <c r="E476" s="453" t="s">
        <v>370</v>
      </c>
      <c r="F476" s="171">
        <v>960</v>
      </c>
      <c r="G476" s="128">
        <v>3</v>
      </c>
      <c r="H476" s="128">
        <f t="shared" si="28"/>
        <v>2880</v>
      </c>
      <c r="I476" s="114">
        <v>3</v>
      </c>
      <c r="J476" s="114">
        <f t="shared" si="29"/>
        <v>2880</v>
      </c>
    </row>
    <row r="477" spans="1:10" ht="19.5" customHeight="1">
      <c r="A477" s="34">
        <v>14</v>
      </c>
      <c r="B477" s="34" t="s">
        <v>1089</v>
      </c>
      <c r="C477" s="36"/>
      <c r="D477" s="37">
        <v>2009</v>
      </c>
      <c r="E477" s="453" t="s">
        <v>370</v>
      </c>
      <c r="F477" s="171">
        <v>3200</v>
      </c>
      <c r="G477" s="128">
        <v>2</v>
      </c>
      <c r="H477" s="128">
        <f t="shared" si="28"/>
        <v>6400</v>
      </c>
      <c r="I477" s="114">
        <v>2</v>
      </c>
      <c r="J477" s="114">
        <f t="shared" si="29"/>
        <v>6400</v>
      </c>
    </row>
    <row r="478" spans="1:10" ht="19.5" customHeight="1">
      <c r="A478" s="34">
        <v>15</v>
      </c>
      <c r="B478" s="34" t="s">
        <v>1090</v>
      </c>
      <c r="C478" s="36"/>
      <c r="D478" s="37">
        <v>2009</v>
      </c>
      <c r="E478" s="453" t="s">
        <v>370</v>
      </c>
      <c r="F478" s="171">
        <v>0</v>
      </c>
      <c r="G478" s="128">
        <v>2</v>
      </c>
      <c r="H478" s="128">
        <f t="shared" si="28"/>
        <v>0</v>
      </c>
      <c r="I478" s="114">
        <v>2</v>
      </c>
      <c r="J478" s="114">
        <f t="shared" si="29"/>
        <v>0</v>
      </c>
    </row>
    <row r="479" spans="1:10" ht="19.5" customHeight="1">
      <c r="A479" s="34">
        <v>16</v>
      </c>
      <c r="B479" s="34" t="s">
        <v>1090</v>
      </c>
      <c r="C479" s="36"/>
      <c r="D479" s="37">
        <v>2009</v>
      </c>
      <c r="E479" s="453" t="s">
        <v>370</v>
      </c>
      <c r="F479" s="171">
        <v>0</v>
      </c>
      <c r="G479" s="128">
        <v>2</v>
      </c>
      <c r="H479" s="128">
        <f t="shared" si="28"/>
        <v>0</v>
      </c>
      <c r="I479" s="114">
        <v>2</v>
      </c>
      <c r="J479" s="114">
        <f t="shared" si="29"/>
        <v>0</v>
      </c>
    </row>
    <row r="480" spans="1:10" ht="19.5" customHeight="1">
      <c r="A480" s="34">
        <v>17</v>
      </c>
      <c r="B480" s="34" t="s">
        <v>1090</v>
      </c>
      <c r="C480" s="36"/>
      <c r="D480" s="37">
        <v>2009</v>
      </c>
      <c r="E480" s="453" t="s">
        <v>370</v>
      </c>
      <c r="F480" s="171">
        <v>0</v>
      </c>
      <c r="G480" s="128">
        <v>3</v>
      </c>
      <c r="H480" s="128">
        <f t="shared" si="28"/>
        <v>0</v>
      </c>
      <c r="I480" s="114">
        <v>3</v>
      </c>
      <c r="J480" s="114">
        <f t="shared" si="29"/>
        <v>0</v>
      </c>
    </row>
    <row r="481" spans="1:10" ht="19.5" customHeight="1">
      <c r="A481" s="34">
        <v>18</v>
      </c>
      <c r="B481" s="34" t="s">
        <v>882</v>
      </c>
      <c r="C481" s="36"/>
      <c r="D481" s="37">
        <v>2008</v>
      </c>
      <c r="E481" s="453" t="s">
        <v>370</v>
      </c>
      <c r="F481" s="171">
        <v>4160</v>
      </c>
      <c r="G481" s="128">
        <v>2</v>
      </c>
      <c r="H481" s="128">
        <f t="shared" si="28"/>
        <v>8320</v>
      </c>
      <c r="I481" s="114">
        <v>2</v>
      </c>
      <c r="J481" s="114">
        <f t="shared" si="29"/>
        <v>8320</v>
      </c>
    </row>
    <row r="482" spans="1:10" ht="19.5" customHeight="1">
      <c r="A482" s="34">
        <v>19</v>
      </c>
      <c r="B482" s="34" t="s">
        <v>885</v>
      </c>
      <c r="C482" s="36"/>
      <c r="D482" s="37">
        <v>2010</v>
      </c>
      <c r="E482" s="453" t="s">
        <v>370</v>
      </c>
      <c r="F482" s="171">
        <v>250</v>
      </c>
      <c r="G482" s="128">
        <v>10</v>
      </c>
      <c r="H482" s="128">
        <f t="shared" si="28"/>
        <v>2500</v>
      </c>
      <c r="I482" s="114">
        <v>10</v>
      </c>
      <c r="J482" s="114">
        <f t="shared" si="29"/>
        <v>2500</v>
      </c>
    </row>
    <row r="483" spans="1:10" ht="19.5" customHeight="1">
      <c r="A483" s="34">
        <v>20</v>
      </c>
      <c r="B483" s="34" t="s">
        <v>886</v>
      </c>
      <c r="C483" s="36"/>
      <c r="D483" s="37">
        <v>2010</v>
      </c>
      <c r="E483" s="453" t="s">
        <v>370</v>
      </c>
      <c r="F483" s="171">
        <v>400</v>
      </c>
      <c r="G483" s="128">
        <v>5</v>
      </c>
      <c r="H483" s="128">
        <f t="shared" si="28"/>
        <v>2000</v>
      </c>
      <c r="I483" s="114">
        <v>5</v>
      </c>
      <c r="J483" s="114">
        <f t="shared" si="29"/>
        <v>2000</v>
      </c>
    </row>
    <row r="484" spans="1:10" ht="19.5" customHeight="1">
      <c r="A484" s="34">
        <v>21</v>
      </c>
      <c r="B484" s="34" t="s">
        <v>887</v>
      </c>
      <c r="C484" s="36"/>
      <c r="D484" s="37">
        <v>2013</v>
      </c>
      <c r="E484" s="453" t="s">
        <v>370</v>
      </c>
      <c r="F484" s="171">
        <v>28800</v>
      </c>
      <c r="G484" s="128">
        <v>6</v>
      </c>
      <c r="H484" s="128">
        <f t="shared" si="28"/>
        <v>172800</v>
      </c>
      <c r="I484" s="114">
        <v>6</v>
      </c>
      <c r="J484" s="114">
        <f t="shared" si="29"/>
        <v>172800</v>
      </c>
    </row>
    <row r="485" spans="1:10" ht="19.5" customHeight="1">
      <c r="A485" s="34">
        <v>22</v>
      </c>
      <c r="B485" s="34" t="s">
        <v>686</v>
      </c>
      <c r="C485" s="36"/>
      <c r="D485" s="37">
        <v>2013</v>
      </c>
      <c r="E485" s="453" t="s">
        <v>370</v>
      </c>
      <c r="F485" s="171">
        <v>5280</v>
      </c>
      <c r="G485" s="128">
        <v>40</v>
      </c>
      <c r="H485" s="128">
        <f t="shared" si="28"/>
        <v>211200</v>
      </c>
      <c r="I485" s="114">
        <v>40</v>
      </c>
      <c r="J485" s="114">
        <f t="shared" si="29"/>
        <v>211200</v>
      </c>
    </row>
    <row r="486" spans="1:10" ht="19.5" customHeight="1">
      <c r="A486" s="34">
        <v>23</v>
      </c>
      <c r="B486" s="34" t="s">
        <v>888</v>
      </c>
      <c r="C486" s="36">
        <v>2011</v>
      </c>
      <c r="D486" s="37">
        <v>2011</v>
      </c>
      <c r="E486" s="453" t="s">
        <v>370</v>
      </c>
      <c r="F486" s="171">
        <v>47704464</v>
      </c>
      <c r="G486" s="128">
        <v>1</v>
      </c>
      <c r="H486" s="128">
        <f t="shared" si="28"/>
        <v>47704464</v>
      </c>
      <c r="I486" s="114">
        <v>1</v>
      </c>
      <c r="J486" s="114">
        <f t="shared" si="29"/>
        <v>47704464</v>
      </c>
    </row>
    <row r="487" spans="1:10" ht="19.5" customHeight="1">
      <c r="A487" s="34">
        <v>24</v>
      </c>
      <c r="B487" s="34" t="s">
        <v>889</v>
      </c>
      <c r="C487" s="36">
        <v>1983</v>
      </c>
      <c r="D487" s="37">
        <v>2011</v>
      </c>
      <c r="E487" s="453" t="s">
        <v>370</v>
      </c>
      <c r="F487" s="171">
        <v>7466350</v>
      </c>
      <c r="G487" s="128">
        <v>1</v>
      </c>
      <c r="H487" s="128">
        <f t="shared" si="28"/>
        <v>7466350</v>
      </c>
      <c r="I487" s="114">
        <v>1</v>
      </c>
      <c r="J487" s="114">
        <f t="shared" si="29"/>
        <v>7466350</v>
      </c>
    </row>
    <row r="488" spans="1:10" ht="19.5" customHeight="1">
      <c r="A488" s="34">
        <v>25</v>
      </c>
      <c r="B488" s="34" t="s">
        <v>890</v>
      </c>
      <c r="C488" s="36">
        <v>1987</v>
      </c>
      <c r="D488" s="37">
        <v>1987</v>
      </c>
      <c r="E488" s="453" t="s">
        <v>370</v>
      </c>
      <c r="F488" s="171">
        <v>22896623</v>
      </c>
      <c r="G488" s="128">
        <v>1</v>
      </c>
      <c r="H488" s="128">
        <f t="shared" si="28"/>
        <v>22896623</v>
      </c>
      <c r="I488" s="114">
        <v>1</v>
      </c>
      <c r="J488" s="114">
        <f t="shared" si="29"/>
        <v>22896623</v>
      </c>
    </row>
    <row r="489" spans="1:10" ht="19.5" customHeight="1">
      <c r="A489" s="34">
        <v>26</v>
      </c>
      <c r="B489" s="34" t="s">
        <v>891</v>
      </c>
      <c r="C489" s="36">
        <v>1938</v>
      </c>
      <c r="D489" s="37">
        <v>1938</v>
      </c>
      <c r="E489" s="453" t="s">
        <v>370</v>
      </c>
      <c r="F489" s="171">
        <v>270304</v>
      </c>
      <c r="G489" s="128">
        <v>1</v>
      </c>
      <c r="H489" s="128">
        <f t="shared" si="28"/>
        <v>270304</v>
      </c>
      <c r="I489" s="114">
        <v>1</v>
      </c>
      <c r="J489" s="114">
        <f t="shared" si="29"/>
        <v>270304</v>
      </c>
    </row>
    <row r="490" spans="1:10" ht="19.5" customHeight="1">
      <c r="A490" s="34">
        <v>27</v>
      </c>
      <c r="B490" s="34" t="s">
        <v>892</v>
      </c>
      <c r="C490" s="36">
        <v>1983</v>
      </c>
      <c r="D490" s="37">
        <v>1983</v>
      </c>
      <c r="E490" s="453" t="s">
        <v>370</v>
      </c>
      <c r="F490" s="171">
        <v>542760</v>
      </c>
      <c r="G490" s="128">
        <v>1</v>
      </c>
      <c r="H490" s="128">
        <f t="shared" si="28"/>
        <v>542760</v>
      </c>
      <c r="I490" s="114">
        <v>1</v>
      </c>
      <c r="J490" s="114">
        <f t="shared" si="29"/>
        <v>542760</v>
      </c>
    </row>
    <row r="491" spans="1:10" ht="19.5" customHeight="1">
      <c r="A491" s="34">
        <v>28</v>
      </c>
      <c r="B491" s="34" t="s">
        <v>894</v>
      </c>
      <c r="C491" s="36"/>
      <c r="D491" s="37">
        <v>1980</v>
      </c>
      <c r="E491" s="453" t="s">
        <v>370</v>
      </c>
      <c r="F491" s="171">
        <v>11050</v>
      </c>
      <c r="G491" s="128">
        <v>1</v>
      </c>
      <c r="H491" s="128">
        <f t="shared" si="28"/>
        <v>11050</v>
      </c>
      <c r="I491" s="114">
        <v>1</v>
      </c>
      <c r="J491" s="114">
        <f t="shared" si="29"/>
        <v>11050</v>
      </c>
    </row>
    <row r="492" spans="1:10" ht="19.5" customHeight="1">
      <c r="A492" s="34">
        <v>29</v>
      </c>
      <c r="B492" s="34" t="s">
        <v>895</v>
      </c>
      <c r="C492" s="37">
        <v>1980</v>
      </c>
      <c r="D492" s="37">
        <v>1980</v>
      </c>
      <c r="E492" s="453" t="s">
        <v>893</v>
      </c>
      <c r="F492" s="171">
        <v>3200</v>
      </c>
      <c r="G492" s="128">
        <v>350</v>
      </c>
      <c r="H492" s="128">
        <f t="shared" si="28"/>
        <v>1120000</v>
      </c>
      <c r="I492" s="114">
        <v>350</v>
      </c>
      <c r="J492" s="114">
        <f t="shared" si="29"/>
        <v>1120000</v>
      </c>
    </row>
    <row r="493" spans="1:10" ht="19.5" customHeight="1">
      <c r="A493" s="34">
        <v>30</v>
      </c>
      <c r="B493" s="34" t="s">
        <v>896</v>
      </c>
      <c r="C493" s="37">
        <v>1980</v>
      </c>
      <c r="D493" s="37">
        <v>1980</v>
      </c>
      <c r="E493" s="453" t="s">
        <v>370</v>
      </c>
      <c r="F493" s="171">
        <v>21000</v>
      </c>
      <c r="G493" s="128">
        <v>2</v>
      </c>
      <c r="H493" s="128">
        <f t="shared" si="28"/>
        <v>42000</v>
      </c>
      <c r="I493" s="114">
        <v>2</v>
      </c>
      <c r="J493" s="114">
        <f t="shared" si="29"/>
        <v>42000</v>
      </c>
    </row>
    <row r="494" spans="1:10" ht="19.5" customHeight="1">
      <c r="A494" s="34">
        <v>31</v>
      </c>
      <c r="B494" s="34" t="s">
        <v>897</v>
      </c>
      <c r="C494" s="37">
        <v>1958</v>
      </c>
      <c r="D494" s="37">
        <v>1958</v>
      </c>
      <c r="E494" s="453" t="s">
        <v>370</v>
      </c>
      <c r="F494" s="171">
        <v>110120</v>
      </c>
      <c r="G494" s="128">
        <v>1</v>
      </c>
      <c r="H494" s="128">
        <f t="shared" si="28"/>
        <v>110120</v>
      </c>
      <c r="I494" s="114">
        <v>1</v>
      </c>
      <c r="J494" s="114">
        <f t="shared" si="29"/>
        <v>110120</v>
      </c>
    </row>
    <row r="495" spans="1:10" ht="19.5" customHeight="1">
      <c r="A495" s="34">
        <v>32</v>
      </c>
      <c r="B495" s="34" t="s">
        <v>898</v>
      </c>
      <c r="C495" s="36"/>
      <c r="D495" s="37">
        <v>1987</v>
      </c>
      <c r="E495" s="453" t="s">
        <v>370</v>
      </c>
      <c r="F495" s="171">
        <v>100000</v>
      </c>
      <c r="G495" s="128">
        <v>2</v>
      </c>
      <c r="H495" s="128">
        <f t="shared" si="28"/>
        <v>200000</v>
      </c>
      <c r="I495" s="114">
        <v>2</v>
      </c>
      <c r="J495" s="114">
        <f t="shared" si="29"/>
        <v>200000</v>
      </c>
    </row>
    <row r="496" spans="1:10" ht="19.5" customHeight="1">
      <c r="A496" s="34">
        <v>33</v>
      </c>
      <c r="B496" s="34" t="s">
        <v>1091</v>
      </c>
      <c r="C496" s="36"/>
      <c r="D496" s="37">
        <v>2005</v>
      </c>
      <c r="E496" s="453" t="s">
        <v>370</v>
      </c>
      <c r="F496" s="171">
        <v>4839</v>
      </c>
      <c r="G496" s="128">
        <v>31</v>
      </c>
      <c r="H496" s="128">
        <f t="shared" si="28"/>
        <v>150009</v>
      </c>
      <c r="I496" s="114">
        <v>31</v>
      </c>
      <c r="J496" s="114">
        <f t="shared" si="29"/>
        <v>150009</v>
      </c>
    </row>
    <row r="497" spans="1:10" ht="19.5" customHeight="1">
      <c r="A497" s="34">
        <v>34</v>
      </c>
      <c r="B497" s="34" t="s">
        <v>899</v>
      </c>
      <c r="C497" s="36"/>
      <c r="D497" s="37">
        <v>1970</v>
      </c>
      <c r="E497" s="453" t="s">
        <v>370</v>
      </c>
      <c r="F497" s="171">
        <v>10000</v>
      </c>
      <c r="G497" s="128">
        <v>1</v>
      </c>
      <c r="H497" s="128">
        <f t="shared" si="28"/>
        <v>10000</v>
      </c>
      <c r="I497" s="114">
        <v>1</v>
      </c>
      <c r="J497" s="114">
        <f t="shared" si="29"/>
        <v>10000</v>
      </c>
    </row>
    <row r="498" spans="1:10" ht="19.5" customHeight="1">
      <c r="A498" s="34">
        <v>35</v>
      </c>
      <c r="B498" s="34" t="s">
        <v>884</v>
      </c>
      <c r="C498" s="36"/>
      <c r="D498" s="37">
        <v>2002</v>
      </c>
      <c r="E498" s="453" t="s">
        <v>370</v>
      </c>
      <c r="F498" s="171">
        <v>7500</v>
      </c>
      <c r="G498" s="128">
        <v>2</v>
      </c>
      <c r="H498" s="128">
        <f t="shared" si="28"/>
        <v>15000</v>
      </c>
      <c r="I498" s="114">
        <v>2</v>
      </c>
      <c r="J498" s="114">
        <f t="shared" si="29"/>
        <v>15000</v>
      </c>
    </row>
    <row r="499" spans="1:10" ht="19.5" customHeight="1">
      <c r="A499" s="34">
        <v>36</v>
      </c>
      <c r="B499" s="34" t="s">
        <v>900</v>
      </c>
      <c r="C499" s="36"/>
      <c r="D499" s="37">
        <v>2008</v>
      </c>
      <c r="E499" s="453" t="s">
        <v>370</v>
      </c>
      <c r="F499" s="171">
        <v>192000</v>
      </c>
      <c r="G499" s="128">
        <v>1</v>
      </c>
      <c r="H499" s="128">
        <f t="shared" si="28"/>
        <v>192000</v>
      </c>
      <c r="I499" s="114">
        <v>1</v>
      </c>
      <c r="J499" s="114">
        <f t="shared" si="29"/>
        <v>192000</v>
      </c>
    </row>
    <row r="500" spans="1:10" ht="19.5" customHeight="1">
      <c r="A500" s="34">
        <v>37</v>
      </c>
      <c r="B500" s="34" t="s">
        <v>691</v>
      </c>
      <c r="C500" s="36"/>
      <c r="D500" s="37">
        <v>2004</v>
      </c>
      <c r="E500" s="453" t="s">
        <v>370</v>
      </c>
      <c r="F500" s="171">
        <v>19200</v>
      </c>
      <c r="G500" s="128">
        <v>1</v>
      </c>
      <c r="H500" s="128">
        <f t="shared" si="28"/>
        <v>19200</v>
      </c>
      <c r="I500" s="114">
        <v>1</v>
      </c>
      <c r="J500" s="114">
        <f t="shared" si="29"/>
        <v>19200</v>
      </c>
    </row>
    <row r="501" spans="1:10" ht="19.5" customHeight="1">
      <c r="A501" s="34">
        <v>38</v>
      </c>
      <c r="B501" s="34" t="s">
        <v>901</v>
      </c>
      <c r="C501" s="36"/>
      <c r="D501" s="37">
        <v>2005</v>
      </c>
      <c r="E501" s="453" t="s">
        <v>370</v>
      </c>
      <c r="F501" s="171">
        <v>40850</v>
      </c>
      <c r="G501" s="128">
        <v>1</v>
      </c>
      <c r="H501" s="128">
        <f t="shared" si="28"/>
        <v>40850</v>
      </c>
      <c r="I501" s="114">
        <v>1</v>
      </c>
      <c r="J501" s="114">
        <f t="shared" si="29"/>
        <v>40850</v>
      </c>
    </row>
    <row r="502" spans="1:10" ht="19.5" customHeight="1">
      <c r="A502" s="34">
        <v>39</v>
      </c>
      <c r="B502" s="34" t="s">
        <v>902</v>
      </c>
      <c r="C502" s="36"/>
      <c r="D502" s="37">
        <v>2008</v>
      </c>
      <c r="E502" s="453" t="s">
        <v>370</v>
      </c>
      <c r="F502" s="171">
        <v>2000</v>
      </c>
      <c r="G502" s="128">
        <v>3</v>
      </c>
      <c r="H502" s="128">
        <f t="shared" si="28"/>
        <v>6000</v>
      </c>
      <c r="I502" s="114">
        <v>3</v>
      </c>
      <c r="J502" s="114">
        <f t="shared" si="29"/>
        <v>6000</v>
      </c>
    </row>
    <row r="503" spans="1:10" ht="19.5" customHeight="1">
      <c r="A503" s="34">
        <v>40</v>
      </c>
      <c r="B503" s="34" t="s">
        <v>899</v>
      </c>
      <c r="C503" s="36"/>
      <c r="D503" s="37">
        <v>1970</v>
      </c>
      <c r="E503" s="453" t="s">
        <v>370</v>
      </c>
      <c r="F503" s="171">
        <v>10000</v>
      </c>
      <c r="G503" s="128">
        <v>4</v>
      </c>
      <c r="H503" s="128">
        <f t="shared" si="28"/>
        <v>40000</v>
      </c>
      <c r="I503" s="114">
        <v>4</v>
      </c>
      <c r="J503" s="114">
        <f t="shared" si="29"/>
        <v>40000</v>
      </c>
    </row>
    <row r="504" spans="1:10" ht="19.5" customHeight="1">
      <c r="A504" s="34">
        <v>41</v>
      </c>
      <c r="B504" s="34" t="s">
        <v>903</v>
      </c>
      <c r="C504" s="36"/>
      <c r="D504" s="37">
        <v>1989</v>
      </c>
      <c r="E504" s="453" t="s">
        <v>370</v>
      </c>
      <c r="F504" s="171">
        <v>5000</v>
      </c>
      <c r="G504" s="128">
        <v>2</v>
      </c>
      <c r="H504" s="128">
        <f t="shared" si="28"/>
        <v>10000</v>
      </c>
      <c r="I504" s="114">
        <v>2</v>
      </c>
      <c r="J504" s="114">
        <f t="shared" si="29"/>
        <v>10000</v>
      </c>
    </row>
    <row r="505" spans="1:10" ht="19.5" customHeight="1">
      <c r="A505" s="34">
        <v>42</v>
      </c>
      <c r="B505" s="34" t="s">
        <v>904</v>
      </c>
      <c r="C505" s="36"/>
      <c r="D505" s="37">
        <v>2006</v>
      </c>
      <c r="E505" s="453" t="s">
        <v>370</v>
      </c>
      <c r="F505" s="171">
        <v>64000</v>
      </c>
      <c r="G505" s="128">
        <v>1</v>
      </c>
      <c r="H505" s="128">
        <f t="shared" si="28"/>
        <v>64000</v>
      </c>
      <c r="I505" s="114">
        <v>1</v>
      </c>
      <c r="J505" s="114">
        <f t="shared" si="29"/>
        <v>64000</v>
      </c>
    </row>
    <row r="506" spans="1:10" ht="19.5" customHeight="1">
      <c r="A506" s="34">
        <v>43</v>
      </c>
      <c r="B506" s="34" t="s">
        <v>905</v>
      </c>
      <c r="C506" s="36"/>
      <c r="D506" s="37">
        <v>2009</v>
      </c>
      <c r="E506" s="453" t="s">
        <v>370</v>
      </c>
      <c r="F506" s="171">
        <v>134400</v>
      </c>
      <c r="G506" s="128">
        <v>1</v>
      </c>
      <c r="H506" s="128">
        <f t="shared" si="28"/>
        <v>134400</v>
      </c>
      <c r="I506" s="114">
        <v>1</v>
      </c>
      <c r="J506" s="114">
        <f t="shared" si="29"/>
        <v>134400</v>
      </c>
    </row>
    <row r="507" spans="1:10" ht="19.5" customHeight="1">
      <c r="A507" s="34">
        <v>44</v>
      </c>
      <c r="B507" s="34" t="s">
        <v>906</v>
      </c>
      <c r="C507" s="36"/>
      <c r="D507" s="37">
        <v>2009</v>
      </c>
      <c r="E507" s="453" t="s">
        <v>370</v>
      </c>
      <c r="F507" s="171">
        <v>40560</v>
      </c>
      <c r="G507" s="128">
        <v>1</v>
      </c>
      <c r="H507" s="128">
        <f t="shared" si="28"/>
        <v>40560</v>
      </c>
      <c r="I507" s="114">
        <v>1</v>
      </c>
      <c r="J507" s="114">
        <f t="shared" si="29"/>
        <v>40560</v>
      </c>
    </row>
    <row r="508" spans="1:10" ht="19.5" customHeight="1">
      <c r="A508" s="34">
        <v>45</v>
      </c>
      <c r="B508" s="34" t="s">
        <v>907</v>
      </c>
      <c r="C508" s="36"/>
      <c r="D508" s="37">
        <v>2009</v>
      </c>
      <c r="E508" s="453" t="s">
        <v>370</v>
      </c>
      <c r="F508" s="171">
        <v>25000</v>
      </c>
      <c r="G508" s="128">
        <v>1</v>
      </c>
      <c r="H508" s="128">
        <f t="shared" si="28"/>
        <v>25000</v>
      </c>
      <c r="I508" s="114">
        <v>1</v>
      </c>
      <c r="J508" s="114">
        <f t="shared" si="29"/>
        <v>25000</v>
      </c>
    </row>
    <row r="509" spans="1:10" ht="19.5" customHeight="1">
      <c r="A509" s="34">
        <v>46</v>
      </c>
      <c r="B509" s="34" t="s">
        <v>908</v>
      </c>
      <c r="C509" s="36"/>
      <c r="D509" s="37">
        <v>2009</v>
      </c>
      <c r="E509" s="453" t="s">
        <v>370</v>
      </c>
      <c r="F509" s="171">
        <v>4800</v>
      </c>
      <c r="G509" s="128">
        <v>4</v>
      </c>
      <c r="H509" s="128">
        <f t="shared" si="28"/>
        <v>19200</v>
      </c>
      <c r="I509" s="114">
        <v>4</v>
      </c>
      <c r="J509" s="114">
        <f t="shared" si="29"/>
        <v>19200</v>
      </c>
    </row>
    <row r="510" spans="1:10" ht="19.5" customHeight="1">
      <c r="A510" s="34">
        <v>47</v>
      </c>
      <c r="B510" s="34" t="s">
        <v>909</v>
      </c>
      <c r="C510" s="36"/>
      <c r="D510" s="37">
        <v>2009</v>
      </c>
      <c r="E510" s="453" t="s">
        <v>370</v>
      </c>
      <c r="F510" s="171">
        <v>25600</v>
      </c>
      <c r="G510" s="128">
        <v>3</v>
      </c>
      <c r="H510" s="128">
        <f t="shared" si="28"/>
        <v>76800</v>
      </c>
      <c r="I510" s="114">
        <v>3</v>
      </c>
      <c r="J510" s="114">
        <f t="shared" si="29"/>
        <v>76800</v>
      </c>
    </row>
    <row r="511" spans="1:10" ht="19.5" customHeight="1">
      <c r="A511" s="34">
        <v>48</v>
      </c>
      <c r="B511" s="34" t="s">
        <v>704</v>
      </c>
      <c r="C511" s="36"/>
      <c r="D511" s="37">
        <v>2009</v>
      </c>
      <c r="E511" s="453" t="s">
        <v>370</v>
      </c>
      <c r="F511" s="171">
        <v>25600</v>
      </c>
      <c r="G511" s="128">
        <v>4</v>
      </c>
      <c r="H511" s="128">
        <f t="shared" si="28"/>
        <v>102400</v>
      </c>
      <c r="I511" s="114">
        <v>4</v>
      </c>
      <c r="J511" s="114">
        <f t="shared" si="29"/>
        <v>102400</v>
      </c>
    </row>
    <row r="512" spans="1:10" ht="19.5" customHeight="1">
      <c r="A512" s="34">
        <v>49</v>
      </c>
      <c r="B512" s="34" t="s">
        <v>910</v>
      </c>
      <c r="C512" s="36"/>
      <c r="D512" s="37">
        <v>2009</v>
      </c>
      <c r="E512" s="453" t="s">
        <v>370</v>
      </c>
      <c r="F512" s="171">
        <v>30000</v>
      </c>
      <c r="G512" s="128">
        <v>1</v>
      </c>
      <c r="H512" s="128">
        <f t="shared" si="28"/>
        <v>30000</v>
      </c>
      <c r="I512" s="114">
        <v>1</v>
      </c>
      <c r="J512" s="114">
        <f t="shared" si="29"/>
        <v>30000</v>
      </c>
    </row>
    <row r="513" spans="1:10" ht="19.5" customHeight="1">
      <c r="A513" s="34">
        <v>50</v>
      </c>
      <c r="B513" s="34" t="s">
        <v>692</v>
      </c>
      <c r="C513" s="36"/>
      <c r="D513" s="37">
        <v>2009</v>
      </c>
      <c r="E513" s="453" t="s">
        <v>370</v>
      </c>
      <c r="F513" s="171">
        <v>2800</v>
      </c>
      <c r="G513" s="128">
        <v>1</v>
      </c>
      <c r="H513" s="128">
        <f t="shared" si="28"/>
        <v>2800</v>
      </c>
      <c r="I513" s="114">
        <v>1</v>
      </c>
      <c r="J513" s="114">
        <f t="shared" si="29"/>
        <v>2800</v>
      </c>
    </row>
    <row r="514" spans="1:10" ht="19.5" customHeight="1">
      <c r="A514" s="34">
        <v>51</v>
      </c>
      <c r="B514" s="34" t="s">
        <v>686</v>
      </c>
      <c r="C514" s="36"/>
      <c r="D514" s="37">
        <v>2009</v>
      </c>
      <c r="E514" s="453" t="s">
        <v>370</v>
      </c>
      <c r="F514" s="171">
        <v>3600</v>
      </c>
      <c r="G514" s="128">
        <v>4</v>
      </c>
      <c r="H514" s="128">
        <f t="shared" si="28"/>
        <v>14400</v>
      </c>
      <c r="I514" s="114">
        <v>4</v>
      </c>
      <c r="J514" s="114">
        <f t="shared" si="29"/>
        <v>14400</v>
      </c>
    </row>
    <row r="515" spans="1:10" ht="19.5" customHeight="1">
      <c r="A515" s="34">
        <v>52</v>
      </c>
      <c r="B515" s="34" t="s">
        <v>686</v>
      </c>
      <c r="C515" s="36"/>
      <c r="D515" s="37">
        <v>2009</v>
      </c>
      <c r="E515" s="453" t="s">
        <v>370</v>
      </c>
      <c r="F515" s="171">
        <v>26000</v>
      </c>
      <c r="G515" s="128">
        <v>1</v>
      </c>
      <c r="H515" s="128">
        <f t="shared" si="28"/>
        <v>26000</v>
      </c>
      <c r="I515" s="114">
        <v>1</v>
      </c>
      <c r="J515" s="114">
        <f t="shared" si="29"/>
        <v>26000</v>
      </c>
    </row>
    <row r="516" spans="1:10" ht="19.5" customHeight="1">
      <c r="A516" s="34">
        <v>53</v>
      </c>
      <c r="B516" s="34" t="s">
        <v>686</v>
      </c>
      <c r="C516" s="36"/>
      <c r="D516" s="37">
        <v>2009</v>
      </c>
      <c r="E516" s="453" t="s">
        <v>370</v>
      </c>
      <c r="F516" s="171">
        <v>62400</v>
      </c>
      <c r="G516" s="128">
        <v>1</v>
      </c>
      <c r="H516" s="128">
        <f t="shared" si="28"/>
        <v>62400</v>
      </c>
      <c r="I516" s="114">
        <v>1</v>
      </c>
      <c r="J516" s="114">
        <f t="shared" si="29"/>
        <v>62400</v>
      </c>
    </row>
    <row r="517" spans="1:10" ht="19.5" customHeight="1">
      <c r="A517" s="34">
        <v>54</v>
      </c>
      <c r="B517" s="34" t="s">
        <v>911</v>
      </c>
      <c r="C517" s="36"/>
      <c r="D517" s="37">
        <v>2009</v>
      </c>
      <c r="E517" s="453" t="s">
        <v>370</v>
      </c>
      <c r="F517" s="171">
        <v>12000</v>
      </c>
      <c r="G517" s="128">
        <v>2</v>
      </c>
      <c r="H517" s="128">
        <f t="shared" si="28"/>
        <v>24000</v>
      </c>
      <c r="I517" s="114">
        <v>2</v>
      </c>
      <c r="J517" s="114">
        <f t="shared" si="29"/>
        <v>24000</v>
      </c>
    </row>
    <row r="518" spans="1:10" ht="19.5" customHeight="1">
      <c r="A518" s="34">
        <v>55</v>
      </c>
      <c r="B518" s="34" t="s">
        <v>912</v>
      </c>
      <c r="C518" s="36"/>
      <c r="D518" s="37">
        <v>2009</v>
      </c>
      <c r="E518" s="453" t="s">
        <v>370</v>
      </c>
      <c r="F518" s="171">
        <v>181306</v>
      </c>
      <c r="G518" s="128">
        <v>1</v>
      </c>
      <c r="H518" s="128">
        <f t="shared" si="28"/>
        <v>181306</v>
      </c>
      <c r="I518" s="114">
        <v>1</v>
      </c>
      <c r="J518" s="114">
        <f t="shared" si="29"/>
        <v>181306</v>
      </c>
    </row>
    <row r="519" spans="1:10" ht="19.5" customHeight="1">
      <c r="A519" s="34">
        <v>56</v>
      </c>
      <c r="B519" s="34" t="s">
        <v>913</v>
      </c>
      <c r="C519" s="36"/>
      <c r="D519" s="37">
        <v>2009</v>
      </c>
      <c r="E519" s="453" t="s">
        <v>664</v>
      </c>
      <c r="F519" s="171">
        <v>60000</v>
      </c>
      <c r="G519" s="128">
        <v>17</v>
      </c>
      <c r="H519" s="128">
        <f t="shared" si="28"/>
        <v>1020000</v>
      </c>
      <c r="I519" s="114">
        <v>17</v>
      </c>
      <c r="J519" s="114">
        <f t="shared" si="29"/>
        <v>1020000</v>
      </c>
    </row>
    <row r="520" spans="1:10" ht="19.5" customHeight="1">
      <c r="A520" s="34">
        <v>57</v>
      </c>
      <c r="B520" s="34" t="s">
        <v>914</v>
      </c>
      <c r="C520" s="36"/>
      <c r="D520" s="37">
        <v>2011</v>
      </c>
      <c r="E520" s="453" t="s">
        <v>370</v>
      </c>
      <c r="F520" s="171">
        <v>60000</v>
      </c>
      <c r="G520" s="128">
        <v>1</v>
      </c>
      <c r="H520" s="128">
        <f t="shared" si="28"/>
        <v>60000</v>
      </c>
      <c r="I520" s="114">
        <v>1</v>
      </c>
      <c r="J520" s="114">
        <f t="shared" si="29"/>
        <v>60000</v>
      </c>
    </row>
    <row r="521" spans="1:10" ht="19.5" customHeight="1">
      <c r="A521" s="34">
        <v>58</v>
      </c>
      <c r="B521" s="34" t="s">
        <v>915</v>
      </c>
      <c r="C521" s="36"/>
      <c r="D521" s="37">
        <v>2011</v>
      </c>
      <c r="E521" s="453" t="s">
        <v>370</v>
      </c>
      <c r="F521" s="171">
        <v>20000</v>
      </c>
      <c r="G521" s="128">
        <v>1</v>
      </c>
      <c r="H521" s="128">
        <f t="shared" si="28"/>
        <v>20000</v>
      </c>
      <c r="I521" s="114">
        <v>1</v>
      </c>
      <c r="J521" s="114">
        <f t="shared" si="29"/>
        <v>20000</v>
      </c>
    </row>
    <row r="522" spans="1:10" ht="19.5" customHeight="1">
      <c r="A522" s="34">
        <v>59</v>
      </c>
      <c r="B522" s="34" t="s">
        <v>916</v>
      </c>
      <c r="C522" s="36"/>
      <c r="D522" s="37">
        <v>2011</v>
      </c>
      <c r="E522" s="453" t="s">
        <v>370</v>
      </c>
      <c r="F522" s="171">
        <v>3250</v>
      </c>
      <c r="G522" s="128">
        <v>1</v>
      </c>
      <c r="H522" s="128">
        <f t="shared" si="28"/>
        <v>3250</v>
      </c>
      <c r="I522" s="114">
        <v>1</v>
      </c>
      <c r="J522" s="114">
        <f t="shared" si="29"/>
        <v>3250</v>
      </c>
    </row>
    <row r="523" spans="1:10" ht="19.5" customHeight="1">
      <c r="A523" s="34">
        <v>60</v>
      </c>
      <c r="B523" s="34" t="s">
        <v>917</v>
      </c>
      <c r="C523" s="36"/>
      <c r="D523" s="37">
        <v>2011</v>
      </c>
      <c r="E523" s="453" t="s">
        <v>370</v>
      </c>
      <c r="F523" s="171">
        <v>42250</v>
      </c>
      <c r="G523" s="128">
        <v>1</v>
      </c>
      <c r="H523" s="128">
        <f t="shared" si="28"/>
        <v>42250</v>
      </c>
      <c r="I523" s="114">
        <v>1</v>
      </c>
      <c r="J523" s="114">
        <f t="shared" si="29"/>
        <v>42250</v>
      </c>
    </row>
    <row r="524" spans="1:10" ht="19.5" customHeight="1">
      <c r="A524" s="34">
        <v>61</v>
      </c>
      <c r="B524" s="34" t="s">
        <v>918</v>
      </c>
      <c r="C524" s="36"/>
      <c r="D524" s="37">
        <v>2011</v>
      </c>
      <c r="E524" s="453" t="s">
        <v>370</v>
      </c>
      <c r="F524" s="171">
        <v>84500</v>
      </c>
      <c r="G524" s="128">
        <v>1</v>
      </c>
      <c r="H524" s="128">
        <f t="shared" si="28"/>
        <v>84500</v>
      </c>
      <c r="I524" s="114">
        <v>1</v>
      </c>
      <c r="J524" s="114">
        <f t="shared" si="29"/>
        <v>84500</v>
      </c>
    </row>
    <row r="525" spans="1:10" ht="19.5" customHeight="1">
      <c r="A525" s="34">
        <v>62</v>
      </c>
      <c r="B525" s="34" t="s">
        <v>919</v>
      </c>
      <c r="C525" s="36"/>
      <c r="D525" s="37">
        <v>2009</v>
      </c>
      <c r="E525" s="453" t="s">
        <v>370</v>
      </c>
      <c r="F525" s="171">
        <v>6338</v>
      </c>
      <c r="G525" s="128">
        <v>1</v>
      </c>
      <c r="H525" s="128">
        <f t="shared" si="28"/>
        <v>6338</v>
      </c>
      <c r="I525" s="114">
        <v>1</v>
      </c>
      <c r="J525" s="114">
        <f t="shared" si="29"/>
        <v>6338</v>
      </c>
    </row>
    <row r="526" spans="1:10" ht="19.5" customHeight="1">
      <c r="A526" s="34">
        <v>63</v>
      </c>
      <c r="B526" s="34" t="s">
        <v>920</v>
      </c>
      <c r="C526" s="36"/>
      <c r="D526" s="37">
        <v>2009</v>
      </c>
      <c r="E526" s="453" t="s">
        <v>370</v>
      </c>
      <c r="F526" s="171">
        <v>3900</v>
      </c>
      <c r="G526" s="128">
        <v>2</v>
      </c>
      <c r="H526" s="128">
        <f t="shared" si="28"/>
        <v>7800</v>
      </c>
      <c r="I526" s="114">
        <v>2</v>
      </c>
      <c r="J526" s="114">
        <f t="shared" si="29"/>
        <v>7800</v>
      </c>
    </row>
    <row r="527" spans="1:10" ht="19.5" customHeight="1">
      <c r="A527" s="34">
        <v>64</v>
      </c>
      <c r="B527" s="34" t="s">
        <v>921</v>
      </c>
      <c r="C527" s="36"/>
      <c r="D527" s="37">
        <v>2010</v>
      </c>
      <c r="E527" s="453" t="s">
        <v>370</v>
      </c>
      <c r="F527" s="171">
        <v>8775</v>
      </c>
      <c r="G527" s="128">
        <v>1</v>
      </c>
      <c r="H527" s="128">
        <f t="shared" si="28"/>
        <v>8775</v>
      </c>
      <c r="I527" s="114">
        <v>1</v>
      </c>
      <c r="J527" s="114">
        <f t="shared" si="29"/>
        <v>8775</v>
      </c>
    </row>
    <row r="528" spans="1:10" ht="19.5" customHeight="1">
      <c r="A528" s="34">
        <v>65</v>
      </c>
      <c r="B528" s="34" t="s">
        <v>686</v>
      </c>
      <c r="C528" s="36"/>
      <c r="D528" s="37">
        <v>2007</v>
      </c>
      <c r="E528" s="453" t="s">
        <v>370</v>
      </c>
      <c r="F528" s="171">
        <v>6400</v>
      </c>
      <c r="G528" s="128">
        <v>6</v>
      </c>
      <c r="H528" s="128">
        <f t="shared" si="28"/>
        <v>38400</v>
      </c>
      <c r="I528" s="114">
        <v>6</v>
      </c>
      <c r="J528" s="114">
        <f t="shared" si="29"/>
        <v>38400</v>
      </c>
    </row>
    <row r="529" spans="1:10" ht="19.5" customHeight="1">
      <c r="A529" s="34">
        <v>66</v>
      </c>
      <c r="B529" s="34" t="s">
        <v>686</v>
      </c>
      <c r="C529" s="36"/>
      <c r="D529" s="37">
        <v>2011</v>
      </c>
      <c r="E529" s="453" t="s">
        <v>370</v>
      </c>
      <c r="F529" s="171">
        <v>9100</v>
      </c>
      <c r="G529" s="128">
        <v>12</v>
      </c>
      <c r="H529" s="128">
        <f t="shared" ref="H529:H592" si="30">F529*G529</f>
        <v>109200</v>
      </c>
      <c r="I529" s="114">
        <v>12</v>
      </c>
      <c r="J529" s="114">
        <f t="shared" ref="J529:J592" si="31">H529</f>
        <v>109200</v>
      </c>
    </row>
    <row r="530" spans="1:10" ht="19.5" customHeight="1">
      <c r="A530" s="34">
        <v>67</v>
      </c>
      <c r="B530" s="34" t="s">
        <v>922</v>
      </c>
      <c r="C530" s="36"/>
      <c r="D530" s="37">
        <v>2011</v>
      </c>
      <c r="E530" s="453" t="s">
        <v>370</v>
      </c>
      <c r="F530" s="171">
        <v>118950</v>
      </c>
      <c r="G530" s="128">
        <v>1</v>
      </c>
      <c r="H530" s="128">
        <f t="shared" si="30"/>
        <v>118950</v>
      </c>
      <c r="I530" s="114">
        <v>1</v>
      </c>
      <c r="J530" s="114">
        <f t="shared" si="31"/>
        <v>118950</v>
      </c>
    </row>
    <row r="531" spans="1:10" ht="19.5" customHeight="1">
      <c r="A531" s="34">
        <v>68</v>
      </c>
      <c r="B531" s="34" t="s">
        <v>711</v>
      </c>
      <c r="C531" s="36"/>
      <c r="D531" s="37">
        <v>2011</v>
      </c>
      <c r="E531" s="453" t="s">
        <v>370</v>
      </c>
      <c r="F531" s="171">
        <v>117000</v>
      </c>
      <c r="G531" s="128">
        <v>1</v>
      </c>
      <c r="H531" s="128">
        <f t="shared" si="30"/>
        <v>117000</v>
      </c>
      <c r="I531" s="114">
        <v>1</v>
      </c>
      <c r="J531" s="114">
        <f t="shared" si="31"/>
        <v>117000</v>
      </c>
    </row>
    <row r="532" spans="1:10" ht="19.5" customHeight="1">
      <c r="A532" s="34">
        <v>69</v>
      </c>
      <c r="B532" s="34" t="s">
        <v>923</v>
      </c>
      <c r="C532" s="36"/>
      <c r="D532" s="37">
        <v>2011</v>
      </c>
      <c r="E532" s="453" t="s">
        <v>370</v>
      </c>
      <c r="F532" s="171">
        <v>76050</v>
      </c>
      <c r="G532" s="128">
        <v>1</v>
      </c>
      <c r="H532" s="128">
        <f t="shared" si="30"/>
        <v>76050</v>
      </c>
      <c r="I532" s="114">
        <v>1</v>
      </c>
      <c r="J532" s="114">
        <f t="shared" si="31"/>
        <v>76050</v>
      </c>
    </row>
    <row r="533" spans="1:10" ht="19.5" customHeight="1">
      <c r="A533" s="34">
        <v>70</v>
      </c>
      <c r="B533" s="34" t="s">
        <v>924</v>
      </c>
      <c r="C533" s="36"/>
      <c r="D533" s="37">
        <v>2011</v>
      </c>
      <c r="E533" s="453" t="s">
        <v>370</v>
      </c>
      <c r="F533" s="171">
        <v>117000</v>
      </c>
      <c r="G533" s="128">
        <v>1</v>
      </c>
      <c r="H533" s="128">
        <f t="shared" si="30"/>
        <v>117000</v>
      </c>
      <c r="I533" s="114">
        <v>1</v>
      </c>
      <c r="J533" s="114">
        <f t="shared" si="31"/>
        <v>117000</v>
      </c>
    </row>
    <row r="534" spans="1:10" ht="19.5" customHeight="1">
      <c r="A534" s="34">
        <v>71</v>
      </c>
      <c r="B534" s="34" t="s">
        <v>925</v>
      </c>
      <c r="C534" s="36"/>
      <c r="D534" s="37">
        <v>2011</v>
      </c>
      <c r="E534" s="453" t="s">
        <v>370</v>
      </c>
      <c r="F534" s="171">
        <v>39000</v>
      </c>
      <c r="G534" s="128">
        <v>1</v>
      </c>
      <c r="H534" s="128">
        <f t="shared" si="30"/>
        <v>39000</v>
      </c>
      <c r="I534" s="114">
        <v>1</v>
      </c>
      <c r="J534" s="114">
        <f t="shared" si="31"/>
        <v>39000</v>
      </c>
    </row>
    <row r="535" spans="1:10" ht="19.5" customHeight="1">
      <c r="A535" s="34">
        <v>72</v>
      </c>
      <c r="B535" s="34" t="s">
        <v>926</v>
      </c>
      <c r="C535" s="36"/>
      <c r="D535" s="37">
        <v>2011</v>
      </c>
      <c r="E535" s="453" t="s">
        <v>370</v>
      </c>
      <c r="F535" s="171">
        <v>20480</v>
      </c>
      <c r="G535" s="128">
        <v>1</v>
      </c>
      <c r="H535" s="128">
        <f t="shared" si="30"/>
        <v>20480</v>
      </c>
      <c r="I535" s="114">
        <v>1</v>
      </c>
      <c r="J535" s="114">
        <f t="shared" si="31"/>
        <v>20480</v>
      </c>
    </row>
    <row r="536" spans="1:10" ht="19.5" customHeight="1">
      <c r="A536" s="34">
        <v>73</v>
      </c>
      <c r="B536" s="34" t="s">
        <v>691</v>
      </c>
      <c r="C536" s="36"/>
      <c r="D536" s="37">
        <v>2011</v>
      </c>
      <c r="E536" s="453" t="s">
        <v>370</v>
      </c>
      <c r="F536" s="171">
        <v>51200</v>
      </c>
      <c r="G536" s="128">
        <v>1</v>
      </c>
      <c r="H536" s="128">
        <f t="shared" si="30"/>
        <v>51200</v>
      </c>
      <c r="I536" s="114">
        <v>1</v>
      </c>
      <c r="J536" s="114">
        <f t="shared" si="31"/>
        <v>51200</v>
      </c>
    </row>
    <row r="537" spans="1:10" ht="19.5" customHeight="1">
      <c r="A537" s="34">
        <v>74</v>
      </c>
      <c r="B537" s="34" t="s">
        <v>927</v>
      </c>
      <c r="C537" s="36"/>
      <c r="D537" s="37">
        <v>2012</v>
      </c>
      <c r="E537" s="453" t="s">
        <v>370</v>
      </c>
      <c r="F537" s="171">
        <v>131950</v>
      </c>
      <c r="G537" s="128">
        <v>1</v>
      </c>
      <c r="H537" s="128">
        <f t="shared" si="30"/>
        <v>131950</v>
      </c>
      <c r="I537" s="114">
        <v>1</v>
      </c>
      <c r="J537" s="114">
        <f t="shared" si="31"/>
        <v>131950</v>
      </c>
    </row>
    <row r="538" spans="1:10" ht="19.5" customHeight="1">
      <c r="A538" s="34">
        <v>75</v>
      </c>
      <c r="B538" s="34" t="s">
        <v>928</v>
      </c>
      <c r="C538" s="36"/>
      <c r="D538" s="37">
        <v>2012</v>
      </c>
      <c r="E538" s="453" t="s">
        <v>370</v>
      </c>
      <c r="F538" s="171">
        <v>16250</v>
      </c>
      <c r="G538" s="128">
        <v>1</v>
      </c>
      <c r="H538" s="128">
        <f t="shared" si="30"/>
        <v>16250</v>
      </c>
      <c r="I538" s="114">
        <v>1</v>
      </c>
      <c r="J538" s="114">
        <f t="shared" si="31"/>
        <v>16250</v>
      </c>
    </row>
    <row r="539" spans="1:10" ht="19.5" customHeight="1">
      <c r="A539" s="34">
        <v>76</v>
      </c>
      <c r="B539" s="34" t="s">
        <v>929</v>
      </c>
      <c r="C539" s="36"/>
      <c r="D539" s="37">
        <v>2012</v>
      </c>
      <c r="E539" s="453" t="s">
        <v>370</v>
      </c>
      <c r="F539" s="171">
        <v>48000</v>
      </c>
      <c r="G539" s="128">
        <v>1</v>
      </c>
      <c r="H539" s="128">
        <f t="shared" si="30"/>
        <v>48000</v>
      </c>
      <c r="I539" s="114">
        <v>1</v>
      </c>
      <c r="J539" s="114">
        <f t="shared" si="31"/>
        <v>48000</v>
      </c>
    </row>
    <row r="540" spans="1:10" ht="19.5" customHeight="1">
      <c r="A540" s="34">
        <v>77</v>
      </c>
      <c r="B540" s="34" t="s">
        <v>930</v>
      </c>
      <c r="C540" s="36"/>
      <c r="D540" s="37">
        <v>2012</v>
      </c>
      <c r="E540" s="453" t="s">
        <v>370</v>
      </c>
      <c r="F540" s="171">
        <v>63600</v>
      </c>
      <c r="G540" s="128">
        <v>1</v>
      </c>
      <c r="H540" s="128">
        <f t="shared" si="30"/>
        <v>63600</v>
      </c>
      <c r="I540" s="114">
        <v>1</v>
      </c>
      <c r="J540" s="114">
        <f t="shared" si="31"/>
        <v>63600</v>
      </c>
    </row>
    <row r="541" spans="1:10" ht="19.5" customHeight="1">
      <c r="A541" s="34">
        <v>78</v>
      </c>
      <c r="B541" s="34" t="s">
        <v>1125</v>
      </c>
      <c r="C541" s="36"/>
      <c r="D541" s="37">
        <v>2012</v>
      </c>
      <c r="E541" s="453" t="s">
        <v>370</v>
      </c>
      <c r="F541" s="171">
        <v>0</v>
      </c>
      <c r="G541" s="128">
        <v>1</v>
      </c>
      <c r="H541" s="128">
        <f t="shared" si="30"/>
        <v>0</v>
      </c>
      <c r="I541" s="114">
        <v>1</v>
      </c>
      <c r="J541" s="114">
        <f t="shared" si="31"/>
        <v>0</v>
      </c>
    </row>
    <row r="542" spans="1:10" ht="19.5" customHeight="1">
      <c r="A542" s="34">
        <v>79</v>
      </c>
      <c r="B542" s="34" t="s">
        <v>931</v>
      </c>
      <c r="C542" s="36"/>
      <c r="D542" s="37">
        <v>2012</v>
      </c>
      <c r="E542" s="453" t="s">
        <v>370</v>
      </c>
      <c r="F542" s="171">
        <v>18600</v>
      </c>
      <c r="G542" s="128">
        <v>1</v>
      </c>
      <c r="H542" s="128">
        <f t="shared" si="30"/>
        <v>18600</v>
      </c>
      <c r="I542" s="114">
        <v>1</v>
      </c>
      <c r="J542" s="114">
        <f t="shared" si="31"/>
        <v>18600</v>
      </c>
    </row>
    <row r="543" spans="1:10" ht="19.5" customHeight="1">
      <c r="A543" s="34">
        <v>80</v>
      </c>
      <c r="B543" s="34" t="s">
        <v>932</v>
      </c>
      <c r="C543" s="36"/>
      <c r="D543" s="37">
        <v>2012</v>
      </c>
      <c r="E543" s="453" t="s">
        <v>370</v>
      </c>
      <c r="F543" s="171">
        <v>105950</v>
      </c>
      <c r="G543" s="128">
        <v>1</v>
      </c>
      <c r="H543" s="128">
        <f t="shared" si="30"/>
        <v>105950</v>
      </c>
      <c r="I543" s="114">
        <v>1</v>
      </c>
      <c r="J543" s="114">
        <f t="shared" si="31"/>
        <v>105950</v>
      </c>
    </row>
    <row r="544" spans="1:10" ht="19.5" customHeight="1">
      <c r="A544" s="34">
        <v>81</v>
      </c>
      <c r="B544" s="34" t="s">
        <v>698</v>
      </c>
      <c r="C544" s="36"/>
      <c r="D544" s="37">
        <v>2013</v>
      </c>
      <c r="E544" s="453" t="s">
        <v>370</v>
      </c>
      <c r="F544" s="171">
        <v>143000</v>
      </c>
      <c r="G544" s="128">
        <v>1</v>
      </c>
      <c r="H544" s="128">
        <f t="shared" si="30"/>
        <v>143000</v>
      </c>
      <c r="I544" s="114">
        <v>1</v>
      </c>
      <c r="J544" s="114">
        <f t="shared" si="31"/>
        <v>143000</v>
      </c>
    </row>
    <row r="545" spans="1:10" ht="19.5" customHeight="1">
      <c r="A545" s="34">
        <v>82</v>
      </c>
      <c r="B545" s="34" t="s">
        <v>933</v>
      </c>
      <c r="C545" s="36"/>
      <c r="D545" s="37">
        <v>2013</v>
      </c>
      <c r="E545" s="453" t="s">
        <v>370</v>
      </c>
      <c r="F545" s="171">
        <v>55900</v>
      </c>
      <c r="G545" s="128">
        <v>1</v>
      </c>
      <c r="H545" s="128">
        <f t="shared" si="30"/>
        <v>55900</v>
      </c>
      <c r="I545" s="114">
        <v>1</v>
      </c>
      <c r="J545" s="114">
        <f t="shared" si="31"/>
        <v>55900</v>
      </c>
    </row>
    <row r="546" spans="1:10" ht="19.5" customHeight="1">
      <c r="A546" s="34">
        <v>83</v>
      </c>
      <c r="B546" s="34" t="s">
        <v>934</v>
      </c>
      <c r="C546" s="36"/>
      <c r="D546" s="37">
        <v>2013</v>
      </c>
      <c r="E546" s="453" t="s">
        <v>370</v>
      </c>
      <c r="F546" s="171">
        <v>28600</v>
      </c>
      <c r="G546" s="128">
        <v>1</v>
      </c>
      <c r="H546" s="128">
        <f t="shared" si="30"/>
        <v>28600</v>
      </c>
      <c r="I546" s="114">
        <v>1</v>
      </c>
      <c r="J546" s="114">
        <f t="shared" si="31"/>
        <v>28600</v>
      </c>
    </row>
    <row r="547" spans="1:10" ht="19.5" customHeight="1">
      <c r="A547" s="34">
        <v>84</v>
      </c>
      <c r="B547" s="34" t="s">
        <v>935</v>
      </c>
      <c r="C547" s="36"/>
      <c r="D547" s="37">
        <v>2013</v>
      </c>
      <c r="E547" s="453" t="s">
        <v>370</v>
      </c>
      <c r="F547" s="171">
        <v>20000</v>
      </c>
      <c r="G547" s="128">
        <v>1</v>
      </c>
      <c r="H547" s="128">
        <f t="shared" si="30"/>
        <v>20000</v>
      </c>
      <c r="I547" s="114">
        <v>1</v>
      </c>
      <c r="J547" s="114">
        <f t="shared" si="31"/>
        <v>20000</v>
      </c>
    </row>
    <row r="548" spans="1:10" ht="19.5" customHeight="1">
      <c r="A548" s="34">
        <v>85</v>
      </c>
      <c r="B548" s="34" t="s">
        <v>936</v>
      </c>
      <c r="C548" s="36"/>
      <c r="D548" s="37">
        <v>2013</v>
      </c>
      <c r="E548" s="453" t="s">
        <v>370</v>
      </c>
      <c r="F548" s="171">
        <v>11400</v>
      </c>
      <c r="G548" s="128">
        <v>2</v>
      </c>
      <c r="H548" s="128">
        <f t="shared" si="30"/>
        <v>22800</v>
      </c>
      <c r="I548" s="114">
        <v>2</v>
      </c>
      <c r="J548" s="114">
        <f t="shared" si="31"/>
        <v>22800</v>
      </c>
    </row>
    <row r="549" spans="1:10" ht="19.5" customHeight="1">
      <c r="A549" s="34">
        <v>86</v>
      </c>
      <c r="B549" s="34" t="s">
        <v>937</v>
      </c>
      <c r="C549" s="36"/>
      <c r="D549" s="37">
        <v>2013</v>
      </c>
      <c r="E549" s="453" t="s">
        <v>370</v>
      </c>
      <c r="F549" s="171">
        <v>2400</v>
      </c>
      <c r="G549" s="128">
        <v>3</v>
      </c>
      <c r="H549" s="128">
        <f t="shared" si="30"/>
        <v>7200</v>
      </c>
      <c r="I549" s="114">
        <v>3</v>
      </c>
      <c r="J549" s="114">
        <f t="shared" si="31"/>
        <v>7200</v>
      </c>
    </row>
    <row r="550" spans="1:10" ht="19.5" customHeight="1">
      <c r="A550" s="34">
        <v>87</v>
      </c>
      <c r="B550" s="34" t="s">
        <v>938</v>
      </c>
      <c r="C550" s="36"/>
      <c r="D550" s="37">
        <v>2013</v>
      </c>
      <c r="E550" s="453" t="s">
        <v>370</v>
      </c>
      <c r="F550" s="171">
        <v>3960</v>
      </c>
      <c r="G550" s="128">
        <v>1</v>
      </c>
      <c r="H550" s="128">
        <f t="shared" si="30"/>
        <v>3960</v>
      </c>
      <c r="I550" s="114">
        <v>1</v>
      </c>
      <c r="J550" s="114">
        <f t="shared" si="31"/>
        <v>3960</v>
      </c>
    </row>
    <row r="551" spans="1:10" ht="19.5" customHeight="1">
      <c r="A551" s="34">
        <v>88</v>
      </c>
      <c r="B551" s="34" t="s">
        <v>939</v>
      </c>
      <c r="C551" s="36"/>
      <c r="D551" s="37">
        <v>2013</v>
      </c>
      <c r="E551" s="453" t="s">
        <v>370</v>
      </c>
      <c r="F551" s="171">
        <v>5120</v>
      </c>
      <c r="G551" s="128">
        <v>1</v>
      </c>
      <c r="H551" s="128">
        <f t="shared" si="30"/>
        <v>5120</v>
      </c>
      <c r="I551" s="114">
        <v>1</v>
      </c>
      <c r="J551" s="114">
        <f t="shared" si="31"/>
        <v>5120</v>
      </c>
    </row>
    <row r="552" spans="1:10" ht="19.5" customHeight="1">
      <c r="A552" s="34">
        <v>89</v>
      </c>
      <c r="B552" s="34" t="s">
        <v>940</v>
      </c>
      <c r="C552" s="36"/>
      <c r="D552" s="37">
        <v>2013</v>
      </c>
      <c r="E552" s="453" t="s">
        <v>370</v>
      </c>
      <c r="F552" s="171">
        <v>114560</v>
      </c>
      <c r="G552" s="128">
        <v>1</v>
      </c>
      <c r="H552" s="128">
        <f t="shared" si="30"/>
        <v>114560</v>
      </c>
      <c r="I552" s="114">
        <v>1</v>
      </c>
      <c r="J552" s="114">
        <f t="shared" si="31"/>
        <v>114560</v>
      </c>
    </row>
    <row r="553" spans="1:10" ht="19.5" customHeight="1">
      <c r="A553" s="34">
        <v>90</v>
      </c>
      <c r="B553" s="34" t="s">
        <v>941</v>
      </c>
      <c r="C553" s="36"/>
      <c r="D553" s="37">
        <v>2013</v>
      </c>
      <c r="E553" s="453" t="s">
        <v>370</v>
      </c>
      <c r="F553" s="171">
        <v>6400</v>
      </c>
      <c r="G553" s="128">
        <v>1</v>
      </c>
      <c r="H553" s="128">
        <f t="shared" si="30"/>
        <v>6400</v>
      </c>
      <c r="I553" s="114">
        <v>1</v>
      </c>
      <c r="J553" s="114">
        <f t="shared" si="31"/>
        <v>6400</v>
      </c>
    </row>
    <row r="554" spans="1:10" ht="19.5" customHeight="1">
      <c r="A554" s="34">
        <v>91</v>
      </c>
      <c r="B554" s="34" t="s">
        <v>942</v>
      </c>
      <c r="C554" s="36"/>
      <c r="D554" s="37">
        <v>2013</v>
      </c>
      <c r="E554" s="453" t="s">
        <v>370</v>
      </c>
      <c r="F554" s="171">
        <v>6080</v>
      </c>
      <c r="G554" s="128">
        <v>1</v>
      </c>
      <c r="H554" s="128">
        <f t="shared" si="30"/>
        <v>6080</v>
      </c>
      <c r="I554" s="114">
        <v>1</v>
      </c>
      <c r="J554" s="114">
        <f t="shared" si="31"/>
        <v>6080</v>
      </c>
    </row>
    <row r="555" spans="1:10" ht="19.5" customHeight="1">
      <c r="A555" s="34">
        <v>92</v>
      </c>
      <c r="B555" s="34" t="s">
        <v>943</v>
      </c>
      <c r="C555" s="36"/>
      <c r="D555" s="37">
        <v>2013</v>
      </c>
      <c r="E555" s="453" t="s">
        <v>370</v>
      </c>
      <c r="F555" s="171">
        <v>6000</v>
      </c>
      <c r="G555" s="128">
        <v>1</v>
      </c>
      <c r="H555" s="128">
        <f t="shared" si="30"/>
        <v>6000</v>
      </c>
      <c r="I555" s="114">
        <v>1</v>
      </c>
      <c r="J555" s="114">
        <f t="shared" si="31"/>
        <v>6000</v>
      </c>
    </row>
    <row r="556" spans="1:10" ht="19.5" customHeight="1">
      <c r="A556" s="34">
        <v>93</v>
      </c>
      <c r="B556" s="34" t="s">
        <v>944</v>
      </c>
      <c r="C556" s="36"/>
      <c r="D556" s="37">
        <v>2013</v>
      </c>
      <c r="E556" s="453" t="s">
        <v>370</v>
      </c>
      <c r="F556" s="171">
        <v>34000</v>
      </c>
      <c r="G556" s="128">
        <v>1</v>
      </c>
      <c r="H556" s="128">
        <f t="shared" si="30"/>
        <v>34000</v>
      </c>
      <c r="I556" s="114">
        <v>1</v>
      </c>
      <c r="J556" s="114">
        <f t="shared" si="31"/>
        <v>34000</v>
      </c>
    </row>
    <row r="557" spans="1:10" ht="19.5" customHeight="1">
      <c r="A557" s="34">
        <v>94</v>
      </c>
      <c r="B557" s="34" t="s">
        <v>943</v>
      </c>
      <c r="C557" s="36"/>
      <c r="D557" s="37">
        <v>2013</v>
      </c>
      <c r="E557" s="453" t="s">
        <v>370</v>
      </c>
      <c r="F557" s="171">
        <v>49000</v>
      </c>
      <c r="G557" s="128">
        <v>1</v>
      </c>
      <c r="H557" s="128">
        <f t="shared" si="30"/>
        <v>49000</v>
      </c>
      <c r="I557" s="114">
        <v>1</v>
      </c>
      <c r="J557" s="114">
        <f t="shared" si="31"/>
        <v>49000</v>
      </c>
    </row>
    <row r="558" spans="1:10" ht="19.5" customHeight="1">
      <c r="A558" s="34">
        <v>95</v>
      </c>
      <c r="B558" s="34" t="s">
        <v>945</v>
      </c>
      <c r="C558" s="36"/>
      <c r="D558" s="37">
        <v>2013</v>
      </c>
      <c r="E558" s="453" t="s">
        <v>370</v>
      </c>
      <c r="F558" s="171">
        <v>22000</v>
      </c>
      <c r="G558" s="128">
        <v>1</v>
      </c>
      <c r="H558" s="128">
        <f t="shared" si="30"/>
        <v>22000</v>
      </c>
      <c r="I558" s="114">
        <v>1</v>
      </c>
      <c r="J558" s="114">
        <f t="shared" si="31"/>
        <v>22000</v>
      </c>
    </row>
    <row r="559" spans="1:10" ht="19.5" customHeight="1">
      <c r="A559" s="34">
        <v>96</v>
      </c>
      <c r="B559" s="34" t="s">
        <v>691</v>
      </c>
      <c r="C559" s="36"/>
      <c r="D559" s="37">
        <v>2014</v>
      </c>
      <c r="E559" s="453" t="s">
        <v>370</v>
      </c>
      <c r="F559" s="171">
        <v>100000</v>
      </c>
      <c r="G559" s="128">
        <v>1</v>
      </c>
      <c r="H559" s="128">
        <f t="shared" si="30"/>
        <v>100000</v>
      </c>
      <c r="I559" s="114">
        <v>1</v>
      </c>
      <c r="J559" s="114">
        <f t="shared" si="31"/>
        <v>100000</v>
      </c>
    </row>
    <row r="560" spans="1:10" ht="19.5" customHeight="1">
      <c r="A560" s="34">
        <v>97</v>
      </c>
      <c r="B560" s="34" t="s">
        <v>704</v>
      </c>
      <c r="C560" s="36"/>
      <c r="D560" s="37">
        <v>2014</v>
      </c>
      <c r="E560" s="453" t="s">
        <v>370</v>
      </c>
      <c r="F560" s="171">
        <v>50000</v>
      </c>
      <c r="G560" s="128">
        <v>3</v>
      </c>
      <c r="H560" s="128">
        <f t="shared" si="30"/>
        <v>150000</v>
      </c>
      <c r="I560" s="114">
        <v>3</v>
      </c>
      <c r="J560" s="114">
        <f t="shared" si="31"/>
        <v>150000</v>
      </c>
    </row>
    <row r="561" spans="1:10" ht="19.5" customHeight="1">
      <c r="A561" s="34">
        <v>98</v>
      </c>
      <c r="B561" s="34" t="s">
        <v>946</v>
      </c>
      <c r="C561" s="36"/>
      <c r="D561" s="37">
        <v>2014</v>
      </c>
      <c r="E561" s="453" t="s">
        <v>370</v>
      </c>
      <c r="F561" s="171">
        <v>8500</v>
      </c>
      <c r="G561" s="128">
        <v>8</v>
      </c>
      <c r="H561" s="128">
        <f t="shared" si="30"/>
        <v>68000</v>
      </c>
      <c r="I561" s="114">
        <v>8</v>
      </c>
      <c r="J561" s="114">
        <f t="shared" si="31"/>
        <v>68000</v>
      </c>
    </row>
    <row r="562" spans="1:10" ht="19.5" customHeight="1">
      <c r="A562" s="34">
        <v>99</v>
      </c>
      <c r="B562" s="34" t="s">
        <v>947</v>
      </c>
      <c r="C562" s="36"/>
      <c r="D562" s="37">
        <v>2014</v>
      </c>
      <c r="E562" s="453" t="s">
        <v>370</v>
      </c>
      <c r="F562" s="171">
        <v>40000</v>
      </c>
      <c r="G562" s="128">
        <v>1</v>
      </c>
      <c r="H562" s="128">
        <f t="shared" si="30"/>
        <v>40000</v>
      </c>
      <c r="I562" s="114">
        <v>1</v>
      </c>
      <c r="J562" s="114">
        <f t="shared" si="31"/>
        <v>40000</v>
      </c>
    </row>
    <row r="563" spans="1:10" ht="19.5" customHeight="1">
      <c r="A563" s="34">
        <v>100</v>
      </c>
      <c r="B563" s="34" t="s">
        <v>948</v>
      </c>
      <c r="C563" s="36"/>
      <c r="D563" s="37">
        <v>2014</v>
      </c>
      <c r="E563" s="453" t="s">
        <v>370</v>
      </c>
      <c r="F563" s="171">
        <v>120000</v>
      </c>
      <c r="G563" s="128">
        <v>1</v>
      </c>
      <c r="H563" s="128">
        <f t="shared" si="30"/>
        <v>120000</v>
      </c>
      <c r="I563" s="114">
        <v>1</v>
      </c>
      <c r="J563" s="114">
        <f t="shared" si="31"/>
        <v>120000</v>
      </c>
    </row>
    <row r="564" spans="1:10" ht="19.5" customHeight="1">
      <c r="A564" s="34">
        <v>101</v>
      </c>
      <c r="B564" s="34" t="s">
        <v>949</v>
      </c>
      <c r="C564" s="36"/>
      <c r="D564" s="37">
        <v>2014</v>
      </c>
      <c r="E564" s="453" t="s">
        <v>370</v>
      </c>
      <c r="F564" s="171">
        <v>5000</v>
      </c>
      <c r="G564" s="128">
        <v>5</v>
      </c>
      <c r="H564" s="128">
        <f t="shared" si="30"/>
        <v>25000</v>
      </c>
      <c r="I564" s="114">
        <v>5</v>
      </c>
      <c r="J564" s="114">
        <f t="shared" si="31"/>
        <v>25000</v>
      </c>
    </row>
    <row r="565" spans="1:10" ht="19.5" customHeight="1">
      <c r="A565" s="34">
        <v>102</v>
      </c>
      <c r="B565" s="34" t="s">
        <v>950</v>
      </c>
      <c r="C565" s="36"/>
      <c r="D565" s="37">
        <v>2014</v>
      </c>
      <c r="E565" s="453" t="s">
        <v>370</v>
      </c>
      <c r="F565" s="171">
        <v>10000</v>
      </c>
      <c r="G565" s="128">
        <v>1</v>
      </c>
      <c r="H565" s="128">
        <f t="shared" si="30"/>
        <v>10000</v>
      </c>
      <c r="I565" s="114">
        <v>1</v>
      </c>
      <c r="J565" s="114">
        <f t="shared" si="31"/>
        <v>10000</v>
      </c>
    </row>
    <row r="566" spans="1:10" ht="19.5" customHeight="1">
      <c r="A566" s="34">
        <v>103</v>
      </c>
      <c r="B566" s="34" t="s">
        <v>951</v>
      </c>
      <c r="C566" s="36"/>
      <c r="D566" s="37">
        <v>2014</v>
      </c>
      <c r="E566" s="453" t="s">
        <v>370</v>
      </c>
      <c r="F566" s="171">
        <v>3800</v>
      </c>
      <c r="G566" s="128">
        <v>1</v>
      </c>
      <c r="H566" s="128">
        <f t="shared" si="30"/>
        <v>3800</v>
      </c>
      <c r="I566" s="114">
        <v>1</v>
      </c>
      <c r="J566" s="114">
        <f t="shared" si="31"/>
        <v>3800</v>
      </c>
    </row>
    <row r="567" spans="1:10" ht="19.5" customHeight="1">
      <c r="A567" s="34">
        <v>104</v>
      </c>
      <c r="B567" s="34" t="s">
        <v>952</v>
      </c>
      <c r="C567" s="36"/>
      <c r="D567" s="37">
        <v>2014</v>
      </c>
      <c r="E567" s="453" t="s">
        <v>370</v>
      </c>
      <c r="F567" s="171">
        <v>22000</v>
      </c>
      <c r="G567" s="128">
        <v>5</v>
      </c>
      <c r="H567" s="128">
        <f t="shared" si="30"/>
        <v>110000</v>
      </c>
      <c r="I567" s="114">
        <v>5</v>
      </c>
      <c r="J567" s="114">
        <f t="shared" si="31"/>
        <v>110000</v>
      </c>
    </row>
    <row r="568" spans="1:10" ht="19.5" customHeight="1">
      <c r="A568" s="34">
        <v>105</v>
      </c>
      <c r="B568" s="34" t="s">
        <v>953</v>
      </c>
      <c r="C568" s="36"/>
      <c r="D568" s="37">
        <v>2014</v>
      </c>
      <c r="E568" s="453" t="s">
        <v>370</v>
      </c>
      <c r="F568" s="171">
        <v>3000</v>
      </c>
      <c r="G568" s="128">
        <v>2</v>
      </c>
      <c r="H568" s="128">
        <f t="shared" si="30"/>
        <v>6000</v>
      </c>
      <c r="I568" s="114">
        <v>2</v>
      </c>
      <c r="J568" s="114">
        <f t="shared" si="31"/>
        <v>6000</v>
      </c>
    </row>
    <row r="569" spans="1:10" ht="19.5" customHeight="1">
      <c r="A569" s="34">
        <v>106</v>
      </c>
      <c r="B569" s="34" t="s">
        <v>954</v>
      </c>
      <c r="C569" s="36"/>
      <c r="D569" s="37">
        <v>2014</v>
      </c>
      <c r="E569" s="453" t="s">
        <v>370</v>
      </c>
      <c r="F569" s="171">
        <v>12000</v>
      </c>
      <c r="G569" s="128">
        <v>1</v>
      </c>
      <c r="H569" s="128">
        <f t="shared" si="30"/>
        <v>12000</v>
      </c>
      <c r="I569" s="114">
        <v>1</v>
      </c>
      <c r="J569" s="114">
        <f t="shared" si="31"/>
        <v>12000</v>
      </c>
    </row>
    <row r="570" spans="1:10" ht="19.5" customHeight="1">
      <c r="A570" s="34">
        <v>107</v>
      </c>
      <c r="B570" s="34" t="s">
        <v>955</v>
      </c>
      <c r="C570" s="36"/>
      <c r="D570" s="37">
        <v>2014</v>
      </c>
      <c r="E570" s="453" t="s">
        <v>370</v>
      </c>
      <c r="F570" s="171">
        <v>60000</v>
      </c>
      <c r="G570" s="128">
        <v>1</v>
      </c>
      <c r="H570" s="128">
        <f t="shared" si="30"/>
        <v>60000</v>
      </c>
      <c r="I570" s="114">
        <v>1</v>
      </c>
      <c r="J570" s="114">
        <f t="shared" si="31"/>
        <v>60000</v>
      </c>
    </row>
    <row r="571" spans="1:10" ht="19.5" customHeight="1">
      <c r="A571" s="34">
        <v>108</v>
      </c>
      <c r="B571" s="34" t="s">
        <v>956</v>
      </c>
      <c r="C571" s="36"/>
      <c r="D571" s="37">
        <v>2014</v>
      </c>
      <c r="E571" s="453" t="s">
        <v>370</v>
      </c>
      <c r="F571" s="171">
        <v>60000</v>
      </c>
      <c r="G571" s="128">
        <v>2</v>
      </c>
      <c r="H571" s="128">
        <f t="shared" si="30"/>
        <v>120000</v>
      </c>
      <c r="I571" s="114">
        <v>2</v>
      </c>
      <c r="J571" s="114">
        <f t="shared" si="31"/>
        <v>120000</v>
      </c>
    </row>
    <row r="572" spans="1:10" ht="19.5" customHeight="1">
      <c r="A572" s="34">
        <v>109</v>
      </c>
      <c r="B572" s="34" t="s">
        <v>957</v>
      </c>
      <c r="C572" s="36"/>
      <c r="D572" s="37">
        <v>2014</v>
      </c>
      <c r="E572" s="453" t="s">
        <v>370</v>
      </c>
      <c r="F572" s="171">
        <v>3500</v>
      </c>
      <c r="G572" s="128">
        <v>1</v>
      </c>
      <c r="H572" s="128">
        <f t="shared" si="30"/>
        <v>3500</v>
      </c>
      <c r="I572" s="114">
        <v>1</v>
      </c>
      <c r="J572" s="114">
        <f t="shared" si="31"/>
        <v>3500</v>
      </c>
    </row>
    <row r="573" spans="1:10" ht="19.5" customHeight="1">
      <c r="A573" s="34">
        <v>110</v>
      </c>
      <c r="B573" s="34" t="s">
        <v>958</v>
      </c>
      <c r="C573" s="36"/>
      <c r="D573" s="37">
        <v>2015</v>
      </c>
      <c r="E573" s="453" t="s">
        <v>370</v>
      </c>
      <c r="F573" s="171">
        <v>191900</v>
      </c>
      <c r="G573" s="128">
        <v>1</v>
      </c>
      <c r="H573" s="128">
        <f t="shared" si="30"/>
        <v>191900</v>
      </c>
      <c r="I573" s="114">
        <v>1</v>
      </c>
      <c r="J573" s="114">
        <f t="shared" si="31"/>
        <v>191900</v>
      </c>
    </row>
    <row r="574" spans="1:10" ht="19.5" customHeight="1">
      <c r="A574" s="34">
        <v>111</v>
      </c>
      <c r="B574" s="34" t="s">
        <v>959</v>
      </c>
      <c r="C574" s="36"/>
      <c r="D574" s="37">
        <v>2015</v>
      </c>
      <c r="E574" s="453" t="s">
        <v>370</v>
      </c>
      <c r="F574" s="171">
        <v>190000</v>
      </c>
      <c r="G574" s="128">
        <v>1</v>
      </c>
      <c r="H574" s="128">
        <f t="shared" si="30"/>
        <v>190000</v>
      </c>
      <c r="I574" s="114">
        <v>1</v>
      </c>
      <c r="J574" s="114">
        <f t="shared" si="31"/>
        <v>190000</v>
      </c>
    </row>
    <row r="575" spans="1:10" ht="19.5" customHeight="1">
      <c r="A575" s="34">
        <v>112</v>
      </c>
      <c r="B575" s="34" t="s">
        <v>960</v>
      </c>
      <c r="C575" s="36"/>
      <c r="D575" s="37">
        <v>2015</v>
      </c>
      <c r="E575" s="453" t="s">
        <v>370</v>
      </c>
      <c r="F575" s="171">
        <v>208000</v>
      </c>
      <c r="G575" s="128">
        <v>1</v>
      </c>
      <c r="H575" s="128">
        <f t="shared" si="30"/>
        <v>208000</v>
      </c>
      <c r="I575" s="114">
        <v>1</v>
      </c>
      <c r="J575" s="114">
        <f t="shared" si="31"/>
        <v>208000</v>
      </c>
    </row>
    <row r="576" spans="1:10" ht="19.5" customHeight="1">
      <c r="A576" s="34">
        <v>113</v>
      </c>
      <c r="B576" s="34" t="s">
        <v>961</v>
      </c>
      <c r="C576" s="36"/>
      <c r="D576" s="37">
        <v>2015</v>
      </c>
      <c r="E576" s="453" t="s">
        <v>370</v>
      </c>
      <c r="F576" s="171">
        <v>74600</v>
      </c>
      <c r="G576" s="128">
        <v>1</v>
      </c>
      <c r="H576" s="128">
        <f t="shared" si="30"/>
        <v>74600</v>
      </c>
      <c r="I576" s="114">
        <v>1</v>
      </c>
      <c r="J576" s="114">
        <f t="shared" si="31"/>
        <v>74600</v>
      </c>
    </row>
    <row r="577" spans="1:10" ht="19.5" customHeight="1">
      <c r="A577" s="34">
        <v>114</v>
      </c>
      <c r="B577" s="34" t="s">
        <v>962</v>
      </c>
      <c r="C577" s="36"/>
      <c r="D577" s="37">
        <v>2015</v>
      </c>
      <c r="E577" s="453" t="s">
        <v>370</v>
      </c>
      <c r="F577" s="171">
        <v>9500</v>
      </c>
      <c r="G577" s="128">
        <v>1</v>
      </c>
      <c r="H577" s="128">
        <f t="shared" si="30"/>
        <v>9500</v>
      </c>
      <c r="I577" s="114">
        <v>1</v>
      </c>
      <c r="J577" s="114">
        <f t="shared" si="31"/>
        <v>9500</v>
      </c>
    </row>
    <row r="578" spans="1:10" ht="19.5" customHeight="1">
      <c r="A578" s="34">
        <v>115</v>
      </c>
      <c r="B578" s="34" t="s">
        <v>963</v>
      </c>
      <c r="C578" s="36"/>
      <c r="D578" s="37">
        <v>2015</v>
      </c>
      <c r="E578" s="453" t="s">
        <v>370</v>
      </c>
      <c r="F578" s="171">
        <v>9000</v>
      </c>
      <c r="G578" s="128">
        <v>1</v>
      </c>
      <c r="H578" s="128">
        <f t="shared" si="30"/>
        <v>9000</v>
      </c>
      <c r="I578" s="114">
        <v>1</v>
      </c>
      <c r="J578" s="114">
        <f t="shared" si="31"/>
        <v>9000</v>
      </c>
    </row>
    <row r="579" spans="1:10" ht="19.5" customHeight="1">
      <c r="A579" s="34">
        <v>116</v>
      </c>
      <c r="B579" s="34" t="s">
        <v>964</v>
      </c>
      <c r="C579" s="36"/>
      <c r="D579" s="37">
        <v>2015</v>
      </c>
      <c r="E579" s="453" t="s">
        <v>370</v>
      </c>
      <c r="F579" s="171">
        <v>5800</v>
      </c>
      <c r="G579" s="128">
        <v>1</v>
      </c>
      <c r="H579" s="128">
        <f t="shared" si="30"/>
        <v>5800</v>
      </c>
      <c r="I579" s="114">
        <v>1</v>
      </c>
      <c r="J579" s="114">
        <f t="shared" si="31"/>
        <v>5800</v>
      </c>
    </row>
    <row r="580" spans="1:10" ht="19.5" customHeight="1">
      <c r="A580" s="34">
        <v>117</v>
      </c>
      <c r="B580" s="34" t="s">
        <v>965</v>
      </c>
      <c r="C580" s="36"/>
      <c r="D580" s="37">
        <v>2015</v>
      </c>
      <c r="E580" s="453" t="s">
        <v>370</v>
      </c>
      <c r="F580" s="171">
        <v>118000</v>
      </c>
      <c r="G580" s="128">
        <v>1</v>
      </c>
      <c r="H580" s="128">
        <f t="shared" si="30"/>
        <v>118000</v>
      </c>
      <c r="I580" s="114">
        <v>1</v>
      </c>
      <c r="J580" s="114">
        <f t="shared" si="31"/>
        <v>118000</v>
      </c>
    </row>
    <row r="581" spans="1:10" ht="19.5" customHeight="1">
      <c r="A581" s="34">
        <v>118</v>
      </c>
      <c r="B581" s="34" t="s">
        <v>966</v>
      </c>
      <c r="C581" s="36"/>
      <c r="D581" s="37">
        <v>2015</v>
      </c>
      <c r="E581" s="453" t="s">
        <v>370</v>
      </c>
      <c r="F581" s="171">
        <v>31000</v>
      </c>
      <c r="G581" s="128">
        <v>1</v>
      </c>
      <c r="H581" s="128">
        <f t="shared" si="30"/>
        <v>31000</v>
      </c>
      <c r="I581" s="114">
        <v>1</v>
      </c>
      <c r="J581" s="114">
        <f t="shared" si="31"/>
        <v>31000</v>
      </c>
    </row>
    <row r="582" spans="1:10" ht="19.5" customHeight="1">
      <c r="A582" s="34">
        <v>119</v>
      </c>
      <c r="B582" s="34" t="s">
        <v>967</v>
      </c>
      <c r="C582" s="36"/>
      <c r="D582" s="37">
        <v>2015</v>
      </c>
      <c r="E582" s="453" t="s">
        <v>370</v>
      </c>
      <c r="F582" s="171">
        <v>11500</v>
      </c>
      <c r="G582" s="128">
        <v>2</v>
      </c>
      <c r="H582" s="128">
        <f t="shared" si="30"/>
        <v>23000</v>
      </c>
      <c r="I582" s="114">
        <v>2</v>
      </c>
      <c r="J582" s="114">
        <f t="shared" si="31"/>
        <v>23000</v>
      </c>
    </row>
    <row r="583" spans="1:10" ht="19.5" customHeight="1">
      <c r="A583" s="34">
        <v>120</v>
      </c>
      <c r="B583" s="34" t="s">
        <v>968</v>
      </c>
      <c r="C583" s="36"/>
      <c r="D583" s="37">
        <v>2015</v>
      </c>
      <c r="E583" s="453" t="s">
        <v>370</v>
      </c>
      <c r="F583" s="171">
        <v>14000</v>
      </c>
      <c r="G583" s="128">
        <v>1</v>
      </c>
      <c r="H583" s="128">
        <f t="shared" si="30"/>
        <v>14000</v>
      </c>
      <c r="I583" s="114">
        <v>1</v>
      </c>
      <c r="J583" s="114">
        <f t="shared" si="31"/>
        <v>14000</v>
      </c>
    </row>
    <row r="584" spans="1:10" ht="19.5" customHeight="1">
      <c r="A584" s="34">
        <v>121</v>
      </c>
      <c r="B584" s="34" t="s">
        <v>969</v>
      </c>
      <c r="C584" s="36"/>
      <c r="D584" s="37">
        <v>2015</v>
      </c>
      <c r="E584" s="453" t="s">
        <v>370</v>
      </c>
      <c r="F584" s="171">
        <v>1500</v>
      </c>
      <c r="G584" s="128">
        <v>3</v>
      </c>
      <c r="H584" s="128">
        <f t="shared" si="30"/>
        <v>4500</v>
      </c>
      <c r="I584" s="114">
        <v>3</v>
      </c>
      <c r="J584" s="114">
        <f t="shared" si="31"/>
        <v>4500</v>
      </c>
    </row>
    <row r="585" spans="1:10" ht="19.5" customHeight="1">
      <c r="A585" s="34">
        <v>122</v>
      </c>
      <c r="B585" s="34" t="s">
        <v>970</v>
      </c>
      <c r="C585" s="36"/>
      <c r="D585" s="37">
        <v>2015</v>
      </c>
      <c r="E585" s="453" t="s">
        <v>370</v>
      </c>
      <c r="F585" s="171">
        <v>3500</v>
      </c>
      <c r="G585" s="128">
        <v>1</v>
      </c>
      <c r="H585" s="128">
        <f t="shared" si="30"/>
        <v>3500</v>
      </c>
      <c r="I585" s="114">
        <v>1</v>
      </c>
      <c r="J585" s="114">
        <f t="shared" si="31"/>
        <v>3500</v>
      </c>
    </row>
    <row r="586" spans="1:10" ht="19.5" customHeight="1">
      <c r="A586" s="34">
        <v>123</v>
      </c>
      <c r="B586" s="34" t="s">
        <v>971</v>
      </c>
      <c r="C586" s="36"/>
      <c r="D586" s="37">
        <v>2015</v>
      </c>
      <c r="E586" s="453" t="s">
        <v>370</v>
      </c>
      <c r="F586" s="171">
        <v>74600</v>
      </c>
      <c r="G586" s="128">
        <v>1</v>
      </c>
      <c r="H586" s="128">
        <f t="shared" si="30"/>
        <v>74600</v>
      </c>
      <c r="I586" s="114">
        <v>1</v>
      </c>
      <c r="J586" s="114">
        <f t="shared" si="31"/>
        <v>74600</v>
      </c>
    </row>
    <row r="587" spans="1:10" ht="19.5" customHeight="1">
      <c r="A587" s="34">
        <v>124</v>
      </c>
      <c r="B587" s="34" t="s">
        <v>972</v>
      </c>
      <c r="C587" s="36"/>
      <c r="D587" s="37">
        <v>2016</v>
      </c>
      <c r="E587" s="453" t="s">
        <v>370</v>
      </c>
      <c r="F587" s="171">
        <v>498950</v>
      </c>
      <c r="G587" s="128">
        <v>1</v>
      </c>
      <c r="H587" s="128">
        <f t="shared" si="30"/>
        <v>498950</v>
      </c>
      <c r="I587" s="114">
        <v>1</v>
      </c>
      <c r="J587" s="114">
        <f t="shared" si="31"/>
        <v>498950</v>
      </c>
    </row>
    <row r="588" spans="1:10" ht="19.5" customHeight="1">
      <c r="A588" s="34">
        <v>125</v>
      </c>
      <c r="B588" s="34" t="s">
        <v>973</v>
      </c>
      <c r="C588" s="36"/>
      <c r="D588" s="37">
        <v>2016</v>
      </c>
      <c r="E588" s="453" t="s">
        <v>370</v>
      </c>
      <c r="F588" s="171">
        <v>1495</v>
      </c>
      <c r="G588" s="128">
        <v>5</v>
      </c>
      <c r="H588" s="128">
        <f t="shared" si="30"/>
        <v>7475</v>
      </c>
      <c r="I588" s="114">
        <v>5</v>
      </c>
      <c r="J588" s="114">
        <f t="shared" si="31"/>
        <v>7475</v>
      </c>
    </row>
    <row r="589" spans="1:10" ht="19.5" customHeight="1">
      <c r="A589" s="34">
        <v>126</v>
      </c>
      <c r="B589" s="34" t="s">
        <v>974</v>
      </c>
      <c r="C589" s="36"/>
      <c r="D589" s="37">
        <v>2016</v>
      </c>
      <c r="E589" s="453" t="s">
        <v>370</v>
      </c>
      <c r="F589" s="171">
        <v>5000</v>
      </c>
      <c r="G589" s="128">
        <v>1</v>
      </c>
      <c r="H589" s="128">
        <f t="shared" si="30"/>
        <v>5000</v>
      </c>
      <c r="I589" s="114">
        <v>1</v>
      </c>
      <c r="J589" s="114">
        <f t="shared" si="31"/>
        <v>5000</v>
      </c>
    </row>
    <row r="590" spans="1:10" ht="19.5" customHeight="1">
      <c r="A590" s="34">
        <v>127</v>
      </c>
      <c r="B590" s="34" t="s">
        <v>975</v>
      </c>
      <c r="C590" s="36"/>
      <c r="D590" s="37">
        <v>2016</v>
      </c>
      <c r="E590" s="453" t="s">
        <v>370</v>
      </c>
      <c r="F590" s="171">
        <v>7000</v>
      </c>
      <c r="G590" s="128">
        <v>2</v>
      </c>
      <c r="H590" s="128">
        <f t="shared" si="30"/>
        <v>14000</v>
      </c>
      <c r="I590" s="114">
        <v>2</v>
      </c>
      <c r="J590" s="114">
        <f t="shared" si="31"/>
        <v>14000</v>
      </c>
    </row>
    <row r="591" spans="1:10" ht="19.5" customHeight="1">
      <c r="A591" s="34">
        <v>128</v>
      </c>
      <c r="B591" s="34" t="s">
        <v>976</v>
      </c>
      <c r="C591" s="36"/>
      <c r="D591" s="37">
        <v>2016</v>
      </c>
      <c r="E591" s="453" t="s">
        <v>370</v>
      </c>
      <c r="F591" s="171">
        <v>10000</v>
      </c>
      <c r="G591" s="128">
        <v>1</v>
      </c>
      <c r="H591" s="128">
        <f t="shared" si="30"/>
        <v>10000</v>
      </c>
      <c r="I591" s="114">
        <v>1</v>
      </c>
      <c r="J591" s="114">
        <f t="shared" si="31"/>
        <v>10000</v>
      </c>
    </row>
    <row r="592" spans="1:10" ht="19.5" customHeight="1">
      <c r="A592" s="34">
        <v>129</v>
      </c>
      <c r="B592" s="34" t="s">
        <v>976</v>
      </c>
      <c r="C592" s="36"/>
      <c r="D592" s="37">
        <v>2016</v>
      </c>
      <c r="E592" s="453" t="s">
        <v>370</v>
      </c>
      <c r="F592" s="171">
        <v>4000</v>
      </c>
      <c r="G592" s="128">
        <v>1</v>
      </c>
      <c r="H592" s="128">
        <f t="shared" si="30"/>
        <v>4000</v>
      </c>
      <c r="I592" s="114">
        <v>1</v>
      </c>
      <c r="J592" s="114">
        <f t="shared" si="31"/>
        <v>4000</v>
      </c>
    </row>
    <row r="593" spans="1:17" ht="19.5" customHeight="1">
      <c r="A593" s="34">
        <v>130</v>
      </c>
      <c r="B593" s="34" t="s">
        <v>977</v>
      </c>
      <c r="C593" s="36"/>
      <c r="D593" s="37">
        <v>2017</v>
      </c>
      <c r="E593" s="453" t="s">
        <v>370</v>
      </c>
      <c r="F593" s="171">
        <v>396000</v>
      </c>
      <c r="G593" s="128">
        <v>1</v>
      </c>
      <c r="H593" s="128">
        <f t="shared" ref="H593:H602" si="32">F593*G593</f>
        <v>396000</v>
      </c>
      <c r="I593" s="114">
        <v>1</v>
      </c>
      <c r="J593" s="114">
        <f t="shared" ref="J593:J600" si="33">H593</f>
        <v>396000</v>
      </c>
    </row>
    <row r="594" spans="1:17" ht="19.5" customHeight="1">
      <c r="A594" s="34">
        <v>131</v>
      </c>
      <c r="B594" s="34" t="s">
        <v>978</v>
      </c>
      <c r="C594" s="36"/>
      <c r="D594" s="37">
        <v>2017</v>
      </c>
      <c r="E594" s="453" t="s">
        <v>370</v>
      </c>
      <c r="F594" s="171">
        <v>99000</v>
      </c>
      <c r="G594" s="128">
        <v>1</v>
      </c>
      <c r="H594" s="128">
        <f t="shared" si="32"/>
        <v>99000</v>
      </c>
      <c r="I594" s="114">
        <v>1</v>
      </c>
      <c r="J594" s="114">
        <f t="shared" si="33"/>
        <v>99000</v>
      </c>
    </row>
    <row r="595" spans="1:17" ht="19.5" customHeight="1">
      <c r="A595" s="34">
        <v>132</v>
      </c>
      <c r="B595" s="34" t="s">
        <v>979</v>
      </c>
      <c r="C595" s="36"/>
      <c r="D595" s="37">
        <v>2017</v>
      </c>
      <c r="E595" s="453" t="s">
        <v>370</v>
      </c>
      <c r="F595" s="171">
        <v>495000</v>
      </c>
      <c r="G595" s="128">
        <v>1</v>
      </c>
      <c r="H595" s="128">
        <f t="shared" si="32"/>
        <v>495000</v>
      </c>
      <c r="I595" s="114">
        <v>1</v>
      </c>
      <c r="J595" s="114">
        <f t="shared" si="33"/>
        <v>495000</v>
      </c>
    </row>
    <row r="596" spans="1:17" ht="19.5" customHeight="1">
      <c r="A596" s="34">
        <v>133</v>
      </c>
      <c r="B596" s="34" t="s">
        <v>963</v>
      </c>
      <c r="C596" s="36"/>
      <c r="D596" s="37">
        <v>2015</v>
      </c>
      <c r="E596" s="453" t="s">
        <v>370</v>
      </c>
      <c r="F596" s="171">
        <v>4500</v>
      </c>
      <c r="G596" s="128">
        <v>1</v>
      </c>
      <c r="H596" s="128">
        <f t="shared" si="32"/>
        <v>4500</v>
      </c>
      <c r="I596" s="114">
        <v>1</v>
      </c>
      <c r="J596" s="114">
        <f t="shared" si="33"/>
        <v>4500</v>
      </c>
    </row>
    <row r="597" spans="1:17" ht="19.5" customHeight="1">
      <c r="A597" s="34">
        <v>134</v>
      </c>
      <c r="B597" s="34" t="s">
        <v>980</v>
      </c>
      <c r="C597" s="36"/>
      <c r="D597" s="37">
        <v>2015</v>
      </c>
      <c r="E597" s="453" t="s">
        <v>370</v>
      </c>
      <c r="F597" s="171">
        <v>1000</v>
      </c>
      <c r="G597" s="128">
        <v>5</v>
      </c>
      <c r="H597" s="128">
        <f t="shared" si="32"/>
        <v>5000</v>
      </c>
      <c r="I597" s="114">
        <v>5</v>
      </c>
      <c r="J597" s="114">
        <f t="shared" si="33"/>
        <v>5000</v>
      </c>
    </row>
    <row r="598" spans="1:17" ht="19.5" customHeight="1">
      <c r="A598" s="34">
        <v>135</v>
      </c>
      <c r="B598" s="34" t="s">
        <v>981</v>
      </c>
      <c r="C598" s="36"/>
      <c r="D598" s="37">
        <v>2015</v>
      </c>
      <c r="E598" s="453" t="s">
        <v>370</v>
      </c>
      <c r="F598" s="171">
        <v>800</v>
      </c>
      <c r="G598" s="128">
        <v>3</v>
      </c>
      <c r="H598" s="128">
        <f t="shared" si="32"/>
        <v>2400</v>
      </c>
      <c r="I598" s="114">
        <v>3</v>
      </c>
      <c r="J598" s="114">
        <f t="shared" si="33"/>
        <v>2400</v>
      </c>
    </row>
    <row r="599" spans="1:17" ht="19.5" customHeight="1">
      <c r="A599" s="34">
        <v>136</v>
      </c>
      <c r="B599" s="34" t="s">
        <v>982</v>
      </c>
      <c r="C599" s="36"/>
      <c r="D599" s="37">
        <v>2015</v>
      </c>
      <c r="E599" s="453" t="s">
        <v>370</v>
      </c>
      <c r="F599" s="171">
        <v>400</v>
      </c>
      <c r="G599" s="128">
        <v>3</v>
      </c>
      <c r="H599" s="128">
        <f t="shared" si="32"/>
        <v>1200</v>
      </c>
      <c r="I599" s="114">
        <v>3</v>
      </c>
      <c r="J599" s="114">
        <f t="shared" si="33"/>
        <v>1200</v>
      </c>
    </row>
    <row r="600" spans="1:17" ht="19.5" customHeight="1">
      <c r="A600" s="34">
        <v>137</v>
      </c>
      <c r="B600" s="34" t="s">
        <v>983</v>
      </c>
      <c r="C600" s="36"/>
      <c r="D600" s="37">
        <v>2015</v>
      </c>
      <c r="E600" s="453" t="s">
        <v>370</v>
      </c>
      <c r="F600" s="171">
        <v>400</v>
      </c>
      <c r="G600" s="128">
        <v>3</v>
      </c>
      <c r="H600" s="128">
        <f t="shared" si="32"/>
        <v>1200</v>
      </c>
      <c r="I600" s="114">
        <v>3</v>
      </c>
      <c r="J600" s="114">
        <f t="shared" si="33"/>
        <v>1200</v>
      </c>
    </row>
    <row r="601" spans="1:17" ht="19.5" customHeight="1">
      <c r="A601" s="34">
        <v>138</v>
      </c>
      <c r="B601" s="34" t="s">
        <v>647</v>
      </c>
      <c r="C601" s="36"/>
      <c r="D601" s="37">
        <v>2018</v>
      </c>
      <c r="E601" s="453" t="s">
        <v>370</v>
      </c>
      <c r="F601" s="171">
        <v>18000</v>
      </c>
      <c r="G601" s="128">
        <v>50</v>
      </c>
      <c r="H601" s="128">
        <f t="shared" si="32"/>
        <v>900000</v>
      </c>
      <c r="I601" s="114">
        <v>50</v>
      </c>
      <c r="J601" s="114">
        <f>H601</f>
        <v>900000</v>
      </c>
    </row>
    <row r="602" spans="1:17" ht="19.5" customHeight="1">
      <c r="A602" s="34">
        <v>139</v>
      </c>
      <c r="B602" s="34" t="s">
        <v>75</v>
      </c>
      <c r="C602" s="36"/>
      <c r="D602" s="37">
        <v>2018</v>
      </c>
      <c r="E602" s="453" t="s">
        <v>370</v>
      </c>
      <c r="F602" s="171">
        <v>9500</v>
      </c>
      <c r="G602" s="128">
        <v>300</v>
      </c>
      <c r="H602" s="128">
        <f t="shared" si="32"/>
        <v>2850000</v>
      </c>
      <c r="I602" s="114">
        <v>300</v>
      </c>
      <c r="J602" s="114">
        <f>H602</f>
        <v>2850000</v>
      </c>
    </row>
    <row r="603" spans="1:17" ht="21" customHeight="1">
      <c r="A603" s="535" t="s">
        <v>123</v>
      </c>
      <c r="B603" s="536"/>
      <c r="C603" s="37"/>
      <c r="D603" s="37"/>
      <c r="E603" s="37"/>
      <c r="F603" s="128"/>
      <c r="G603" s="126">
        <f>SUM(G464:G602)</f>
        <v>6248</v>
      </c>
      <c r="H603" s="126">
        <f>SUM(H464:H602)</f>
        <v>92460547</v>
      </c>
      <c r="I603" s="425">
        <f>SUM(I464:I602)</f>
        <v>6248</v>
      </c>
      <c r="J603" s="177">
        <f>SUM(J464:J602)</f>
        <v>92460547</v>
      </c>
    </row>
    <row r="604" spans="1:17" ht="24" customHeight="1">
      <c r="A604" s="532" t="s">
        <v>1099</v>
      </c>
      <c r="B604" s="532"/>
      <c r="C604" s="532"/>
      <c r="D604" s="532"/>
      <c r="E604" s="532"/>
      <c r="F604" s="532"/>
      <c r="G604" s="532"/>
      <c r="H604" s="532"/>
      <c r="I604" s="532"/>
      <c r="J604" s="532"/>
    </row>
    <row r="605" spans="1:17" ht="20.25" customHeight="1">
      <c r="A605" s="34">
        <v>1</v>
      </c>
      <c r="B605" s="124" t="s">
        <v>817</v>
      </c>
      <c r="C605" s="452">
        <v>1975</v>
      </c>
      <c r="D605" s="452">
        <v>1975</v>
      </c>
      <c r="E605" s="36" t="s">
        <v>370</v>
      </c>
      <c r="F605" s="167">
        <v>1111500</v>
      </c>
      <c r="G605" s="167">
        <v>1</v>
      </c>
      <c r="H605" s="167">
        <f>F605*G605</f>
        <v>1111500</v>
      </c>
      <c r="I605" s="176">
        <v>1</v>
      </c>
      <c r="J605" s="178">
        <f>H605</f>
        <v>1111500</v>
      </c>
      <c r="K605" s="130"/>
      <c r="L605" s="130"/>
      <c r="M605" s="130"/>
      <c r="N605" s="130"/>
      <c r="O605" s="130"/>
      <c r="P605" s="130"/>
      <c r="Q605" s="148"/>
    </row>
    <row r="606" spans="1:17" ht="20.25" customHeight="1">
      <c r="A606" s="34">
        <v>2</v>
      </c>
      <c r="B606" s="124" t="s">
        <v>1107</v>
      </c>
      <c r="C606" s="452">
        <v>2009</v>
      </c>
      <c r="D606" s="452">
        <v>2009</v>
      </c>
      <c r="E606" s="36" t="s">
        <v>664</v>
      </c>
      <c r="F606" s="167">
        <v>563.61</v>
      </c>
      <c r="G606" s="167">
        <v>588</v>
      </c>
      <c r="H606" s="167">
        <f t="shared" ref="H606:H619" si="34">F606*G606</f>
        <v>331402.68</v>
      </c>
      <c r="I606" s="176">
        <v>588</v>
      </c>
      <c r="J606" s="182">
        <f>H606</f>
        <v>331402.68</v>
      </c>
    </row>
    <row r="607" spans="1:17" ht="20.25" customHeight="1">
      <c r="A607" s="34">
        <v>3</v>
      </c>
      <c r="B607" s="124" t="s">
        <v>818</v>
      </c>
      <c r="C607" s="452">
        <v>1980</v>
      </c>
      <c r="D607" s="452">
        <v>1980</v>
      </c>
      <c r="E607" s="36" t="s">
        <v>370</v>
      </c>
      <c r="F607" s="167">
        <v>7206436</v>
      </c>
      <c r="G607" s="167">
        <v>1</v>
      </c>
      <c r="H607" s="167">
        <f>F607*G607</f>
        <v>7206436</v>
      </c>
      <c r="I607" s="176">
        <v>1</v>
      </c>
      <c r="J607" s="178">
        <f t="shared" ref="J607:J619" si="35">H607</f>
        <v>7206436</v>
      </c>
    </row>
    <row r="608" spans="1:17" ht="20.25" customHeight="1">
      <c r="A608" s="34">
        <v>4</v>
      </c>
      <c r="B608" s="124" t="s">
        <v>241</v>
      </c>
      <c r="C608" s="452"/>
      <c r="D608" s="452">
        <v>1996</v>
      </c>
      <c r="E608" s="36" t="s">
        <v>370</v>
      </c>
      <c r="F608" s="167">
        <v>152</v>
      </c>
      <c r="G608" s="167">
        <v>1</v>
      </c>
      <c r="H608" s="167">
        <f t="shared" si="34"/>
        <v>152</v>
      </c>
      <c r="I608" s="178">
        <v>1</v>
      </c>
      <c r="J608" s="178">
        <f t="shared" si="35"/>
        <v>152</v>
      </c>
    </row>
    <row r="609" spans="1:10" ht="20.25" customHeight="1">
      <c r="A609" s="34">
        <v>5</v>
      </c>
      <c r="B609" s="124" t="s">
        <v>819</v>
      </c>
      <c r="C609" s="452"/>
      <c r="D609" s="452">
        <v>2006</v>
      </c>
      <c r="E609" s="36" t="s">
        <v>370</v>
      </c>
      <c r="F609" s="167">
        <v>42350</v>
      </c>
      <c r="G609" s="167">
        <v>1</v>
      </c>
      <c r="H609" s="167">
        <f t="shared" si="34"/>
        <v>42350</v>
      </c>
      <c r="I609" s="176">
        <v>1</v>
      </c>
      <c r="J609" s="178">
        <f t="shared" si="35"/>
        <v>42350</v>
      </c>
    </row>
    <row r="610" spans="1:10">
      <c r="A610" s="34">
        <v>6</v>
      </c>
      <c r="B610" s="124" t="s">
        <v>625</v>
      </c>
      <c r="C610" s="452"/>
      <c r="D610" s="452">
        <v>2012</v>
      </c>
      <c r="E610" s="36" t="s">
        <v>370</v>
      </c>
      <c r="F610" s="167">
        <v>60515</v>
      </c>
      <c r="G610" s="167">
        <v>1</v>
      </c>
      <c r="H610" s="167">
        <f t="shared" si="34"/>
        <v>60515</v>
      </c>
      <c r="I610" s="176">
        <v>1</v>
      </c>
      <c r="J610" s="178">
        <f t="shared" si="35"/>
        <v>60515</v>
      </c>
    </row>
    <row r="611" spans="1:10">
      <c r="A611" s="34">
        <v>7</v>
      </c>
      <c r="B611" s="124" t="s">
        <v>281</v>
      </c>
      <c r="C611" s="452"/>
      <c r="D611" s="452">
        <v>2008</v>
      </c>
      <c r="E611" s="36" t="s">
        <v>370</v>
      </c>
      <c r="F611" s="167">
        <v>12805</v>
      </c>
      <c r="G611" s="167">
        <v>1</v>
      </c>
      <c r="H611" s="167">
        <f t="shared" si="34"/>
        <v>12805</v>
      </c>
      <c r="I611" s="176">
        <v>1</v>
      </c>
      <c r="J611" s="178">
        <f t="shared" si="35"/>
        <v>12805</v>
      </c>
    </row>
    <row r="612" spans="1:10">
      <c r="A612" s="34">
        <v>8</v>
      </c>
      <c r="B612" s="124" t="s">
        <v>196</v>
      </c>
      <c r="C612" s="452"/>
      <c r="D612" s="452">
        <v>2008</v>
      </c>
      <c r="E612" s="36" t="s">
        <v>370</v>
      </c>
      <c r="F612" s="167">
        <v>52195</v>
      </c>
      <c r="G612" s="167">
        <v>1</v>
      </c>
      <c r="H612" s="167">
        <f t="shared" si="34"/>
        <v>52195</v>
      </c>
      <c r="I612" s="176">
        <v>1</v>
      </c>
      <c r="J612" s="178">
        <f t="shared" si="35"/>
        <v>52195</v>
      </c>
    </row>
    <row r="613" spans="1:10">
      <c r="A613" s="34">
        <v>9</v>
      </c>
      <c r="B613" s="124" t="s">
        <v>820</v>
      </c>
      <c r="C613" s="452"/>
      <c r="D613" s="452">
        <v>2008</v>
      </c>
      <c r="E613" s="36" t="s">
        <v>370</v>
      </c>
      <c r="F613" s="167">
        <v>14170</v>
      </c>
      <c r="G613" s="167">
        <v>3</v>
      </c>
      <c r="H613" s="167">
        <f t="shared" si="34"/>
        <v>42510</v>
      </c>
      <c r="I613" s="176">
        <v>3</v>
      </c>
      <c r="J613" s="178">
        <f t="shared" si="35"/>
        <v>42510</v>
      </c>
    </row>
    <row r="614" spans="1:10">
      <c r="A614" s="34">
        <v>10</v>
      </c>
      <c r="B614" s="124" t="s">
        <v>146</v>
      </c>
      <c r="C614" s="452"/>
      <c r="D614" s="452">
        <v>2008</v>
      </c>
      <c r="E614" s="36" t="s">
        <v>370</v>
      </c>
      <c r="F614" s="167">
        <v>12950</v>
      </c>
      <c r="G614" s="167">
        <v>1</v>
      </c>
      <c r="H614" s="167">
        <f t="shared" si="34"/>
        <v>12950</v>
      </c>
      <c r="I614" s="176">
        <v>1</v>
      </c>
      <c r="J614" s="178">
        <f t="shared" si="35"/>
        <v>12950</v>
      </c>
    </row>
    <row r="615" spans="1:10">
      <c r="A615" s="34">
        <v>11</v>
      </c>
      <c r="B615" s="124" t="s">
        <v>821</v>
      </c>
      <c r="C615" s="452"/>
      <c r="D615" s="452">
        <v>2008</v>
      </c>
      <c r="E615" s="36" t="s">
        <v>370</v>
      </c>
      <c r="F615" s="167">
        <v>14170</v>
      </c>
      <c r="G615" s="167">
        <v>1</v>
      </c>
      <c r="H615" s="167">
        <f t="shared" si="34"/>
        <v>14170</v>
      </c>
      <c r="I615" s="176">
        <v>1</v>
      </c>
      <c r="J615" s="178">
        <f t="shared" si="35"/>
        <v>14170</v>
      </c>
    </row>
    <row r="616" spans="1:10">
      <c r="A616" s="34">
        <v>12</v>
      </c>
      <c r="B616" s="124" t="s">
        <v>822</v>
      </c>
      <c r="C616" s="452"/>
      <c r="D616" s="452">
        <v>2008</v>
      </c>
      <c r="E616" s="36" t="s">
        <v>370</v>
      </c>
      <c r="F616" s="167">
        <v>4344</v>
      </c>
      <c r="G616" s="167">
        <v>8</v>
      </c>
      <c r="H616" s="167">
        <f t="shared" si="34"/>
        <v>34752</v>
      </c>
      <c r="I616" s="176">
        <v>8</v>
      </c>
      <c r="J616" s="178">
        <f t="shared" si="35"/>
        <v>34752</v>
      </c>
    </row>
    <row r="617" spans="1:10">
      <c r="A617" s="34">
        <v>13</v>
      </c>
      <c r="B617" s="124" t="s">
        <v>823</v>
      </c>
      <c r="C617" s="452"/>
      <c r="D617" s="452">
        <v>2000</v>
      </c>
      <c r="E617" s="36" t="s">
        <v>370</v>
      </c>
      <c r="F617" s="167">
        <v>10900</v>
      </c>
      <c r="G617" s="167">
        <v>1</v>
      </c>
      <c r="H617" s="167">
        <f t="shared" si="34"/>
        <v>10900</v>
      </c>
      <c r="I617" s="176">
        <v>1</v>
      </c>
      <c r="J617" s="178">
        <f t="shared" si="35"/>
        <v>10900</v>
      </c>
    </row>
    <row r="618" spans="1:10">
      <c r="A618" s="34">
        <v>14</v>
      </c>
      <c r="B618" s="124" t="s">
        <v>147</v>
      </c>
      <c r="C618" s="452"/>
      <c r="D618" s="452">
        <v>1996</v>
      </c>
      <c r="E618" s="36" t="s">
        <v>370</v>
      </c>
      <c r="F618" s="167">
        <v>7500</v>
      </c>
      <c r="G618" s="167">
        <v>1</v>
      </c>
      <c r="H618" s="167">
        <f t="shared" si="34"/>
        <v>7500</v>
      </c>
      <c r="I618" s="176">
        <v>1</v>
      </c>
      <c r="J618" s="178">
        <f t="shared" si="35"/>
        <v>7500</v>
      </c>
    </row>
    <row r="619" spans="1:10">
      <c r="A619" s="34">
        <v>15</v>
      </c>
      <c r="B619" s="124" t="s">
        <v>147</v>
      </c>
      <c r="C619" s="452"/>
      <c r="D619" s="452">
        <v>1996</v>
      </c>
      <c r="E619" s="36" t="s">
        <v>370</v>
      </c>
      <c r="F619" s="167">
        <v>3500</v>
      </c>
      <c r="G619" s="167">
        <v>1</v>
      </c>
      <c r="H619" s="167">
        <f t="shared" si="34"/>
        <v>3500</v>
      </c>
      <c r="I619" s="176">
        <v>1</v>
      </c>
      <c r="J619" s="178">
        <f t="shared" si="35"/>
        <v>3500</v>
      </c>
    </row>
    <row r="620" spans="1:10">
      <c r="A620" s="522" t="s">
        <v>123</v>
      </c>
      <c r="B620" s="523"/>
      <c r="C620" s="131"/>
      <c r="D620" s="131"/>
      <c r="E620" s="131"/>
      <c r="F620" s="131"/>
      <c r="G620" s="132">
        <f>SUM(G605:G619)</f>
        <v>611</v>
      </c>
      <c r="H620" s="167">
        <f>SUM(H605:H619)</f>
        <v>8943637.6799999997</v>
      </c>
      <c r="I620" s="172">
        <f>SUM(I605:I619)</f>
        <v>611</v>
      </c>
      <c r="J620" s="183">
        <f>H620</f>
        <v>8943637.6799999997</v>
      </c>
    </row>
    <row r="621" spans="1:10">
      <c r="A621" s="133"/>
      <c r="B621" s="133"/>
      <c r="C621" s="133"/>
      <c r="D621" s="133"/>
      <c r="E621" s="133"/>
      <c r="F621" s="133"/>
      <c r="G621" s="133"/>
      <c r="H621" s="134"/>
      <c r="I621" s="179"/>
      <c r="J621" s="180"/>
    </row>
    <row r="622" spans="1:10" ht="18.75" customHeight="1">
      <c r="B622" s="454" t="s">
        <v>1100</v>
      </c>
      <c r="G622" s="184">
        <f>G620+G603+G462+G408+G328+G274</f>
        <v>20331.849999999999</v>
      </c>
      <c r="H622" s="184">
        <f>H620+H603+H462+H408+H328+H274</f>
        <v>1346335041.4300001</v>
      </c>
      <c r="I622" s="185">
        <f>I620+I603+I462+I408+I328+I274</f>
        <v>20331.849999999999</v>
      </c>
      <c r="J622" s="185">
        <f>J620+J603+J462+J408+J328+J274</f>
        <v>1346335041.4300001</v>
      </c>
    </row>
  </sheetData>
  <mergeCells count="23">
    <mergeCell ref="A604:J604"/>
    <mergeCell ref="B275:J275"/>
    <mergeCell ref="B329:J329"/>
    <mergeCell ref="B409:J409"/>
    <mergeCell ref="B463:J463"/>
    <mergeCell ref="A328:B328"/>
    <mergeCell ref="A603:B603"/>
    <mergeCell ref="A274:B274"/>
    <mergeCell ref="A408:B408"/>
    <mergeCell ref="A462:B462"/>
    <mergeCell ref="A620:B620"/>
    <mergeCell ref="H1:J5"/>
    <mergeCell ref="A9:J9"/>
    <mergeCell ref="A8:J8"/>
    <mergeCell ref="A7:J7"/>
    <mergeCell ref="A11:A12"/>
    <mergeCell ref="B11:B12"/>
    <mergeCell ref="D11:D12"/>
    <mergeCell ref="F11:F12"/>
    <mergeCell ref="G11:H11"/>
    <mergeCell ref="I11:J11"/>
    <mergeCell ref="E11:E12"/>
    <mergeCell ref="C11:C12"/>
  </mergeCells>
  <pageMargins left="0.2" right="0.2" top="0.28999999999999998" bottom="0.16" header="0.3" footer="0.16"/>
  <pageSetup paperSize="9" scale="66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0"/>
  <sheetViews>
    <sheetView topLeftCell="A7" workbookViewId="0">
      <selection activeCell="J21" sqref="J21"/>
    </sheetView>
  </sheetViews>
  <sheetFormatPr defaultRowHeight="15"/>
  <cols>
    <col min="1" max="1" width="4.7109375" customWidth="1"/>
    <col min="2" max="2" width="18.140625" customWidth="1"/>
    <col min="3" max="3" width="9.140625" customWidth="1"/>
    <col min="4" max="4" width="8.7109375" customWidth="1"/>
    <col min="5" max="5" width="13.140625" customWidth="1"/>
    <col min="7" max="7" width="9.7109375" customWidth="1"/>
    <col min="8" max="8" width="21.85546875" customWidth="1"/>
  </cols>
  <sheetData>
    <row r="1" spans="1:9" ht="15.75">
      <c r="A1" s="250"/>
      <c r="B1" s="250"/>
      <c r="C1" s="251"/>
      <c r="D1" s="252"/>
      <c r="E1" s="250" t="s">
        <v>209</v>
      </c>
      <c r="F1" s="592" t="s">
        <v>1425</v>
      </c>
      <c r="G1" s="592"/>
      <c r="H1" s="592"/>
      <c r="I1" s="254"/>
    </row>
    <row r="2" spans="1:9" ht="15.75">
      <c r="A2" s="250"/>
      <c r="B2" s="250"/>
      <c r="C2" s="251"/>
      <c r="D2" s="252"/>
      <c r="E2" s="250"/>
      <c r="F2" s="592"/>
      <c r="G2" s="592"/>
      <c r="H2" s="592"/>
      <c r="I2" s="256"/>
    </row>
    <row r="3" spans="1:9" ht="28.5" customHeight="1">
      <c r="A3" s="250"/>
      <c r="B3" s="250"/>
      <c r="C3" s="251"/>
      <c r="D3" s="252"/>
      <c r="E3" s="250" t="s">
        <v>211</v>
      </c>
      <c r="F3" s="592"/>
      <c r="G3" s="592"/>
      <c r="H3" s="592"/>
      <c r="I3" s="281"/>
    </row>
    <row r="4" spans="1:9" ht="15.75">
      <c r="A4" s="250"/>
      <c r="B4" s="250"/>
      <c r="C4" s="251"/>
      <c r="D4" s="252"/>
      <c r="E4" s="250"/>
      <c r="F4" s="253"/>
      <c r="G4" s="255"/>
      <c r="H4" s="253"/>
      <c r="I4" s="256"/>
    </row>
    <row r="5" spans="1:9" ht="15.75">
      <c r="A5" s="250"/>
      <c r="B5" s="250"/>
      <c r="C5" s="251"/>
      <c r="D5" s="252"/>
      <c r="E5" s="250"/>
      <c r="F5" s="252"/>
      <c r="G5" s="257"/>
      <c r="H5" s="253"/>
      <c r="I5" s="259"/>
    </row>
    <row r="6" spans="1:9" ht="16.5">
      <c r="A6" s="596" t="s">
        <v>866</v>
      </c>
      <c r="B6" s="596"/>
      <c r="C6" s="596"/>
      <c r="D6" s="596"/>
      <c r="E6" s="596"/>
      <c r="F6" s="596"/>
      <c r="G6" s="596"/>
      <c r="H6" s="596"/>
      <c r="I6" s="259"/>
    </row>
    <row r="7" spans="1:9" ht="16.5">
      <c r="A7" s="596" t="s">
        <v>1334</v>
      </c>
      <c r="B7" s="596"/>
      <c r="C7" s="596"/>
      <c r="D7" s="596"/>
      <c r="E7" s="596"/>
      <c r="F7" s="596"/>
      <c r="G7" s="596"/>
      <c r="H7" s="596"/>
      <c r="I7" s="259"/>
    </row>
    <row r="8" spans="1:9" ht="15.75">
      <c r="A8" s="258"/>
      <c r="B8" s="260"/>
      <c r="C8" s="261"/>
      <c r="D8" s="262"/>
      <c r="E8" s="260"/>
      <c r="F8" s="262"/>
      <c r="G8" s="262"/>
      <c r="H8" s="260"/>
      <c r="I8" s="259"/>
    </row>
    <row r="9" spans="1:9" ht="23.25" customHeight="1">
      <c r="A9" s="597" t="s">
        <v>0</v>
      </c>
      <c r="B9" s="597" t="s">
        <v>1</v>
      </c>
      <c r="C9" s="604" t="s">
        <v>391</v>
      </c>
      <c r="D9" s="597" t="s">
        <v>3</v>
      </c>
      <c r="E9" s="601" t="s">
        <v>4</v>
      </c>
      <c r="F9" s="602"/>
      <c r="G9" s="606" t="s">
        <v>5</v>
      </c>
      <c r="H9" s="606"/>
      <c r="I9" s="259"/>
    </row>
    <row r="10" spans="1:9" ht="21">
      <c r="A10" s="598"/>
      <c r="B10" s="598"/>
      <c r="C10" s="605"/>
      <c r="D10" s="598"/>
      <c r="E10" s="445" t="s">
        <v>6</v>
      </c>
      <c r="F10" s="445" t="s">
        <v>7</v>
      </c>
      <c r="G10" s="456" t="s">
        <v>8</v>
      </c>
      <c r="H10" s="446" t="s">
        <v>9</v>
      </c>
      <c r="I10" s="259"/>
    </row>
    <row r="11" spans="1:9" ht="15.75">
      <c r="A11" s="263"/>
      <c r="B11" s="263"/>
      <c r="C11" s="263"/>
      <c r="D11" s="264"/>
      <c r="E11" s="263"/>
      <c r="F11" s="265"/>
      <c r="G11" s="263"/>
      <c r="H11" s="266"/>
      <c r="I11" s="259"/>
    </row>
    <row r="12" spans="1:9">
      <c r="A12" s="267">
        <v>1</v>
      </c>
      <c r="B12" s="268" t="s">
        <v>1323</v>
      </c>
      <c r="C12" s="269" t="s">
        <v>392</v>
      </c>
      <c r="D12" s="270">
        <f>F12/E12</f>
        <v>191</v>
      </c>
      <c r="E12" s="271">
        <v>2</v>
      </c>
      <c r="F12" s="271">
        <v>382</v>
      </c>
      <c r="G12" s="271">
        <v>2</v>
      </c>
      <c r="H12" s="271">
        <v>382</v>
      </c>
      <c r="I12" s="259"/>
    </row>
    <row r="13" spans="1:9">
      <c r="A13" s="267">
        <v>2</v>
      </c>
      <c r="B13" s="268" t="s">
        <v>513</v>
      </c>
      <c r="C13" s="269" t="s">
        <v>392</v>
      </c>
      <c r="D13" s="270">
        <f t="shared" ref="D13:D26" si="0">F13/E13</f>
        <v>346.98</v>
      </c>
      <c r="E13" s="271">
        <v>8.5</v>
      </c>
      <c r="F13" s="271">
        <v>2949.33</v>
      </c>
      <c r="G13" s="271">
        <v>8.5</v>
      </c>
      <c r="H13" s="271">
        <v>2949.33</v>
      </c>
      <c r="I13" s="259"/>
    </row>
    <row r="14" spans="1:9">
      <c r="A14" s="267">
        <v>3</v>
      </c>
      <c r="B14" s="268" t="s">
        <v>1324</v>
      </c>
      <c r="C14" s="269" t="s">
        <v>392</v>
      </c>
      <c r="D14" s="270">
        <f t="shared" si="0"/>
        <v>3076.98</v>
      </c>
      <c r="E14" s="271">
        <v>2</v>
      </c>
      <c r="F14" s="271">
        <v>6153.96</v>
      </c>
      <c r="G14" s="271">
        <v>2</v>
      </c>
      <c r="H14" s="271">
        <v>6153.96</v>
      </c>
      <c r="I14" s="259"/>
    </row>
    <row r="15" spans="1:9">
      <c r="A15" s="267">
        <v>4</v>
      </c>
      <c r="B15" s="268" t="s">
        <v>1325</v>
      </c>
      <c r="C15" s="269" t="s">
        <v>1326</v>
      </c>
      <c r="D15" s="270">
        <f t="shared" si="0"/>
        <v>142</v>
      </c>
      <c r="E15" s="271">
        <v>1</v>
      </c>
      <c r="F15" s="271">
        <v>142</v>
      </c>
      <c r="G15" s="271">
        <v>1</v>
      </c>
      <c r="H15" s="271">
        <v>142</v>
      </c>
      <c r="I15" s="259"/>
    </row>
    <row r="16" spans="1:9">
      <c r="A16" s="267">
        <v>5</v>
      </c>
      <c r="B16" s="268" t="s">
        <v>1327</v>
      </c>
      <c r="C16" s="269" t="s">
        <v>869</v>
      </c>
      <c r="D16" s="270">
        <f t="shared" si="0"/>
        <v>552</v>
      </c>
      <c r="E16" s="271">
        <v>1</v>
      </c>
      <c r="F16" s="271">
        <v>552</v>
      </c>
      <c r="G16" s="271">
        <v>1</v>
      </c>
      <c r="H16" s="271">
        <v>552</v>
      </c>
    </row>
    <row r="17" spans="1:8">
      <c r="A17" s="267">
        <v>6</v>
      </c>
      <c r="B17" s="268" t="s">
        <v>514</v>
      </c>
      <c r="C17" s="269" t="s">
        <v>392</v>
      </c>
      <c r="D17" s="270">
        <f t="shared" si="0"/>
        <v>354</v>
      </c>
      <c r="E17" s="271">
        <v>5.5</v>
      </c>
      <c r="F17" s="271">
        <v>1947</v>
      </c>
      <c r="G17" s="271">
        <v>5.5</v>
      </c>
      <c r="H17" s="271">
        <v>1947</v>
      </c>
    </row>
    <row r="18" spans="1:8">
      <c r="A18" s="267">
        <v>7</v>
      </c>
      <c r="B18" s="268" t="s">
        <v>519</v>
      </c>
      <c r="C18" s="269" t="s">
        <v>392</v>
      </c>
      <c r="D18" s="270">
        <f t="shared" si="0"/>
        <v>445.92</v>
      </c>
      <c r="E18" s="271">
        <v>1.5</v>
      </c>
      <c r="F18" s="271">
        <v>668.88</v>
      </c>
      <c r="G18" s="271">
        <v>1.5</v>
      </c>
      <c r="H18" s="271">
        <v>668.88</v>
      </c>
    </row>
    <row r="19" spans="1:8">
      <c r="A19" s="267">
        <v>8</v>
      </c>
      <c r="B19" s="268" t="s">
        <v>1328</v>
      </c>
      <c r="C19" s="269" t="s">
        <v>392</v>
      </c>
      <c r="D19" s="270">
        <f t="shared" si="0"/>
        <v>237</v>
      </c>
      <c r="E19" s="271">
        <v>9</v>
      </c>
      <c r="F19" s="271">
        <v>2133</v>
      </c>
      <c r="G19" s="271">
        <v>9</v>
      </c>
      <c r="H19" s="271">
        <v>2133</v>
      </c>
    </row>
    <row r="20" spans="1:8">
      <c r="A20" s="267">
        <v>9</v>
      </c>
      <c r="B20" s="268" t="s">
        <v>520</v>
      </c>
      <c r="C20" s="269" t="s">
        <v>392</v>
      </c>
      <c r="D20" s="270">
        <f t="shared" si="0"/>
        <v>220.98000000000002</v>
      </c>
      <c r="E20" s="271">
        <v>5</v>
      </c>
      <c r="F20" s="271">
        <v>1104.9000000000001</v>
      </c>
      <c r="G20" s="271">
        <v>5</v>
      </c>
      <c r="H20" s="271">
        <v>1104.9000000000001</v>
      </c>
    </row>
    <row r="21" spans="1:8">
      <c r="A21" s="267">
        <v>10</v>
      </c>
      <c r="B21" s="268" t="s">
        <v>1063</v>
      </c>
      <c r="C21" s="269" t="s">
        <v>392</v>
      </c>
      <c r="D21" s="270">
        <f t="shared" si="0"/>
        <v>291.14285714285711</v>
      </c>
      <c r="E21" s="271">
        <v>2.1</v>
      </c>
      <c r="F21" s="271">
        <v>611.4</v>
      </c>
      <c r="G21" s="271">
        <v>2.1</v>
      </c>
      <c r="H21" s="271">
        <v>611.4</v>
      </c>
    </row>
    <row r="22" spans="1:8">
      <c r="A22" s="267">
        <v>11</v>
      </c>
      <c r="B22" s="268" t="s">
        <v>517</v>
      </c>
      <c r="C22" s="269" t="s">
        <v>392</v>
      </c>
      <c r="D22" s="270">
        <f t="shared" si="0"/>
        <v>223.95000000000002</v>
      </c>
      <c r="E22" s="271">
        <v>1.5</v>
      </c>
      <c r="F22" s="271">
        <v>335.92500000000001</v>
      </c>
      <c r="G22" s="271">
        <v>1.5</v>
      </c>
      <c r="H22" s="271">
        <v>335.92500000000001</v>
      </c>
    </row>
    <row r="23" spans="1:8">
      <c r="A23" s="267">
        <v>12</v>
      </c>
      <c r="B23" s="268" t="s">
        <v>1064</v>
      </c>
      <c r="C23" s="269" t="s">
        <v>392</v>
      </c>
      <c r="D23" s="270">
        <f t="shared" si="0"/>
        <v>546.96</v>
      </c>
      <c r="E23" s="271">
        <v>1.3</v>
      </c>
      <c r="F23" s="271">
        <v>711.048</v>
      </c>
      <c r="G23" s="271">
        <v>1.3</v>
      </c>
      <c r="H23" s="271">
        <v>711.048</v>
      </c>
    </row>
    <row r="24" spans="1:8">
      <c r="A24" s="267">
        <v>13</v>
      </c>
      <c r="B24" s="268" t="s">
        <v>606</v>
      </c>
      <c r="C24" s="269" t="s">
        <v>392</v>
      </c>
      <c r="D24" s="270">
        <f t="shared" si="0"/>
        <v>642</v>
      </c>
      <c r="E24" s="271">
        <v>2.2000000000000002</v>
      </c>
      <c r="F24" s="271">
        <v>1412.4</v>
      </c>
      <c r="G24" s="271">
        <v>2.2000000000000002</v>
      </c>
      <c r="H24" s="271">
        <v>1412.4</v>
      </c>
    </row>
    <row r="25" spans="1:8">
      <c r="A25" s="267">
        <v>14</v>
      </c>
      <c r="B25" s="268" t="s">
        <v>865</v>
      </c>
      <c r="C25" s="269" t="s">
        <v>392</v>
      </c>
      <c r="D25" s="270">
        <f t="shared" si="0"/>
        <v>1680</v>
      </c>
      <c r="E25" s="271">
        <v>0.05</v>
      </c>
      <c r="F25" s="271">
        <v>84</v>
      </c>
      <c r="G25" s="271">
        <v>0.05</v>
      </c>
      <c r="H25" s="271">
        <v>84</v>
      </c>
    </row>
    <row r="26" spans="1:8">
      <c r="A26" s="267">
        <v>15</v>
      </c>
      <c r="B26" s="268" t="s">
        <v>1167</v>
      </c>
      <c r="C26" s="269" t="s">
        <v>392</v>
      </c>
      <c r="D26" s="270">
        <f t="shared" si="0"/>
        <v>229.8</v>
      </c>
      <c r="E26" s="271">
        <v>2</v>
      </c>
      <c r="F26" s="271">
        <v>459.6</v>
      </c>
      <c r="G26" s="271">
        <v>2</v>
      </c>
      <c r="H26" s="271">
        <v>459.6</v>
      </c>
    </row>
    <row r="27" spans="1:8" ht="15.75">
      <c r="A27" s="272"/>
      <c r="B27" s="272"/>
      <c r="C27" s="272"/>
      <c r="D27" s="273"/>
      <c r="E27" s="66"/>
      <c r="F27" s="274"/>
      <c r="G27" s="273"/>
      <c r="H27" s="275"/>
    </row>
    <row r="28" spans="1:8" ht="15.75">
      <c r="A28" s="276"/>
      <c r="B28" s="277"/>
      <c r="C28" s="272"/>
      <c r="D28" s="270"/>
      <c r="E28" s="278"/>
      <c r="F28" s="274"/>
      <c r="G28" s="273"/>
      <c r="H28" s="275"/>
    </row>
    <row r="29" spans="1:8" ht="15.75">
      <c r="A29" s="593" t="s">
        <v>284</v>
      </c>
      <c r="B29" s="594"/>
      <c r="C29" s="279"/>
      <c r="D29" s="66"/>
      <c r="E29" s="66">
        <f>SUM(E12:E28)</f>
        <v>44.65</v>
      </c>
      <c r="F29" s="274">
        <f>SUM(F12:F28)</f>
        <v>19647.442999999999</v>
      </c>
      <c r="G29" s="66">
        <f>SUM(G12:G28)</f>
        <v>44.65</v>
      </c>
      <c r="H29" s="275">
        <f>H12+H13+H14+H15+H16+H17+H18+H19+H20+H21+H22+H23+H24+H25+H26</f>
        <v>19647.442999999999</v>
      </c>
    </row>
    <row r="30" spans="1:8" ht="16.5" customHeight="1"/>
    <row r="31" spans="1:8" ht="16.5" customHeight="1"/>
    <row r="32" spans="1:8" ht="16.5" customHeight="1"/>
    <row r="33" spans="6:8" ht="16.5" customHeight="1"/>
    <row r="34" spans="6:8" ht="16.5" customHeight="1"/>
    <row r="35" spans="6:8" ht="16.5" customHeight="1"/>
    <row r="36" spans="6:8" ht="16.5" customHeight="1"/>
    <row r="37" spans="6:8" ht="16.5" customHeight="1"/>
    <row r="38" spans="6:8" ht="16.5" customHeight="1"/>
    <row r="39" spans="6:8" ht="16.5" customHeight="1"/>
    <row r="40" spans="6:8" ht="16.5" customHeight="1"/>
    <row r="41" spans="6:8" ht="16.5" customHeight="1"/>
    <row r="42" spans="6:8" ht="16.5" customHeight="1"/>
    <row r="43" spans="6:8" ht="21" customHeight="1"/>
    <row r="46" spans="6:8" ht="21" customHeight="1"/>
    <row r="47" spans="6:8" ht="15.75" customHeight="1"/>
    <row r="48" spans="6:8">
      <c r="F48" s="592" t="s">
        <v>1426</v>
      </c>
      <c r="G48" s="592"/>
      <c r="H48" s="592"/>
    </row>
    <row r="49" spans="1:9">
      <c r="F49" s="592"/>
      <c r="G49" s="592"/>
      <c r="H49" s="592"/>
    </row>
    <row r="50" spans="1:9" ht="15.75">
      <c r="A50" s="250"/>
      <c r="B50" s="250"/>
      <c r="C50" s="251"/>
      <c r="D50" s="252"/>
      <c r="E50" s="280" t="s">
        <v>209</v>
      </c>
      <c r="F50" s="592"/>
      <c r="G50" s="592"/>
      <c r="H50" s="592"/>
      <c r="I50" s="256"/>
    </row>
    <row r="51" spans="1:9" ht="15.75">
      <c r="A51" s="250"/>
      <c r="B51" s="250"/>
      <c r="C51" s="251"/>
      <c r="D51" s="252"/>
      <c r="E51" s="250" t="s">
        <v>1150</v>
      </c>
      <c r="F51" s="592"/>
      <c r="G51" s="592"/>
      <c r="H51" s="592"/>
      <c r="I51" s="281"/>
    </row>
    <row r="52" spans="1:9" ht="15.75">
      <c r="A52" s="250"/>
      <c r="B52" s="250"/>
      <c r="C52" s="251"/>
      <c r="D52" s="252"/>
      <c r="E52" s="250" t="s">
        <v>211</v>
      </c>
      <c r="F52" s="595"/>
      <c r="G52" s="595"/>
      <c r="H52" s="595"/>
      <c r="I52" s="595"/>
    </row>
    <row r="53" spans="1:9" ht="15.75">
      <c r="A53" s="250"/>
      <c r="B53" s="250"/>
      <c r="C53" s="251"/>
      <c r="D53" s="252"/>
      <c r="E53" s="250"/>
      <c r="F53" s="253" t="s">
        <v>1150</v>
      </c>
      <c r="G53" s="255"/>
      <c r="H53" s="253"/>
      <c r="I53" s="256"/>
    </row>
    <row r="54" spans="1:9" ht="15.75">
      <c r="A54" s="250"/>
      <c r="B54" s="250"/>
      <c r="C54" s="251"/>
      <c r="D54" s="252"/>
      <c r="E54" s="250"/>
      <c r="F54" s="257"/>
      <c r="G54" s="257"/>
      <c r="H54" s="258"/>
      <c r="I54" s="282"/>
    </row>
    <row r="55" spans="1:9" ht="16.5">
      <c r="A55" s="596" t="s">
        <v>866</v>
      </c>
      <c r="B55" s="596"/>
      <c r="C55" s="596"/>
      <c r="D55" s="596"/>
      <c r="E55" s="596"/>
      <c r="F55" s="596"/>
      <c r="G55" s="596"/>
      <c r="H55" s="596"/>
    </row>
    <row r="56" spans="1:9" ht="16.5">
      <c r="A56" s="596" t="s">
        <v>1329</v>
      </c>
      <c r="B56" s="596" t="s">
        <v>194</v>
      </c>
      <c r="C56" s="596"/>
      <c r="D56" s="596"/>
      <c r="E56" s="596"/>
      <c r="F56" s="596"/>
      <c r="G56" s="596"/>
      <c r="H56" s="596"/>
    </row>
    <row r="57" spans="1:9" ht="15.75">
      <c r="A57" s="258"/>
      <c r="B57" s="260"/>
      <c r="C57" s="261"/>
      <c r="D57" s="262"/>
      <c r="E57" s="260"/>
      <c r="F57" s="262"/>
      <c r="G57" s="262"/>
      <c r="H57" s="260"/>
    </row>
    <row r="58" spans="1:9" ht="15" customHeight="1">
      <c r="A58" s="597" t="s">
        <v>0</v>
      </c>
      <c r="B58" s="597" t="s">
        <v>1</v>
      </c>
      <c r="C58" s="599" t="s">
        <v>391</v>
      </c>
      <c r="D58" s="597" t="s">
        <v>3</v>
      </c>
      <c r="E58" s="601" t="s">
        <v>4</v>
      </c>
      <c r="F58" s="602"/>
      <c r="G58" s="603" t="s">
        <v>5</v>
      </c>
      <c r="H58" s="603"/>
    </row>
    <row r="59" spans="1:9" ht="27.75" customHeight="1">
      <c r="A59" s="598"/>
      <c r="B59" s="598"/>
      <c r="C59" s="600"/>
      <c r="D59" s="598"/>
      <c r="E59" s="217" t="s">
        <v>6</v>
      </c>
      <c r="F59" s="65" t="s">
        <v>7</v>
      </c>
      <c r="G59" s="288" t="s">
        <v>8</v>
      </c>
      <c r="H59" s="293" t="s">
        <v>9</v>
      </c>
    </row>
    <row r="60" spans="1:9" ht="15.75">
      <c r="A60" s="272"/>
      <c r="B60" s="272"/>
      <c r="C60" s="272"/>
      <c r="D60" s="283"/>
      <c r="E60" s="272"/>
      <c r="F60" s="284"/>
      <c r="G60" s="285"/>
      <c r="H60" s="285"/>
    </row>
    <row r="61" spans="1:9">
      <c r="A61" s="286">
        <v>1</v>
      </c>
      <c r="B61" s="287" t="s">
        <v>1330</v>
      </c>
      <c r="C61" s="288" t="s">
        <v>370</v>
      </c>
      <c r="D61" s="288">
        <f>F61/E61</f>
        <v>100</v>
      </c>
      <c r="E61" s="288">
        <v>23</v>
      </c>
      <c r="F61" s="289">
        <v>2300</v>
      </c>
      <c r="G61" s="288">
        <v>23</v>
      </c>
      <c r="H61" s="289">
        <v>2300</v>
      </c>
    </row>
    <row r="62" spans="1:9" ht="25.5">
      <c r="A62" s="286">
        <v>2</v>
      </c>
      <c r="B62" s="290" t="s">
        <v>1331</v>
      </c>
      <c r="C62" s="288" t="s">
        <v>370</v>
      </c>
      <c r="D62" s="288">
        <f t="shared" ref="D62:D66" si="1">F62/E62</f>
        <v>120</v>
      </c>
      <c r="E62" s="288">
        <v>1</v>
      </c>
      <c r="F62" s="289">
        <v>120</v>
      </c>
      <c r="G62" s="288">
        <v>1</v>
      </c>
      <c r="H62" s="289">
        <v>120</v>
      </c>
    </row>
    <row r="63" spans="1:9" ht="25.5">
      <c r="A63" s="286">
        <v>3</v>
      </c>
      <c r="B63" s="290" t="s">
        <v>1332</v>
      </c>
      <c r="C63" s="288" t="s">
        <v>370</v>
      </c>
      <c r="D63" s="288">
        <f t="shared" si="1"/>
        <v>60</v>
      </c>
      <c r="E63" s="288">
        <v>4</v>
      </c>
      <c r="F63" s="289">
        <v>240</v>
      </c>
      <c r="G63" s="288">
        <v>4</v>
      </c>
      <c r="H63" s="289">
        <v>240</v>
      </c>
    </row>
    <row r="64" spans="1:9">
      <c r="A64" s="291">
        <v>4</v>
      </c>
      <c r="B64" s="290" t="s">
        <v>1074</v>
      </c>
      <c r="C64" s="292" t="s">
        <v>370</v>
      </c>
      <c r="D64" s="288">
        <f t="shared" si="1"/>
        <v>50</v>
      </c>
      <c r="E64" s="292">
        <v>4</v>
      </c>
      <c r="F64" s="288">
        <v>200</v>
      </c>
      <c r="G64" s="292">
        <v>4</v>
      </c>
      <c r="H64" s="288">
        <v>200</v>
      </c>
    </row>
    <row r="65" spans="1:8" ht="25.5">
      <c r="A65" s="291">
        <v>5</v>
      </c>
      <c r="B65" s="290" t="s">
        <v>867</v>
      </c>
      <c r="C65" s="292" t="s">
        <v>370</v>
      </c>
      <c r="D65" s="288">
        <f t="shared" si="1"/>
        <v>60</v>
      </c>
      <c r="E65" s="292">
        <v>170</v>
      </c>
      <c r="F65" s="288">
        <v>10200</v>
      </c>
      <c r="G65" s="292">
        <v>170</v>
      </c>
      <c r="H65" s="288">
        <v>10200</v>
      </c>
    </row>
    <row r="66" spans="1:8">
      <c r="A66" s="291">
        <v>6</v>
      </c>
      <c r="B66" s="290" t="s">
        <v>1333</v>
      </c>
      <c r="C66" s="292" t="s">
        <v>370</v>
      </c>
      <c r="D66" s="288">
        <f t="shared" si="1"/>
        <v>270</v>
      </c>
      <c r="E66" s="292">
        <v>1</v>
      </c>
      <c r="F66" s="288">
        <v>270</v>
      </c>
      <c r="G66" s="292">
        <v>1</v>
      </c>
      <c r="H66" s="288">
        <v>270</v>
      </c>
    </row>
    <row r="67" spans="1:8">
      <c r="A67" s="273"/>
      <c r="B67" s="273"/>
      <c r="C67" s="288"/>
      <c r="D67" s="288"/>
      <c r="E67" s="288"/>
      <c r="F67" s="288"/>
      <c r="G67" s="289"/>
      <c r="H67" s="289"/>
    </row>
    <row r="68" spans="1:8">
      <c r="A68" s="273"/>
      <c r="B68" s="273"/>
      <c r="C68" s="288"/>
      <c r="D68" s="288"/>
      <c r="E68" s="288"/>
      <c r="F68" s="288"/>
      <c r="G68" s="289"/>
      <c r="H68" s="289"/>
    </row>
    <row r="69" spans="1:8">
      <c r="A69" s="273"/>
      <c r="B69" s="273"/>
      <c r="C69" s="288"/>
      <c r="D69" s="288"/>
      <c r="E69" s="288"/>
      <c r="F69" s="288"/>
      <c r="G69" s="289"/>
      <c r="H69" s="289"/>
    </row>
    <row r="70" spans="1:8">
      <c r="A70" s="590" t="s">
        <v>284</v>
      </c>
      <c r="B70" s="591"/>
      <c r="C70" s="288"/>
      <c r="D70" s="288"/>
      <c r="E70" s="288">
        <f>SUM(E61:E69)</f>
        <v>203</v>
      </c>
      <c r="F70" s="289">
        <f>SUM(F61:F69)</f>
        <v>13330</v>
      </c>
      <c r="G70" s="289">
        <f>SUM(G61:G69)</f>
        <v>203</v>
      </c>
      <c r="H70" s="289">
        <f>SUM(H61:H69)</f>
        <v>13330</v>
      </c>
    </row>
  </sheetData>
  <mergeCells count="21">
    <mergeCell ref="B9:B10"/>
    <mergeCell ref="C9:C10"/>
    <mergeCell ref="D9:D10"/>
    <mergeCell ref="E9:F9"/>
    <mergeCell ref="G9:H9"/>
    <mergeCell ref="A70:B70"/>
    <mergeCell ref="F1:H3"/>
    <mergeCell ref="F48:H51"/>
    <mergeCell ref="A29:B29"/>
    <mergeCell ref="F52:I52"/>
    <mergeCell ref="A56:H56"/>
    <mergeCell ref="A55:H55"/>
    <mergeCell ref="A58:A59"/>
    <mergeCell ref="B58:B59"/>
    <mergeCell ref="C58:C59"/>
    <mergeCell ref="D58:D59"/>
    <mergeCell ref="E58:F58"/>
    <mergeCell ref="G58:H58"/>
    <mergeCell ref="A6:H6"/>
    <mergeCell ref="A7:H7"/>
    <mergeCell ref="A9:A10"/>
  </mergeCells>
  <pageMargins left="0.51" right="0.27" top="0.75" bottom="0.75" header="0.3" footer="0.3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H8" sqref="H8"/>
    </sheetView>
  </sheetViews>
  <sheetFormatPr defaultRowHeight="15.75"/>
  <cols>
    <col min="1" max="1" width="4.28515625" style="1" customWidth="1"/>
    <col min="2" max="2" width="30.85546875" style="1" customWidth="1"/>
    <col min="3" max="3" width="12.7109375" style="1" customWidth="1"/>
    <col min="4" max="4" width="10.85546875" style="1" customWidth="1"/>
    <col min="5" max="5" width="11.42578125" style="1" customWidth="1"/>
    <col min="6" max="6" width="9.42578125" style="1" customWidth="1"/>
    <col min="7" max="7" width="13.5703125" style="1" customWidth="1"/>
    <col min="8" max="8" width="10.7109375" style="1" customWidth="1"/>
    <col min="9" max="9" width="13.28515625" style="1" customWidth="1"/>
    <col min="10" max="10" width="9.140625" style="1"/>
    <col min="11" max="11" width="10.28515625" style="1" bestFit="1" customWidth="1"/>
    <col min="12" max="16384" width="9.140625" style="1"/>
  </cols>
  <sheetData>
    <row r="1" spans="1:11">
      <c r="A1" s="204"/>
      <c r="B1" s="204"/>
      <c r="C1" s="294"/>
      <c r="D1" s="294"/>
      <c r="E1" s="295"/>
      <c r="F1" s="204" t="s">
        <v>209</v>
      </c>
      <c r="G1" s="546" t="s">
        <v>1427</v>
      </c>
      <c r="H1" s="546"/>
      <c r="I1" s="546"/>
      <c r="J1" s="296"/>
    </row>
    <row r="2" spans="1:11">
      <c r="A2" s="204"/>
      <c r="B2" s="204"/>
      <c r="C2" s="294"/>
      <c r="D2" s="294"/>
      <c r="E2" s="295"/>
      <c r="F2" s="204" t="s">
        <v>1150</v>
      </c>
      <c r="G2" s="546"/>
      <c r="H2" s="546"/>
      <c r="I2" s="546"/>
      <c r="J2" s="204"/>
    </row>
    <row r="3" spans="1:11">
      <c r="A3" s="204"/>
      <c r="B3" s="204" t="s">
        <v>1335</v>
      </c>
      <c r="C3" s="294"/>
      <c r="D3" s="294"/>
      <c r="E3" s="295"/>
      <c r="F3" s="204"/>
      <c r="G3" s="546"/>
      <c r="H3" s="546"/>
      <c r="I3" s="546"/>
      <c r="J3" s="204"/>
    </row>
    <row r="4" spans="1:11">
      <c r="A4" s="204"/>
      <c r="B4" s="204"/>
      <c r="C4" s="294"/>
      <c r="D4" s="294"/>
      <c r="E4" s="295"/>
      <c r="F4" s="204"/>
      <c r="G4" s="546"/>
      <c r="H4" s="546"/>
      <c r="I4" s="546"/>
      <c r="J4" s="204"/>
    </row>
    <row r="5" spans="1:11">
      <c r="A5" s="204"/>
      <c r="B5" s="204"/>
      <c r="C5" s="294"/>
      <c r="D5" s="294"/>
      <c r="E5" s="295"/>
      <c r="F5" s="204"/>
      <c r="G5" s="295"/>
      <c r="H5" s="295"/>
      <c r="I5" s="204"/>
      <c r="J5" s="296"/>
    </row>
    <row r="6" spans="1:11">
      <c r="A6" s="617" t="s">
        <v>1348</v>
      </c>
      <c r="B6" s="617"/>
      <c r="C6" s="617"/>
      <c r="D6" s="617"/>
      <c r="E6" s="617"/>
      <c r="F6" s="617"/>
      <c r="G6" s="617"/>
      <c r="H6" s="617"/>
      <c r="I6" s="617"/>
      <c r="J6" s="617"/>
    </row>
    <row r="7" spans="1:11">
      <c r="A7" s="300" t="s">
        <v>1441</v>
      </c>
      <c r="B7" s="300"/>
      <c r="C7" s="304"/>
      <c r="D7" s="304"/>
      <c r="E7" s="301"/>
      <c r="F7" s="300"/>
      <c r="G7" s="301"/>
      <c r="H7" s="301"/>
      <c r="I7" s="300"/>
      <c r="J7" s="99"/>
    </row>
    <row r="8" spans="1:11">
      <c r="A8" s="302" t="s">
        <v>1347</v>
      </c>
      <c r="B8" s="302"/>
      <c r="C8" s="302"/>
      <c r="D8" s="302"/>
      <c r="E8" s="302"/>
      <c r="F8" s="302"/>
      <c r="G8" s="302"/>
      <c r="H8" s="302"/>
      <c r="I8" s="302"/>
      <c r="J8" s="99"/>
    </row>
    <row r="9" spans="1:11">
      <c r="A9" s="297"/>
      <c r="B9" s="297"/>
      <c r="C9" s="297"/>
      <c r="D9" s="297"/>
      <c r="E9" s="297"/>
      <c r="F9" s="297"/>
      <c r="G9" s="297"/>
      <c r="H9" s="297"/>
      <c r="I9" s="298"/>
      <c r="J9" s="296"/>
    </row>
    <row r="10" spans="1:11" ht="28.5" customHeight="1">
      <c r="A10" s="613" t="s">
        <v>0</v>
      </c>
      <c r="B10" s="613" t="s">
        <v>1</v>
      </c>
      <c r="C10" s="613" t="s">
        <v>2</v>
      </c>
      <c r="D10" s="613" t="s">
        <v>391</v>
      </c>
      <c r="E10" s="613" t="s">
        <v>3</v>
      </c>
      <c r="F10" s="564" t="s">
        <v>4</v>
      </c>
      <c r="G10" s="565"/>
      <c r="H10" s="564" t="s">
        <v>5</v>
      </c>
      <c r="I10" s="565"/>
      <c r="J10" s="296"/>
    </row>
    <row r="11" spans="1:11" ht="28.5">
      <c r="A11" s="614"/>
      <c r="B11" s="614"/>
      <c r="C11" s="614"/>
      <c r="D11" s="614"/>
      <c r="E11" s="614"/>
      <c r="F11" s="307" t="s">
        <v>6</v>
      </c>
      <c r="G11" s="307" t="s">
        <v>7</v>
      </c>
      <c r="H11" s="100" t="s">
        <v>8</v>
      </c>
      <c r="I11" s="307" t="s">
        <v>9</v>
      </c>
      <c r="J11" s="296"/>
    </row>
    <row r="12" spans="1:11" customFormat="1" ht="20.25" customHeight="1">
      <c r="A12" s="316"/>
      <c r="B12" s="607" t="s">
        <v>1093</v>
      </c>
      <c r="C12" s="608"/>
      <c r="D12" s="608"/>
      <c r="E12" s="608"/>
      <c r="F12" s="608"/>
      <c r="G12" s="608"/>
      <c r="H12" s="608"/>
      <c r="I12" s="609"/>
      <c r="J12" s="299"/>
    </row>
    <row r="13" spans="1:11" customFormat="1" ht="36.75" customHeight="1">
      <c r="A13" s="316">
        <v>1</v>
      </c>
      <c r="B13" s="416" t="s">
        <v>681</v>
      </c>
      <c r="C13" s="307">
        <v>1997</v>
      </c>
      <c r="D13" s="417" t="s">
        <v>370</v>
      </c>
      <c r="E13" s="318">
        <v>19159900</v>
      </c>
      <c r="F13" s="317">
        <v>1</v>
      </c>
      <c r="G13" s="318">
        <f>+F13*E13</f>
        <v>19159900</v>
      </c>
      <c r="H13" s="317">
        <f>+F13</f>
        <v>1</v>
      </c>
      <c r="I13" s="318">
        <f>E13*F13</f>
        <v>19159900</v>
      </c>
      <c r="J13" s="296"/>
      <c r="K13" s="69"/>
    </row>
    <row r="14" spans="1:11" customFormat="1" ht="20.25" customHeight="1">
      <c r="A14" s="316"/>
      <c r="B14" s="610" t="s">
        <v>1094</v>
      </c>
      <c r="C14" s="611"/>
      <c r="D14" s="611"/>
      <c r="E14" s="611"/>
      <c r="F14" s="611"/>
      <c r="G14" s="611"/>
      <c r="H14" s="611"/>
      <c r="I14" s="612"/>
      <c r="J14" s="299"/>
    </row>
    <row r="15" spans="1:11" ht="21" customHeight="1">
      <c r="A15" s="83">
        <v>2</v>
      </c>
      <c r="B15" s="83" t="s">
        <v>722</v>
      </c>
      <c r="C15" s="104">
        <v>1990</v>
      </c>
      <c r="D15" s="101" t="s">
        <v>370</v>
      </c>
      <c r="E15" s="91">
        <v>2000</v>
      </c>
      <c r="F15" s="83">
        <v>3</v>
      </c>
      <c r="G15" s="104">
        <v>6000</v>
      </c>
      <c r="H15" s="104">
        <v>3</v>
      </c>
      <c r="I15" s="83">
        <v>6000</v>
      </c>
      <c r="J15" s="296"/>
    </row>
    <row r="16" spans="1:11" ht="21.75" customHeight="1">
      <c r="A16" s="83">
        <v>3</v>
      </c>
      <c r="B16" s="83" t="s">
        <v>59</v>
      </c>
      <c r="C16" s="104">
        <v>1982</v>
      </c>
      <c r="D16" s="101" t="s">
        <v>370</v>
      </c>
      <c r="E16" s="91">
        <v>2000</v>
      </c>
      <c r="F16" s="83">
        <v>3</v>
      </c>
      <c r="G16" s="104">
        <v>6000</v>
      </c>
      <c r="H16" s="104">
        <v>3</v>
      </c>
      <c r="I16" s="83">
        <v>6000</v>
      </c>
      <c r="J16" s="296"/>
    </row>
    <row r="17" spans="1:10" ht="18" customHeight="1">
      <c r="A17" s="83">
        <v>4</v>
      </c>
      <c r="B17" s="83" t="s">
        <v>60</v>
      </c>
      <c r="C17" s="104">
        <v>1982</v>
      </c>
      <c r="D17" s="101" t="s">
        <v>370</v>
      </c>
      <c r="E17" s="91">
        <v>4786</v>
      </c>
      <c r="F17" s="83">
        <v>1</v>
      </c>
      <c r="G17" s="104">
        <v>4786</v>
      </c>
      <c r="H17" s="104">
        <v>1</v>
      </c>
      <c r="I17" s="83">
        <v>4786</v>
      </c>
      <c r="J17" s="296"/>
    </row>
    <row r="18" spans="1:10" ht="19.5" customHeight="1">
      <c r="A18" s="83">
        <v>5</v>
      </c>
      <c r="B18" s="83" t="s">
        <v>723</v>
      </c>
      <c r="C18" s="104">
        <v>1969</v>
      </c>
      <c r="D18" s="101" t="s">
        <v>370</v>
      </c>
      <c r="E18" s="91">
        <v>15000</v>
      </c>
      <c r="F18" s="83">
        <v>1</v>
      </c>
      <c r="G18" s="104">
        <v>15000</v>
      </c>
      <c r="H18" s="104">
        <v>1</v>
      </c>
      <c r="I18" s="83">
        <v>15000</v>
      </c>
      <c r="J18" s="296"/>
    </row>
    <row r="19" spans="1:10" ht="19.5" customHeight="1">
      <c r="A19" s="83">
        <v>6</v>
      </c>
      <c r="B19" s="83" t="s">
        <v>61</v>
      </c>
      <c r="C19" s="104">
        <v>1982</v>
      </c>
      <c r="D19" s="101" t="s">
        <v>370</v>
      </c>
      <c r="E19" s="91">
        <v>180</v>
      </c>
      <c r="F19" s="83">
        <v>10</v>
      </c>
      <c r="G19" s="104">
        <v>1800</v>
      </c>
      <c r="H19" s="104">
        <v>10</v>
      </c>
      <c r="I19" s="83">
        <v>1800</v>
      </c>
      <c r="J19" s="296"/>
    </row>
    <row r="20" spans="1:10" ht="20.25" customHeight="1">
      <c r="A20" s="83">
        <v>7</v>
      </c>
      <c r="B20" s="83" t="s">
        <v>724</v>
      </c>
      <c r="C20" s="104">
        <v>1977</v>
      </c>
      <c r="D20" s="101" t="s">
        <v>370</v>
      </c>
      <c r="E20" s="91">
        <v>2000</v>
      </c>
      <c r="F20" s="83">
        <v>1</v>
      </c>
      <c r="G20" s="104">
        <v>2000</v>
      </c>
      <c r="H20" s="104">
        <v>1</v>
      </c>
      <c r="I20" s="83">
        <v>2000</v>
      </c>
      <c r="J20" s="296"/>
    </row>
    <row r="21" spans="1:10" ht="18.75" customHeight="1">
      <c r="A21" s="83">
        <v>8</v>
      </c>
      <c r="B21" s="83" t="s">
        <v>725</v>
      </c>
      <c r="C21" s="104">
        <v>2017</v>
      </c>
      <c r="D21" s="101" t="s">
        <v>370</v>
      </c>
      <c r="E21" s="91">
        <v>90000</v>
      </c>
      <c r="F21" s="83">
        <v>1</v>
      </c>
      <c r="G21" s="104">
        <v>90000</v>
      </c>
      <c r="H21" s="104">
        <v>1</v>
      </c>
      <c r="I21" s="83">
        <v>90000</v>
      </c>
      <c r="J21" s="296"/>
    </row>
    <row r="22" spans="1:10" ht="15.75" customHeight="1">
      <c r="A22" s="83">
        <v>9</v>
      </c>
      <c r="B22" s="83" t="s">
        <v>1336</v>
      </c>
      <c r="C22" s="104">
        <v>2018</v>
      </c>
      <c r="D22" s="101" t="s">
        <v>664</v>
      </c>
      <c r="E22" s="319">
        <v>4000</v>
      </c>
      <c r="F22" s="83">
        <v>8</v>
      </c>
      <c r="G22" s="319">
        <v>32000</v>
      </c>
      <c r="H22" s="104">
        <v>8</v>
      </c>
      <c r="I22" s="320">
        <v>32000</v>
      </c>
      <c r="J22" s="296"/>
    </row>
    <row r="23" spans="1:10" ht="18.75" customHeight="1">
      <c r="A23" s="321">
        <v>10</v>
      </c>
      <c r="B23" s="322" t="s">
        <v>1337</v>
      </c>
      <c r="C23" s="321">
        <v>2018</v>
      </c>
      <c r="D23" s="321" t="s">
        <v>1338</v>
      </c>
      <c r="E23" s="323">
        <v>3500</v>
      </c>
      <c r="F23" s="321">
        <v>24</v>
      </c>
      <c r="G23" s="323">
        <v>84000</v>
      </c>
      <c r="H23" s="321">
        <v>24</v>
      </c>
      <c r="I23" s="322">
        <v>84000</v>
      </c>
      <c r="J23" s="296"/>
    </row>
    <row r="24" spans="1:10">
      <c r="A24" s="321">
        <v>11</v>
      </c>
      <c r="B24" s="322" t="s">
        <v>1339</v>
      </c>
      <c r="C24" s="321">
        <v>2018</v>
      </c>
      <c r="D24" s="321" t="s">
        <v>1338</v>
      </c>
      <c r="E24" s="323">
        <v>500</v>
      </c>
      <c r="F24" s="321">
        <v>8</v>
      </c>
      <c r="G24" s="323">
        <v>4000</v>
      </c>
      <c r="H24" s="321">
        <v>8</v>
      </c>
      <c r="I24" s="322">
        <v>4000</v>
      </c>
      <c r="J24" s="296"/>
    </row>
    <row r="25" spans="1:10">
      <c r="A25" s="321">
        <v>12</v>
      </c>
      <c r="B25" s="322" t="s">
        <v>1340</v>
      </c>
      <c r="C25" s="321">
        <v>2018</v>
      </c>
      <c r="D25" s="321" t="s">
        <v>1338</v>
      </c>
      <c r="E25" s="323">
        <v>7644</v>
      </c>
      <c r="F25" s="321">
        <v>60</v>
      </c>
      <c r="G25" s="323">
        <v>458640</v>
      </c>
      <c r="H25" s="321">
        <v>60</v>
      </c>
      <c r="I25" s="322">
        <v>458640</v>
      </c>
      <c r="J25" s="296"/>
    </row>
    <row r="26" spans="1:10">
      <c r="A26" s="321">
        <v>13</v>
      </c>
      <c r="B26" s="322" t="s">
        <v>1341</v>
      </c>
      <c r="C26" s="321">
        <v>2018</v>
      </c>
      <c r="D26" s="321" t="s">
        <v>1338</v>
      </c>
      <c r="E26" s="323">
        <v>22104</v>
      </c>
      <c r="F26" s="321">
        <v>6</v>
      </c>
      <c r="G26" s="323">
        <v>132624</v>
      </c>
      <c r="H26" s="321">
        <v>6</v>
      </c>
      <c r="I26" s="322">
        <v>132624</v>
      </c>
      <c r="J26" s="296"/>
    </row>
    <row r="27" spans="1:10">
      <c r="A27" s="321">
        <v>14</v>
      </c>
      <c r="B27" s="322" t="s">
        <v>1342</v>
      </c>
      <c r="C27" s="321">
        <v>2018</v>
      </c>
      <c r="D27" s="321" t="s">
        <v>1338</v>
      </c>
      <c r="E27" s="323">
        <v>4884</v>
      </c>
      <c r="F27" s="321">
        <v>8</v>
      </c>
      <c r="G27" s="323">
        <v>39072</v>
      </c>
      <c r="H27" s="321">
        <v>8</v>
      </c>
      <c r="I27" s="322">
        <v>39072</v>
      </c>
      <c r="J27" s="296"/>
    </row>
    <row r="28" spans="1:10">
      <c r="A28" s="321">
        <v>15</v>
      </c>
      <c r="B28" s="322" t="s">
        <v>60</v>
      </c>
      <c r="C28" s="321">
        <v>2018</v>
      </c>
      <c r="D28" s="321" t="s">
        <v>1338</v>
      </c>
      <c r="E28" s="323">
        <v>34176</v>
      </c>
      <c r="F28" s="321">
        <v>1</v>
      </c>
      <c r="G28" s="323">
        <v>34176</v>
      </c>
      <c r="H28" s="321">
        <v>1</v>
      </c>
      <c r="I28" s="322">
        <v>34176</v>
      </c>
      <c r="J28" s="296"/>
    </row>
    <row r="29" spans="1:10">
      <c r="A29" s="321">
        <v>16</v>
      </c>
      <c r="B29" s="322" t="s">
        <v>1343</v>
      </c>
      <c r="C29" s="321">
        <v>2018</v>
      </c>
      <c r="D29" s="321" t="s">
        <v>1338</v>
      </c>
      <c r="E29" s="323">
        <v>33744</v>
      </c>
      <c r="F29" s="321">
        <v>1</v>
      </c>
      <c r="G29" s="323">
        <v>33744</v>
      </c>
      <c r="H29" s="321">
        <v>1</v>
      </c>
      <c r="I29" s="322">
        <v>33744</v>
      </c>
      <c r="J29" s="296"/>
    </row>
    <row r="30" spans="1:10">
      <c r="A30" s="321">
        <v>17</v>
      </c>
      <c r="B30" s="322" t="s">
        <v>117</v>
      </c>
      <c r="C30" s="321">
        <v>2018</v>
      </c>
      <c r="D30" s="321" t="s">
        <v>1344</v>
      </c>
      <c r="E30" s="323">
        <v>55000</v>
      </c>
      <c r="F30" s="321">
        <v>2</v>
      </c>
      <c r="G30" s="323">
        <v>110000</v>
      </c>
      <c r="H30" s="321">
        <v>2</v>
      </c>
      <c r="I30" s="322">
        <v>110000</v>
      </c>
      <c r="J30" s="296"/>
    </row>
    <row r="31" spans="1:10">
      <c r="A31" s="321">
        <v>18</v>
      </c>
      <c r="B31" s="321" t="s">
        <v>591</v>
      </c>
      <c r="C31" s="321">
        <v>2018</v>
      </c>
      <c r="D31" s="322" t="s">
        <v>1344</v>
      </c>
      <c r="E31" s="324">
        <v>297000</v>
      </c>
      <c r="F31" s="321">
        <v>1</v>
      </c>
      <c r="G31" s="324">
        <v>297000</v>
      </c>
      <c r="H31" s="321">
        <v>1</v>
      </c>
      <c r="I31" s="322">
        <v>297000</v>
      </c>
      <c r="J31" s="296"/>
    </row>
    <row r="32" spans="1:10">
      <c r="A32" s="322">
        <v>19</v>
      </c>
      <c r="B32" s="321" t="s">
        <v>107</v>
      </c>
      <c r="C32" s="321">
        <v>2018</v>
      </c>
      <c r="D32" s="322" t="s">
        <v>1345</v>
      </c>
      <c r="E32" s="321">
        <v>4290</v>
      </c>
      <c r="F32" s="321">
        <v>45</v>
      </c>
      <c r="G32" s="322">
        <v>193050</v>
      </c>
      <c r="H32" s="321">
        <v>45</v>
      </c>
      <c r="I32" s="322">
        <v>193050</v>
      </c>
      <c r="J32" s="296"/>
    </row>
    <row r="33" spans="1:10">
      <c r="A33" s="325">
        <v>20</v>
      </c>
      <c r="B33" s="326" t="s">
        <v>1346</v>
      </c>
      <c r="C33" s="326">
        <v>2018</v>
      </c>
      <c r="D33" s="325" t="s">
        <v>1344</v>
      </c>
      <c r="E33" s="326">
        <v>27000</v>
      </c>
      <c r="F33" s="326">
        <v>8</v>
      </c>
      <c r="G33" s="325">
        <v>216000</v>
      </c>
      <c r="H33" s="326">
        <v>8</v>
      </c>
      <c r="I33" s="325">
        <v>216000</v>
      </c>
      <c r="J33" s="296"/>
    </row>
    <row r="34" spans="1:10">
      <c r="A34" s="615" t="s">
        <v>371</v>
      </c>
      <c r="B34" s="616"/>
      <c r="C34" s="326"/>
      <c r="D34" s="325"/>
      <c r="E34" s="325"/>
      <c r="F34" s="325">
        <f>SUM(F15:F33)</f>
        <v>192</v>
      </c>
      <c r="G34" s="325">
        <f>SUM(G15:G33)</f>
        <v>1759892</v>
      </c>
      <c r="H34" s="326">
        <f>SUM(H15:H33)</f>
        <v>192</v>
      </c>
      <c r="I34" s="325">
        <v>1759892</v>
      </c>
      <c r="J34" s="296"/>
    </row>
    <row r="35" spans="1:10">
      <c r="A35" s="296"/>
      <c r="B35" s="296"/>
      <c r="C35" s="296"/>
      <c r="D35" s="296"/>
      <c r="E35" s="296"/>
      <c r="F35" s="296"/>
      <c r="G35" s="296"/>
      <c r="H35" s="296"/>
      <c r="I35" s="296"/>
      <c r="J35" s="296"/>
    </row>
  </sheetData>
  <mergeCells count="12">
    <mergeCell ref="A34:B34"/>
    <mergeCell ref="A6:J6"/>
    <mergeCell ref="E10:E11"/>
    <mergeCell ref="F10:G10"/>
    <mergeCell ref="H10:I10"/>
    <mergeCell ref="G1:I4"/>
    <mergeCell ref="B12:I12"/>
    <mergeCell ref="B14:I14"/>
    <mergeCell ref="A10:A11"/>
    <mergeCell ref="B10:B11"/>
    <mergeCell ref="D10:D11"/>
    <mergeCell ref="C10:C11"/>
  </mergeCells>
  <pageMargins left="0.57999999999999996" right="0.33" top="0.75" bottom="0.75" header="0.3" footer="0.3"/>
  <pageSetup paperSize="9" scale="7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28"/>
  <sheetViews>
    <sheetView workbookViewId="0">
      <selection activeCell="D131" sqref="D131"/>
    </sheetView>
  </sheetViews>
  <sheetFormatPr defaultRowHeight="15.75"/>
  <cols>
    <col min="1" max="1" width="4.28515625" style="1" customWidth="1"/>
    <col min="2" max="2" width="38.5703125" style="1" customWidth="1"/>
    <col min="3" max="3" width="9.28515625" style="1" bestFit="1" customWidth="1"/>
    <col min="4" max="4" width="8.7109375" style="1" customWidth="1"/>
    <col min="5" max="5" width="11.140625" style="1" customWidth="1"/>
    <col min="6" max="6" width="9.28515625" style="1" bestFit="1" customWidth="1"/>
    <col min="7" max="7" width="12.7109375" style="1" customWidth="1"/>
    <col min="8" max="8" width="9.28515625" style="1" bestFit="1" customWidth="1"/>
    <col min="9" max="9" width="12.5703125" style="1" customWidth="1"/>
    <col min="10" max="16384" width="9.140625" style="1"/>
  </cols>
  <sheetData>
    <row r="1" spans="1:17">
      <c r="A1" s="2"/>
      <c r="B1" s="2"/>
      <c r="C1" s="61"/>
      <c r="D1" s="78"/>
      <c r="E1" s="4"/>
      <c r="F1" s="2" t="s">
        <v>209</v>
      </c>
      <c r="G1" s="546" t="s">
        <v>1428</v>
      </c>
      <c r="H1" s="546"/>
      <c r="I1" s="546"/>
    </row>
    <row r="2" spans="1:17">
      <c r="A2" s="2"/>
      <c r="B2" s="2"/>
      <c r="C2" s="61"/>
      <c r="D2" s="78"/>
      <c r="E2" s="4"/>
      <c r="F2" s="2" t="s">
        <v>1362</v>
      </c>
      <c r="G2" s="546"/>
      <c r="H2" s="546"/>
      <c r="I2" s="546"/>
      <c r="J2" s="2"/>
    </row>
    <row r="3" spans="1:17">
      <c r="A3" s="2"/>
      <c r="B3" s="2"/>
      <c r="C3" s="61"/>
      <c r="D3" s="78"/>
      <c r="E3" s="4"/>
      <c r="F3" s="2"/>
      <c r="G3" s="546"/>
      <c r="H3" s="546"/>
      <c r="I3" s="546"/>
      <c r="J3" s="2"/>
    </row>
    <row r="4" spans="1:17">
      <c r="A4" s="2"/>
      <c r="B4" s="2"/>
      <c r="C4" s="61"/>
      <c r="D4" s="78"/>
      <c r="E4" s="4"/>
      <c r="F4" s="2"/>
      <c r="G4" s="546"/>
      <c r="H4" s="546"/>
      <c r="I4" s="546"/>
      <c r="J4" s="2"/>
    </row>
    <row r="5" spans="1:17">
      <c r="A5" s="2"/>
      <c r="B5" s="2"/>
      <c r="C5" s="61"/>
      <c r="D5" s="78"/>
      <c r="E5" s="4"/>
      <c r="F5" s="2"/>
      <c r="G5" s="4"/>
      <c r="H5" s="18"/>
      <c r="I5" s="19"/>
    </row>
    <row r="6" spans="1:17" ht="16.5">
      <c r="A6" s="573" t="s">
        <v>1363</v>
      </c>
      <c r="B6" s="573"/>
      <c r="C6" s="573"/>
      <c r="D6" s="573"/>
      <c r="E6" s="573"/>
      <c r="F6" s="573"/>
      <c r="G6" s="573"/>
      <c r="H6" s="573"/>
      <c r="I6" s="573"/>
      <c r="J6" s="573"/>
    </row>
    <row r="7" spans="1:17">
      <c r="A7" s="2" t="s">
        <v>1364</v>
      </c>
      <c r="B7" s="2"/>
      <c r="C7" s="61"/>
      <c r="D7" s="78"/>
      <c r="E7" s="4"/>
      <c r="F7" s="2"/>
      <c r="G7" s="4"/>
      <c r="H7" s="18"/>
      <c r="I7" s="19"/>
    </row>
    <row r="8" spans="1:17">
      <c r="A8" s="303" t="s">
        <v>1347</v>
      </c>
      <c r="B8" s="60"/>
      <c r="C8" s="60"/>
      <c r="D8" s="77"/>
      <c r="E8" s="60"/>
      <c r="F8" s="60"/>
      <c r="G8" s="60"/>
      <c r="H8" s="60"/>
      <c r="I8" s="60"/>
    </row>
    <row r="9" spans="1:17" ht="32.25" customHeight="1">
      <c r="A9" s="625" t="s">
        <v>1057</v>
      </c>
      <c r="B9" s="627" t="s">
        <v>1</v>
      </c>
      <c r="C9" s="629" t="s">
        <v>1349</v>
      </c>
      <c r="D9" s="629" t="s">
        <v>1350</v>
      </c>
      <c r="E9" s="627" t="s">
        <v>3</v>
      </c>
      <c r="F9" s="631" t="s">
        <v>4</v>
      </c>
      <c r="G9" s="632"/>
      <c r="H9" s="631" t="s">
        <v>5</v>
      </c>
      <c r="I9" s="632"/>
      <c r="J9" s="623"/>
      <c r="K9" s="568"/>
      <c r="L9" s="568"/>
      <c r="M9" s="568"/>
      <c r="N9" s="568"/>
      <c r="O9" s="568"/>
      <c r="P9" s="568"/>
      <c r="Q9" s="568"/>
    </row>
    <row r="10" spans="1:17" ht="25.5">
      <c r="A10" s="626"/>
      <c r="B10" s="628"/>
      <c r="C10" s="630"/>
      <c r="D10" s="630"/>
      <c r="E10" s="628"/>
      <c r="F10" s="344" t="s">
        <v>6</v>
      </c>
      <c r="G10" s="344" t="s">
        <v>7</v>
      </c>
      <c r="H10" s="390" t="s">
        <v>8</v>
      </c>
      <c r="I10" s="391" t="s">
        <v>9</v>
      </c>
      <c r="J10" s="624"/>
      <c r="K10" s="572"/>
      <c r="L10" s="572"/>
      <c r="M10" s="572"/>
      <c r="N10" s="572"/>
      <c r="O10" s="572"/>
      <c r="P10" s="572"/>
      <c r="Q10" s="572"/>
    </row>
    <row r="11" spans="1:17">
      <c r="A11" s="389"/>
      <c r="B11" s="620" t="s">
        <v>1093</v>
      </c>
      <c r="C11" s="621"/>
      <c r="D11" s="621"/>
      <c r="E11" s="621"/>
      <c r="F11" s="621"/>
      <c r="G11" s="621"/>
      <c r="H11" s="621"/>
      <c r="I11" s="622"/>
      <c r="J11" s="312"/>
      <c r="K11" s="312"/>
      <c r="L11" s="312"/>
      <c r="M11" s="312"/>
      <c r="N11" s="312"/>
      <c r="O11" s="312"/>
      <c r="P11" s="312"/>
      <c r="Q11" s="312"/>
    </row>
    <row r="12" spans="1:17">
      <c r="A12" s="389"/>
      <c r="B12" s="419" t="s">
        <v>1408</v>
      </c>
      <c r="C12" s="388">
        <v>1975</v>
      </c>
      <c r="D12" s="388" t="s">
        <v>370</v>
      </c>
      <c r="E12" s="388">
        <v>25205140</v>
      </c>
      <c r="F12" s="387">
        <v>1</v>
      </c>
      <c r="G12" s="344">
        <f>E12</f>
        <v>25205140</v>
      </c>
      <c r="H12" s="418">
        <v>1</v>
      </c>
      <c r="I12" s="391">
        <f>E12</f>
        <v>25205140</v>
      </c>
      <c r="J12" s="312"/>
      <c r="K12" s="312"/>
      <c r="L12" s="312"/>
      <c r="M12" s="312"/>
      <c r="N12" s="312"/>
      <c r="O12" s="312"/>
      <c r="P12" s="312"/>
      <c r="Q12" s="312"/>
    </row>
    <row r="13" spans="1:17">
      <c r="A13" s="389"/>
      <c r="B13" s="620" t="s">
        <v>1094</v>
      </c>
      <c r="C13" s="621"/>
      <c r="D13" s="621"/>
      <c r="E13" s="621"/>
      <c r="F13" s="621"/>
      <c r="G13" s="621"/>
      <c r="H13" s="621"/>
      <c r="I13" s="622"/>
      <c r="J13" s="312"/>
      <c r="K13" s="312"/>
      <c r="L13" s="312"/>
      <c r="M13" s="312"/>
      <c r="N13" s="312"/>
      <c r="O13" s="312"/>
      <c r="P13" s="312"/>
      <c r="Q13" s="312"/>
    </row>
    <row r="14" spans="1:17" ht="20.25" customHeight="1">
      <c r="A14" s="327">
        <v>1</v>
      </c>
      <c r="B14" s="328" t="s">
        <v>726</v>
      </c>
      <c r="C14" s="345" t="s">
        <v>727</v>
      </c>
      <c r="D14" s="346" t="s">
        <v>370</v>
      </c>
      <c r="E14" s="347">
        <v>4253</v>
      </c>
      <c r="F14" s="348">
        <v>4</v>
      </c>
      <c r="G14" s="349">
        <v>17010</v>
      </c>
      <c r="H14" s="348">
        <v>4</v>
      </c>
      <c r="I14" s="349">
        <v>17010</v>
      </c>
      <c r="J14" s="572"/>
      <c r="K14" s="572"/>
      <c r="L14" s="572"/>
      <c r="M14" s="572"/>
      <c r="N14" s="572"/>
      <c r="O14" s="572"/>
      <c r="P14" s="572"/>
      <c r="Q14" s="31"/>
    </row>
    <row r="15" spans="1:17" ht="20.25" customHeight="1">
      <c r="A15" s="327">
        <v>2</v>
      </c>
      <c r="B15" s="329" t="s">
        <v>728</v>
      </c>
      <c r="C15" s="345">
        <v>1985</v>
      </c>
      <c r="D15" s="346" t="s">
        <v>370</v>
      </c>
      <c r="E15" s="347">
        <v>3896</v>
      </c>
      <c r="F15" s="350">
        <v>1</v>
      </c>
      <c r="G15" s="349">
        <v>3896</v>
      </c>
      <c r="H15" s="350">
        <v>1</v>
      </c>
      <c r="I15" s="349">
        <v>3896</v>
      </c>
    </row>
    <row r="16" spans="1:17" ht="20.25" customHeight="1">
      <c r="A16" s="327">
        <v>3</v>
      </c>
      <c r="B16" s="329" t="s">
        <v>729</v>
      </c>
      <c r="C16" s="345">
        <v>1985</v>
      </c>
      <c r="D16" s="346" t="s">
        <v>370</v>
      </c>
      <c r="E16" s="347">
        <v>14345</v>
      </c>
      <c r="F16" s="351">
        <v>2</v>
      </c>
      <c r="G16" s="349">
        <v>28690</v>
      </c>
      <c r="H16" s="351">
        <v>2</v>
      </c>
      <c r="I16" s="349">
        <v>28690</v>
      </c>
    </row>
    <row r="17" spans="1:9" ht="20.25" customHeight="1">
      <c r="A17" s="327">
        <v>4</v>
      </c>
      <c r="B17" s="329" t="s">
        <v>730</v>
      </c>
      <c r="C17" s="345">
        <v>1985</v>
      </c>
      <c r="D17" s="346" t="s">
        <v>370</v>
      </c>
      <c r="E17" s="347">
        <v>29540</v>
      </c>
      <c r="F17" s="351">
        <v>2</v>
      </c>
      <c r="G17" s="349">
        <v>59079</v>
      </c>
      <c r="H17" s="351">
        <v>2</v>
      </c>
      <c r="I17" s="349">
        <v>59079</v>
      </c>
    </row>
    <row r="18" spans="1:9" ht="20.25" customHeight="1">
      <c r="A18" s="327">
        <v>5</v>
      </c>
      <c r="B18" s="329" t="s">
        <v>731</v>
      </c>
      <c r="C18" s="345">
        <v>1985</v>
      </c>
      <c r="D18" s="346" t="s">
        <v>370</v>
      </c>
      <c r="E18" s="347">
        <v>12531</v>
      </c>
      <c r="F18" s="350">
        <v>1</v>
      </c>
      <c r="G18" s="349">
        <v>12531</v>
      </c>
      <c r="H18" s="350">
        <v>1</v>
      </c>
      <c r="I18" s="349">
        <v>12531</v>
      </c>
    </row>
    <row r="19" spans="1:9" ht="20.25" customHeight="1">
      <c r="A19" s="327">
        <v>6</v>
      </c>
      <c r="B19" s="329" t="s">
        <v>732</v>
      </c>
      <c r="C19" s="345">
        <v>1985</v>
      </c>
      <c r="D19" s="346" t="s">
        <v>370</v>
      </c>
      <c r="E19" s="347">
        <v>6174</v>
      </c>
      <c r="F19" s="351">
        <v>1</v>
      </c>
      <c r="G19" s="349">
        <v>6174</v>
      </c>
      <c r="H19" s="351">
        <v>1</v>
      </c>
      <c r="I19" s="349">
        <v>6174</v>
      </c>
    </row>
    <row r="20" spans="1:9" ht="20.25" customHeight="1">
      <c r="A20" s="327">
        <v>7</v>
      </c>
      <c r="B20" s="330" t="s">
        <v>733</v>
      </c>
      <c r="C20" s="345">
        <v>1985</v>
      </c>
      <c r="D20" s="346" t="s">
        <v>370</v>
      </c>
      <c r="E20" s="347">
        <v>85000</v>
      </c>
      <c r="F20" s="352">
        <v>1</v>
      </c>
      <c r="G20" s="349">
        <v>112000</v>
      </c>
      <c r="H20" s="352">
        <v>1</v>
      </c>
      <c r="I20" s="349">
        <v>112000</v>
      </c>
    </row>
    <row r="21" spans="1:9" ht="18" customHeight="1">
      <c r="A21" s="327">
        <v>8</v>
      </c>
      <c r="B21" s="328" t="s">
        <v>734</v>
      </c>
      <c r="C21" s="345">
        <v>1985</v>
      </c>
      <c r="D21" s="346" t="s">
        <v>370</v>
      </c>
      <c r="E21" s="347">
        <v>40050</v>
      </c>
      <c r="F21" s="353">
        <v>2</v>
      </c>
      <c r="G21" s="349">
        <v>80100</v>
      </c>
      <c r="H21" s="353">
        <v>2</v>
      </c>
      <c r="I21" s="349">
        <v>80100</v>
      </c>
    </row>
    <row r="22" spans="1:9" ht="18" customHeight="1">
      <c r="A22" s="327">
        <v>9</v>
      </c>
      <c r="B22" s="329" t="s">
        <v>735</v>
      </c>
      <c r="C22" s="345"/>
      <c r="D22" s="346" t="s">
        <v>370</v>
      </c>
      <c r="E22" s="347">
        <v>20000</v>
      </c>
      <c r="F22" s="351">
        <v>5</v>
      </c>
      <c r="G22" s="349">
        <v>100000</v>
      </c>
      <c r="H22" s="351">
        <v>5</v>
      </c>
      <c r="I22" s="349">
        <v>100000</v>
      </c>
    </row>
    <row r="23" spans="1:9" ht="18" customHeight="1">
      <c r="A23" s="327">
        <v>10</v>
      </c>
      <c r="B23" s="329" t="s">
        <v>736</v>
      </c>
      <c r="C23" s="345">
        <v>1985</v>
      </c>
      <c r="D23" s="346" t="s">
        <v>370</v>
      </c>
      <c r="E23" s="347">
        <v>3000</v>
      </c>
      <c r="F23" s="351">
        <v>6</v>
      </c>
      <c r="G23" s="349">
        <v>18000</v>
      </c>
      <c r="H23" s="351">
        <v>6</v>
      </c>
      <c r="I23" s="349">
        <v>18000</v>
      </c>
    </row>
    <row r="24" spans="1:9" ht="22.5" customHeight="1">
      <c r="A24" s="327">
        <v>11</v>
      </c>
      <c r="B24" s="329" t="s">
        <v>737</v>
      </c>
      <c r="C24" s="345">
        <v>1985</v>
      </c>
      <c r="D24" s="346" t="s">
        <v>370</v>
      </c>
      <c r="E24" s="347">
        <v>6000</v>
      </c>
      <c r="F24" s="351">
        <v>2</v>
      </c>
      <c r="G24" s="349">
        <v>12000</v>
      </c>
      <c r="H24" s="351">
        <v>2</v>
      </c>
      <c r="I24" s="349">
        <v>12000</v>
      </c>
    </row>
    <row r="25" spans="1:9" ht="20.25" customHeight="1">
      <c r="A25" s="327">
        <v>12</v>
      </c>
      <c r="B25" s="329" t="s">
        <v>738</v>
      </c>
      <c r="C25" s="345">
        <v>1985</v>
      </c>
      <c r="D25" s="346" t="s">
        <v>370</v>
      </c>
      <c r="E25" s="347">
        <v>2000</v>
      </c>
      <c r="F25" s="351">
        <v>12</v>
      </c>
      <c r="G25" s="349">
        <v>24000</v>
      </c>
      <c r="H25" s="351">
        <v>12</v>
      </c>
      <c r="I25" s="349">
        <v>24000</v>
      </c>
    </row>
    <row r="26" spans="1:9" ht="20.25" customHeight="1">
      <c r="A26" s="327">
        <v>13</v>
      </c>
      <c r="B26" s="329" t="s">
        <v>739</v>
      </c>
      <c r="C26" s="345">
        <v>1985</v>
      </c>
      <c r="D26" s="346" t="s">
        <v>370</v>
      </c>
      <c r="E26" s="347">
        <v>37191</v>
      </c>
      <c r="F26" s="351">
        <v>1</v>
      </c>
      <c r="G26" s="349">
        <v>37191</v>
      </c>
      <c r="H26" s="351">
        <v>1</v>
      </c>
      <c r="I26" s="349">
        <v>37191</v>
      </c>
    </row>
    <row r="27" spans="1:9" ht="20.25" customHeight="1">
      <c r="A27" s="327">
        <v>14</v>
      </c>
      <c r="B27" s="329" t="s">
        <v>740</v>
      </c>
      <c r="C27" s="345">
        <v>1985</v>
      </c>
      <c r="D27" s="346" t="s">
        <v>370</v>
      </c>
      <c r="E27" s="347">
        <v>2000</v>
      </c>
      <c r="F27" s="351">
        <v>15</v>
      </c>
      <c r="G27" s="349">
        <v>30000</v>
      </c>
      <c r="H27" s="351">
        <v>15</v>
      </c>
      <c r="I27" s="349">
        <v>30000</v>
      </c>
    </row>
    <row r="28" spans="1:9">
      <c r="A28" s="327">
        <v>15</v>
      </c>
      <c r="B28" s="329" t="s">
        <v>741</v>
      </c>
      <c r="C28" s="345">
        <v>1985</v>
      </c>
      <c r="D28" s="346" t="s">
        <v>370</v>
      </c>
      <c r="E28" s="347">
        <v>14522</v>
      </c>
      <c r="F28" s="351">
        <v>1</v>
      </c>
      <c r="G28" s="349">
        <v>14522</v>
      </c>
      <c r="H28" s="351">
        <v>1</v>
      </c>
      <c r="I28" s="349">
        <v>14522</v>
      </c>
    </row>
    <row r="29" spans="1:9">
      <c r="A29" s="327">
        <v>16</v>
      </c>
      <c r="B29" s="329" t="s">
        <v>742</v>
      </c>
      <c r="C29" s="345">
        <v>1900</v>
      </c>
      <c r="D29" s="346" t="s">
        <v>370</v>
      </c>
      <c r="E29" s="347">
        <v>400000</v>
      </c>
      <c r="F29" s="351">
        <v>1</v>
      </c>
      <c r="G29" s="349">
        <v>400000</v>
      </c>
      <c r="H29" s="351">
        <v>1</v>
      </c>
      <c r="I29" s="349">
        <v>400000</v>
      </c>
    </row>
    <row r="30" spans="1:9">
      <c r="A30" s="327">
        <v>17</v>
      </c>
      <c r="B30" s="329" t="s">
        <v>743</v>
      </c>
      <c r="C30" s="345">
        <v>1985</v>
      </c>
      <c r="D30" s="346" t="s">
        <v>370</v>
      </c>
      <c r="E30" s="347">
        <v>23600</v>
      </c>
      <c r="F30" s="351">
        <v>1</v>
      </c>
      <c r="G30" s="349">
        <v>23600</v>
      </c>
      <c r="H30" s="351">
        <v>1</v>
      </c>
      <c r="I30" s="349">
        <v>23600</v>
      </c>
    </row>
    <row r="31" spans="1:9">
      <c r="A31" s="327">
        <v>18</v>
      </c>
      <c r="B31" s="329" t="s">
        <v>744</v>
      </c>
      <c r="C31" s="345">
        <v>1985</v>
      </c>
      <c r="D31" s="346" t="s">
        <v>370</v>
      </c>
      <c r="E31" s="347">
        <v>4655</v>
      </c>
      <c r="F31" s="351">
        <v>1</v>
      </c>
      <c r="G31" s="349">
        <v>4655</v>
      </c>
      <c r="H31" s="351">
        <v>1</v>
      </c>
      <c r="I31" s="349">
        <v>4655</v>
      </c>
    </row>
    <row r="32" spans="1:9">
      <c r="A32" s="327">
        <v>19</v>
      </c>
      <c r="B32" s="331" t="s">
        <v>745</v>
      </c>
      <c r="C32" s="345">
        <v>1985</v>
      </c>
      <c r="D32" s="346" t="s">
        <v>370</v>
      </c>
      <c r="E32" s="347">
        <v>4600</v>
      </c>
      <c r="F32" s="351">
        <v>1</v>
      </c>
      <c r="G32" s="349">
        <v>4600</v>
      </c>
      <c r="H32" s="351">
        <v>1</v>
      </c>
      <c r="I32" s="349">
        <v>4600</v>
      </c>
    </row>
    <row r="33" spans="1:9">
      <c r="A33" s="327">
        <v>20</v>
      </c>
      <c r="B33" s="332" t="s">
        <v>746</v>
      </c>
      <c r="C33" s="345">
        <v>1985</v>
      </c>
      <c r="D33" s="346" t="s">
        <v>370</v>
      </c>
      <c r="E33" s="347">
        <v>0</v>
      </c>
      <c r="F33" s="351">
        <v>1</v>
      </c>
      <c r="G33" s="349">
        <v>0</v>
      </c>
      <c r="H33" s="351">
        <v>1</v>
      </c>
      <c r="I33" s="349">
        <v>0</v>
      </c>
    </row>
    <row r="34" spans="1:9">
      <c r="A34" s="327">
        <v>21</v>
      </c>
      <c r="B34" s="329" t="s">
        <v>191</v>
      </c>
      <c r="C34" s="345">
        <v>1990</v>
      </c>
      <c r="D34" s="346" t="s">
        <v>370</v>
      </c>
      <c r="E34" s="347">
        <v>20000</v>
      </c>
      <c r="F34" s="351">
        <v>2</v>
      </c>
      <c r="G34" s="349">
        <v>40000</v>
      </c>
      <c r="H34" s="351">
        <v>2</v>
      </c>
      <c r="I34" s="349">
        <v>40000</v>
      </c>
    </row>
    <row r="35" spans="1:9">
      <c r="A35" s="327">
        <v>22</v>
      </c>
      <c r="B35" s="329" t="s">
        <v>746</v>
      </c>
      <c r="C35" s="345">
        <v>1985</v>
      </c>
      <c r="D35" s="346" t="s">
        <v>370</v>
      </c>
      <c r="E35" s="347">
        <v>0</v>
      </c>
      <c r="F35" s="351">
        <v>1</v>
      </c>
      <c r="G35" s="349">
        <v>0</v>
      </c>
      <c r="H35" s="351">
        <v>1</v>
      </c>
      <c r="I35" s="349">
        <v>0</v>
      </c>
    </row>
    <row r="36" spans="1:9">
      <c r="A36" s="327">
        <v>23</v>
      </c>
      <c r="B36" s="329" t="s">
        <v>747</v>
      </c>
      <c r="C36" s="345">
        <v>1985</v>
      </c>
      <c r="D36" s="346" t="s">
        <v>370</v>
      </c>
      <c r="E36" s="347">
        <v>5000</v>
      </c>
      <c r="F36" s="352">
        <v>4</v>
      </c>
      <c r="G36" s="349">
        <v>20000</v>
      </c>
      <c r="H36" s="352">
        <v>4</v>
      </c>
      <c r="I36" s="349">
        <v>20000</v>
      </c>
    </row>
    <row r="37" spans="1:9">
      <c r="A37" s="327">
        <v>24</v>
      </c>
      <c r="B37" s="333" t="s">
        <v>748</v>
      </c>
      <c r="C37" s="354">
        <v>1985</v>
      </c>
      <c r="D37" s="355" t="s">
        <v>370</v>
      </c>
      <c r="E37" s="356">
        <v>12571</v>
      </c>
      <c r="F37" s="357">
        <v>350</v>
      </c>
      <c r="G37" s="358">
        <v>4399850</v>
      </c>
      <c r="H37" s="357">
        <v>350</v>
      </c>
      <c r="I37" s="358">
        <v>4399850</v>
      </c>
    </row>
    <row r="38" spans="1:9">
      <c r="A38" s="327">
        <v>25</v>
      </c>
      <c r="B38" s="333" t="s">
        <v>749</v>
      </c>
      <c r="C38" s="354">
        <v>1985</v>
      </c>
      <c r="D38" s="355" t="s">
        <v>370</v>
      </c>
      <c r="E38" s="356">
        <v>5000</v>
      </c>
      <c r="F38" s="359">
        <v>2</v>
      </c>
      <c r="G38" s="358">
        <v>10000</v>
      </c>
      <c r="H38" s="359">
        <v>2</v>
      </c>
      <c r="I38" s="358">
        <v>10000</v>
      </c>
    </row>
    <row r="39" spans="1:9">
      <c r="A39" s="327">
        <v>26</v>
      </c>
      <c r="B39" s="334" t="s">
        <v>1354</v>
      </c>
      <c r="C39" s="345">
        <v>2015</v>
      </c>
      <c r="D39" s="346" t="s">
        <v>370</v>
      </c>
      <c r="E39" s="347">
        <v>150000</v>
      </c>
      <c r="F39" s="351">
        <v>1</v>
      </c>
      <c r="G39" s="349">
        <v>150000</v>
      </c>
      <c r="H39" s="351">
        <v>1</v>
      </c>
      <c r="I39" s="349">
        <v>150000</v>
      </c>
    </row>
    <row r="40" spans="1:9">
      <c r="A40" s="327">
        <v>27</v>
      </c>
      <c r="B40" s="334" t="s">
        <v>751</v>
      </c>
      <c r="C40" s="345">
        <v>1985</v>
      </c>
      <c r="D40" s="346" t="s">
        <v>370</v>
      </c>
      <c r="E40" s="347">
        <v>5000</v>
      </c>
      <c r="F40" s="351">
        <v>4</v>
      </c>
      <c r="G40" s="349">
        <v>20000</v>
      </c>
      <c r="H40" s="351">
        <v>4</v>
      </c>
      <c r="I40" s="349">
        <v>20000</v>
      </c>
    </row>
    <row r="41" spans="1:9">
      <c r="A41" s="327">
        <v>28</v>
      </c>
      <c r="B41" s="329" t="s">
        <v>752</v>
      </c>
      <c r="C41" s="345">
        <v>2012</v>
      </c>
      <c r="D41" s="346" t="s">
        <v>370</v>
      </c>
      <c r="E41" s="347">
        <v>5000</v>
      </c>
      <c r="F41" s="351">
        <v>8</v>
      </c>
      <c r="G41" s="349">
        <v>40000</v>
      </c>
      <c r="H41" s="351">
        <v>8</v>
      </c>
      <c r="I41" s="349">
        <v>40000</v>
      </c>
    </row>
    <row r="42" spans="1:9" ht="30">
      <c r="A42" s="327">
        <v>29</v>
      </c>
      <c r="B42" s="329" t="s">
        <v>753</v>
      </c>
      <c r="C42" s="345">
        <v>2012</v>
      </c>
      <c r="D42" s="346" t="s">
        <v>370</v>
      </c>
      <c r="E42" s="347">
        <v>52560</v>
      </c>
      <c r="F42" s="351">
        <v>2</v>
      </c>
      <c r="G42" s="349">
        <v>105120</v>
      </c>
      <c r="H42" s="351">
        <v>2</v>
      </c>
      <c r="I42" s="349">
        <v>105120</v>
      </c>
    </row>
    <row r="43" spans="1:9">
      <c r="A43" s="327">
        <v>30</v>
      </c>
      <c r="B43" s="334" t="s">
        <v>754</v>
      </c>
      <c r="C43" s="345">
        <v>2012</v>
      </c>
      <c r="D43" s="346" t="s">
        <v>370</v>
      </c>
      <c r="E43" s="347">
        <v>1200</v>
      </c>
      <c r="F43" s="351">
        <v>10</v>
      </c>
      <c r="G43" s="349">
        <v>12000</v>
      </c>
      <c r="H43" s="351">
        <v>10</v>
      </c>
      <c r="I43" s="349">
        <v>12000</v>
      </c>
    </row>
    <row r="44" spans="1:9">
      <c r="A44" s="327">
        <v>31</v>
      </c>
      <c r="B44" s="334" t="s">
        <v>755</v>
      </c>
      <c r="C44" s="345">
        <v>2010</v>
      </c>
      <c r="D44" s="346" t="s">
        <v>370</v>
      </c>
      <c r="E44" s="347">
        <v>211250</v>
      </c>
      <c r="F44" s="351">
        <v>2</v>
      </c>
      <c r="G44" s="349">
        <v>422500</v>
      </c>
      <c r="H44" s="351">
        <v>2</v>
      </c>
      <c r="I44" s="349">
        <v>422500</v>
      </c>
    </row>
    <row r="45" spans="1:9">
      <c r="A45" s="327">
        <v>32</v>
      </c>
      <c r="B45" s="334" t="s">
        <v>756</v>
      </c>
      <c r="C45" s="345">
        <v>2013</v>
      </c>
      <c r="D45" s="346" t="s">
        <v>370</v>
      </c>
      <c r="E45" s="347">
        <v>100000</v>
      </c>
      <c r="F45" s="351">
        <v>1</v>
      </c>
      <c r="G45" s="349">
        <v>100000</v>
      </c>
      <c r="H45" s="351">
        <v>1</v>
      </c>
      <c r="I45" s="349">
        <v>100000</v>
      </c>
    </row>
    <row r="46" spans="1:9">
      <c r="A46" s="327">
        <v>33</v>
      </c>
      <c r="B46" s="334" t="s">
        <v>659</v>
      </c>
      <c r="C46" s="345">
        <v>2013</v>
      </c>
      <c r="D46" s="346" t="s">
        <v>370</v>
      </c>
      <c r="E46" s="347">
        <v>13000</v>
      </c>
      <c r="F46" s="351">
        <v>1</v>
      </c>
      <c r="G46" s="349">
        <v>13000</v>
      </c>
      <c r="H46" s="351">
        <v>1</v>
      </c>
      <c r="I46" s="349">
        <v>13000</v>
      </c>
    </row>
    <row r="47" spans="1:9">
      <c r="A47" s="327">
        <v>34</v>
      </c>
      <c r="B47" s="334" t="s">
        <v>757</v>
      </c>
      <c r="C47" s="345">
        <v>2015</v>
      </c>
      <c r="D47" s="346" t="s">
        <v>370</v>
      </c>
      <c r="E47" s="347">
        <v>30000</v>
      </c>
      <c r="F47" s="351">
        <v>2</v>
      </c>
      <c r="G47" s="349">
        <v>60000</v>
      </c>
      <c r="H47" s="351">
        <v>2</v>
      </c>
      <c r="I47" s="349">
        <v>60000</v>
      </c>
    </row>
    <row r="48" spans="1:9">
      <c r="A48" s="327">
        <v>35</v>
      </c>
      <c r="B48" s="335" t="s">
        <v>758</v>
      </c>
      <c r="C48" s="345">
        <v>2015</v>
      </c>
      <c r="D48" s="346" t="s">
        <v>370</v>
      </c>
      <c r="E48" s="347">
        <v>6000</v>
      </c>
      <c r="F48" s="352">
        <v>24</v>
      </c>
      <c r="G48" s="349">
        <v>144000</v>
      </c>
      <c r="H48" s="352">
        <v>24</v>
      </c>
      <c r="I48" s="349">
        <v>144000</v>
      </c>
    </row>
    <row r="49" spans="1:9">
      <c r="A49" s="327">
        <v>36</v>
      </c>
      <c r="B49" s="336" t="s">
        <v>759</v>
      </c>
      <c r="C49" s="345">
        <v>2015</v>
      </c>
      <c r="D49" s="346" t="s">
        <v>370</v>
      </c>
      <c r="E49" s="347">
        <v>15000</v>
      </c>
      <c r="F49" s="353">
        <v>1</v>
      </c>
      <c r="G49" s="349">
        <v>15000</v>
      </c>
      <c r="H49" s="353">
        <v>1</v>
      </c>
      <c r="I49" s="349">
        <v>15000</v>
      </c>
    </row>
    <row r="50" spans="1:9">
      <c r="A50" s="327">
        <v>37</v>
      </c>
      <c r="B50" s="334" t="s">
        <v>751</v>
      </c>
      <c r="C50" s="345">
        <v>2015</v>
      </c>
      <c r="D50" s="346" t="s">
        <v>370</v>
      </c>
      <c r="E50" s="347">
        <v>35750</v>
      </c>
      <c r="F50" s="351">
        <v>4</v>
      </c>
      <c r="G50" s="349">
        <v>143000</v>
      </c>
      <c r="H50" s="351">
        <v>4</v>
      </c>
      <c r="I50" s="349">
        <v>143000</v>
      </c>
    </row>
    <row r="51" spans="1:9">
      <c r="A51" s="327">
        <v>38</v>
      </c>
      <c r="B51" s="329" t="s">
        <v>760</v>
      </c>
      <c r="C51" s="345">
        <v>2014</v>
      </c>
      <c r="D51" s="346" t="s">
        <v>1351</v>
      </c>
      <c r="E51" s="347">
        <v>80465</v>
      </c>
      <c r="F51" s="351">
        <v>1</v>
      </c>
      <c r="G51" s="349">
        <v>80465</v>
      </c>
      <c r="H51" s="351">
        <v>1</v>
      </c>
      <c r="I51" s="349">
        <v>80465</v>
      </c>
    </row>
    <row r="52" spans="1:9">
      <c r="A52" s="327">
        <v>39</v>
      </c>
      <c r="B52" s="337" t="s">
        <v>1355</v>
      </c>
      <c r="C52" s="360">
        <v>2011</v>
      </c>
      <c r="D52" s="361" t="s">
        <v>370</v>
      </c>
      <c r="E52" s="362">
        <v>80000</v>
      </c>
      <c r="F52" s="363">
        <v>1</v>
      </c>
      <c r="G52" s="364">
        <v>80000</v>
      </c>
      <c r="H52" s="363">
        <v>1</v>
      </c>
      <c r="I52" s="364">
        <v>80000</v>
      </c>
    </row>
    <row r="53" spans="1:9" ht="30">
      <c r="A53" s="327">
        <v>40</v>
      </c>
      <c r="B53" s="329" t="s">
        <v>761</v>
      </c>
      <c r="C53" s="345">
        <v>2011</v>
      </c>
      <c r="D53" s="346" t="s">
        <v>370</v>
      </c>
      <c r="E53" s="347">
        <v>97500</v>
      </c>
      <c r="F53" s="351">
        <v>1</v>
      </c>
      <c r="G53" s="349">
        <v>97500</v>
      </c>
      <c r="H53" s="351">
        <v>1</v>
      </c>
      <c r="I53" s="349">
        <v>97500</v>
      </c>
    </row>
    <row r="54" spans="1:9">
      <c r="A54" s="327">
        <v>41</v>
      </c>
      <c r="B54" s="329" t="s">
        <v>762</v>
      </c>
      <c r="C54" s="345">
        <v>2011</v>
      </c>
      <c r="D54" s="346" t="s">
        <v>1351</v>
      </c>
      <c r="E54" s="347">
        <v>60000</v>
      </c>
      <c r="F54" s="351">
        <v>1</v>
      </c>
      <c r="G54" s="349">
        <v>60000</v>
      </c>
      <c r="H54" s="351">
        <v>1</v>
      </c>
      <c r="I54" s="349">
        <v>60000</v>
      </c>
    </row>
    <row r="55" spans="1:9">
      <c r="A55" s="327">
        <v>42</v>
      </c>
      <c r="B55" s="329" t="s">
        <v>763</v>
      </c>
      <c r="C55" s="345">
        <v>2011</v>
      </c>
      <c r="D55" s="346" t="s">
        <v>370</v>
      </c>
      <c r="E55" s="347">
        <v>10200</v>
      </c>
      <c r="F55" s="351">
        <v>1</v>
      </c>
      <c r="G55" s="349">
        <v>10200</v>
      </c>
      <c r="H55" s="351">
        <v>1</v>
      </c>
      <c r="I55" s="349">
        <v>10200</v>
      </c>
    </row>
    <row r="56" spans="1:9">
      <c r="A56" s="327">
        <v>43</v>
      </c>
      <c r="B56" s="329" t="s">
        <v>764</v>
      </c>
      <c r="C56" s="345">
        <v>2011</v>
      </c>
      <c r="D56" s="346" t="s">
        <v>370</v>
      </c>
      <c r="E56" s="347">
        <v>12000</v>
      </c>
      <c r="F56" s="351">
        <v>1</v>
      </c>
      <c r="G56" s="349">
        <v>12000</v>
      </c>
      <c r="H56" s="351">
        <v>1</v>
      </c>
      <c r="I56" s="349">
        <v>12000</v>
      </c>
    </row>
    <row r="57" spans="1:9">
      <c r="A57" s="327">
        <v>44</v>
      </c>
      <c r="B57" s="329" t="s">
        <v>765</v>
      </c>
      <c r="C57" s="345">
        <v>2011</v>
      </c>
      <c r="D57" s="346" t="s">
        <v>370</v>
      </c>
      <c r="E57" s="347">
        <v>8400</v>
      </c>
      <c r="F57" s="351">
        <v>2</v>
      </c>
      <c r="G57" s="349">
        <v>16800</v>
      </c>
      <c r="H57" s="351">
        <v>2</v>
      </c>
      <c r="I57" s="349">
        <v>16800</v>
      </c>
    </row>
    <row r="58" spans="1:9">
      <c r="A58" s="327">
        <v>45</v>
      </c>
      <c r="B58" s="329" t="s">
        <v>766</v>
      </c>
      <c r="C58" s="345">
        <v>2011</v>
      </c>
      <c r="D58" s="346" t="s">
        <v>370</v>
      </c>
      <c r="E58" s="347">
        <v>9000</v>
      </c>
      <c r="F58" s="351">
        <v>2</v>
      </c>
      <c r="G58" s="349">
        <v>18000</v>
      </c>
      <c r="H58" s="351">
        <v>2</v>
      </c>
      <c r="I58" s="349">
        <v>18000</v>
      </c>
    </row>
    <row r="59" spans="1:9">
      <c r="A59" s="327">
        <v>46</v>
      </c>
      <c r="B59" s="329" t="s">
        <v>767</v>
      </c>
      <c r="C59" s="345">
        <v>2011</v>
      </c>
      <c r="D59" s="346" t="s">
        <v>370</v>
      </c>
      <c r="E59" s="347">
        <v>18000</v>
      </c>
      <c r="F59" s="351">
        <v>1</v>
      </c>
      <c r="G59" s="349">
        <v>18000</v>
      </c>
      <c r="H59" s="351">
        <v>1</v>
      </c>
      <c r="I59" s="349">
        <v>18000</v>
      </c>
    </row>
    <row r="60" spans="1:9">
      <c r="A60" s="327">
        <v>47</v>
      </c>
      <c r="B60" s="334" t="s">
        <v>768</v>
      </c>
      <c r="C60" s="345">
        <v>2011</v>
      </c>
      <c r="D60" s="346" t="s">
        <v>370</v>
      </c>
      <c r="E60" s="347">
        <v>3300</v>
      </c>
      <c r="F60" s="351">
        <v>1</v>
      </c>
      <c r="G60" s="349">
        <v>3300</v>
      </c>
      <c r="H60" s="351">
        <v>1</v>
      </c>
      <c r="I60" s="349">
        <v>3300</v>
      </c>
    </row>
    <row r="61" spans="1:9">
      <c r="A61" s="327">
        <v>48</v>
      </c>
      <c r="B61" s="334" t="s">
        <v>769</v>
      </c>
      <c r="C61" s="345">
        <v>2011</v>
      </c>
      <c r="D61" s="346" t="s">
        <v>370</v>
      </c>
      <c r="E61" s="347">
        <v>48750</v>
      </c>
      <c r="F61" s="351">
        <v>2</v>
      </c>
      <c r="G61" s="349">
        <v>97500</v>
      </c>
      <c r="H61" s="351">
        <v>2</v>
      </c>
      <c r="I61" s="349">
        <v>97500</v>
      </c>
    </row>
    <row r="62" spans="1:9">
      <c r="A62" s="327">
        <v>49</v>
      </c>
      <c r="B62" s="334" t="s">
        <v>770</v>
      </c>
      <c r="C62" s="345">
        <v>2014</v>
      </c>
      <c r="D62" s="346" t="s">
        <v>370</v>
      </c>
      <c r="E62" s="365">
        <v>20000</v>
      </c>
      <c r="F62" s="351">
        <v>1</v>
      </c>
      <c r="G62" s="349">
        <v>20000</v>
      </c>
      <c r="H62" s="351">
        <v>1</v>
      </c>
      <c r="I62" s="349">
        <v>20000</v>
      </c>
    </row>
    <row r="63" spans="1:9">
      <c r="A63" s="327">
        <v>50</v>
      </c>
      <c r="B63" s="338" t="s">
        <v>771</v>
      </c>
      <c r="C63" s="354">
        <v>2012</v>
      </c>
      <c r="D63" s="355" t="s">
        <v>370</v>
      </c>
      <c r="E63" s="366">
        <v>2700</v>
      </c>
      <c r="F63" s="359">
        <v>1</v>
      </c>
      <c r="G63" s="358">
        <v>2700</v>
      </c>
      <c r="H63" s="359">
        <v>1</v>
      </c>
      <c r="I63" s="358">
        <v>2700</v>
      </c>
    </row>
    <row r="64" spans="1:9">
      <c r="A64" s="327">
        <v>51</v>
      </c>
      <c r="B64" s="334" t="s">
        <v>107</v>
      </c>
      <c r="C64" s="345">
        <v>2015</v>
      </c>
      <c r="D64" s="355" t="s">
        <v>370</v>
      </c>
      <c r="E64" s="365">
        <v>5000</v>
      </c>
      <c r="F64" s="351">
        <v>2</v>
      </c>
      <c r="G64" s="349">
        <v>10000</v>
      </c>
      <c r="H64" s="351">
        <v>2</v>
      </c>
      <c r="I64" s="349">
        <v>10000</v>
      </c>
    </row>
    <row r="65" spans="1:9">
      <c r="A65" s="327">
        <v>52</v>
      </c>
      <c r="B65" s="334" t="s">
        <v>53</v>
      </c>
      <c r="C65" s="345">
        <v>2012</v>
      </c>
      <c r="D65" s="346" t="s">
        <v>370</v>
      </c>
      <c r="E65" s="365">
        <v>93600</v>
      </c>
      <c r="F65" s="367">
        <v>1</v>
      </c>
      <c r="G65" s="349">
        <v>93600</v>
      </c>
      <c r="H65" s="367">
        <v>1</v>
      </c>
      <c r="I65" s="349">
        <v>93600</v>
      </c>
    </row>
    <row r="66" spans="1:9">
      <c r="A66" s="327">
        <v>53</v>
      </c>
      <c r="B66" s="334" t="s">
        <v>772</v>
      </c>
      <c r="C66" s="345">
        <v>2017</v>
      </c>
      <c r="D66" s="346" t="s">
        <v>370</v>
      </c>
      <c r="E66" s="365">
        <v>30000</v>
      </c>
      <c r="F66" s="353">
        <v>1</v>
      </c>
      <c r="G66" s="368">
        <v>30000</v>
      </c>
      <c r="H66" s="353">
        <v>1</v>
      </c>
      <c r="I66" s="368">
        <v>30000</v>
      </c>
    </row>
    <row r="67" spans="1:9">
      <c r="A67" s="327">
        <v>54</v>
      </c>
      <c r="B67" s="334" t="s">
        <v>773</v>
      </c>
      <c r="C67" s="345">
        <v>2017</v>
      </c>
      <c r="D67" s="346" t="s">
        <v>370</v>
      </c>
      <c r="E67" s="365">
        <v>560</v>
      </c>
      <c r="F67" s="351">
        <v>1</v>
      </c>
      <c r="G67" s="368">
        <v>560</v>
      </c>
      <c r="H67" s="351">
        <v>1</v>
      </c>
      <c r="I67" s="368">
        <v>560</v>
      </c>
    </row>
    <row r="68" spans="1:9">
      <c r="A68" s="327">
        <v>55</v>
      </c>
      <c r="B68" s="334" t="s">
        <v>774</v>
      </c>
      <c r="C68" s="345">
        <v>2017</v>
      </c>
      <c r="D68" s="346" t="s">
        <v>370</v>
      </c>
      <c r="E68" s="365">
        <v>1920</v>
      </c>
      <c r="F68" s="351">
        <v>13</v>
      </c>
      <c r="G68" s="349">
        <v>24960</v>
      </c>
      <c r="H68" s="351">
        <v>13</v>
      </c>
      <c r="I68" s="349">
        <v>24960</v>
      </c>
    </row>
    <row r="69" spans="1:9">
      <c r="A69" s="327">
        <v>56</v>
      </c>
      <c r="B69" s="334" t="s">
        <v>775</v>
      </c>
      <c r="C69" s="345">
        <v>2017</v>
      </c>
      <c r="D69" s="346" t="s">
        <v>370</v>
      </c>
      <c r="E69" s="365">
        <v>2765</v>
      </c>
      <c r="F69" s="351">
        <v>4</v>
      </c>
      <c r="G69" s="349">
        <v>11060</v>
      </c>
      <c r="H69" s="351">
        <v>4</v>
      </c>
      <c r="I69" s="349">
        <v>11060</v>
      </c>
    </row>
    <row r="70" spans="1:9">
      <c r="A70" s="327">
        <v>57</v>
      </c>
      <c r="B70" s="334" t="s">
        <v>776</v>
      </c>
      <c r="C70" s="345">
        <v>2014</v>
      </c>
      <c r="D70" s="346" t="s">
        <v>370</v>
      </c>
      <c r="E70" s="365">
        <v>512</v>
      </c>
      <c r="F70" s="351">
        <v>1</v>
      </c>
      <c r="G70" s="349">
        <v>512</v>
      </c>
      <c r="H70" s="351">
        <v>1</v>
      </c>
      <c r="I70" s="349">
        <v>512</v>
      </c>
    </row>
    <row r="71" spans="1:9">
      <c r="A71" s="327">
        <v>58</v>
      </c>
      <c r="B71" s="335" t="s">
        <v>777</v>
      </c>
      <c r="C71" s="345">
        <v>2017</v>
      </c>
      <c r="D71" s="346" t="s">
        <v>370</v>
      </c>
      <c r="E71" s="365">
        <v>19750</v>
      </c>
      <c r="F71" s="352">
        <v>1</v>
      </c>
      <c r="G71" s="368">
        <v>19750</v>
      </c>
      <c r="H71" s="352">
        <v>1</v>
      </c>
      <c r="I71" s="368">
        <v>19750</v>
      </c>
    </row>
    <row r="72" spans="1:9">
      <c r="A72" s="327">
        <v>59</v>
      </c>
      <c r="B72" s="336" t="s">
        <v>247</v>
      </c>
      <c r="C72" s="345">
        <v>2017</v>
      </c>
      <c r="D72" s="346" t="s">
        <v>370</v>
      </c>
      <c r="E72" s="365">
        <v>13440</v>
      </c>
      <c r="F72" s="353">
        <v>1</v>
      </c>
      <c r="G72" s="368">
        <v>13440</v>
      </c>
      <c r="H72" s="353">
        <v>1</v>
      </c>
      <c r="I72" s="368">
        <v>13440</v>
      </c>
    </row>
    <row r="73" spans="1:9">
      <c r="A73" s="327">
        <v>60</v>
      </c>
      <c r="B73" s="335" t="s">
        <v>1356</v>
      </c>
      <c r="C73" s="345">
        <v>2017</v>
      </c>
      <c r="D73" s="346" t="s">
        <v>370</v>
      </c>
      <c r="E73" s="365">
        <v>22910</v>
      </c>
      <c r="F73" s="352">
        <v>1</v>
      </c>
      <c r="G73" s="368">
        <v>22910</v>
      </c>
      <c r="H73" s="352">
        <v>1</v>
      </c>
      <c r="I73" s="368">
        <v>22910</v>
      </c>
    </row>
    <row r="74" spans="1:9">
      <c r="A74" s="327">
        <v>61</v>
      </c>
      <c r="B74" s="336" t="s">
        <v>107</v>
      </c>
      <c r="C74" s="345">
        <v>2017</v>
      </c>
      <c r="D74" s="346" t="s">
        <v>1352</v>
      </c>
      <c r="E74" s="365">
        <v>5000</v>
      </c>
      <c r="F74" s="353">
        <v>12.5</v>
      </c>
      <c r="G74" s="349">
        <v>62500</v>
      </c>
      <c r="H74" s="353">
        <v>12.5</v>
      </c>
      <c r="I74" s="349">
        <v>62500</v>
      </c>
    </row>
    <row r="75" spans="1:9">
      <c r="A75" s="327">
        <v>62</v>
      </c>
      <c r="B75" s="334" t="s">
        <v>778</v>
      </c>
      <c r="C75" s="345">
        <v>2017</v>
      </c>
      <c r="D75" s="346" t="s">
        <v>370</v>
      </c>
      <c r="E75" s="365">
        <v>4337</v>
      </c>
      <c r="F75" s="351">
        <v>10</v>
      </c>
      <c r="G75" s="349">
        <v>43371</v>
      </c>
      <c r="H75" s="351">
        <v>10</v>
      </c>
      <c r="I75" s="349">
        <v>43371</v>
      </c>
    </row>
    <row r="76" spans="1:9">
      <c r="A76" s="327">
        <v>63</v>
      </c>
      <c r="B76" s="335" t="s">
        <v>779</v>
      </c>
      <c r="C76" s="345">
        <v>2017</v>
      </c>
      <c r="D76" s="346" t="s">
        <v>370</v>
      </c>
      <c r="E76" s="365">
        <v>10240</v>
      </c>
      <c r="F76" s="352">
        <v>1</v>
      </c>
      <c r="G76" s="349">
        <v>10240</v>
      </c>
      <c r="H76" s="352">
        <v>1</v>
      </c>
      <c r="I76" s="349">
        <v>10240</v>
      </c>
    </row>
    <row r="77" spans="1:9">
      <c r="A77" s="327">
        <v>64</v>
      </c>
      <c r="B77" s="336" t="s">
        <v>780</v>
      </c>
      <c r="C77" s="345">
        <v>1987</v>
      </c>
      <c r="D77" s="346" t="s">
        <v>370</v>
      </c>
      <c r="E77" s="365">
        <v>20000</v>
      </c>
      <c r="F77" s="353">
        <v>35</v>
      </c>
      <c r="G77" s="349">
        <v>700000</v>
      </c>
      <c r="H77" s="353">
        <v>35</v>
      </c>
      <c r="I77" s="349">
        <v>700000</v>
      </c>
    </row>
    <row r="78" spans="1:9">
      <c r="A78" s="327">
        <v>65</v>
      </c>
      <c r="B78" s="334" t="s">
        <v>146</v>
      </c>
      <c r="C78" s="345">
        <v>1987</v>
      </c>
      <c r="D78" s="346" t="s">
        <v>370</v>
      </c>
      <c r="E78" s="365">
        <v>8000</v>
      </c>
      <c r="F78" s="351">
        <v>1</v>
      </c>
      <c r="G78" s="349">
        <v>8000</v>
      </c>
      <c r="H78" s="351">
        <v>1</v>
      </c>
      <c r="I78" s="349">
        <v>8000</v>
      </c>
    </row>
    <row r="79" spans="1:9">
      <c r="A79" s="327">
        <v>66</v>
      </c>
      <c r="B79" s="334" t="s">
        <v>781</v>
      </c>
      <c r="C79" s="345">
        <v>1987</v>
      </c>
      <c r="D79" s="346" t="s">
        <v>370</v>
      </c>
      <c r="E79" s="365">
        <v>0</v>
      </c>
      <c r="F79" s="351">
        <v>1</v>
      </c>
      <c r="G79" s="349">
        <v>0</v>
      </c>
      <c r="H79" s="351">
        <v>1</v>
      </c>
      <c r="I79" s="349">
        <v>0</v>
      </c>
    </row>
    <row r="80" spans="1:9">
      <c r="A80" s="327">
        <v>67</v>
      </c>
      <c r="B80" s="334" t="s">
        <v>654</v>
      </c>
      <c r="C80" s="345">
        <v>1987</v>
      </c>
      <c r="D80" s="346" t="s">
        <v>370</v>
      </c>
      <c r="E80" s="365">
        <v>15000</v>
      </c>
      <c r="F80" s="351">
        <v>1</v>
      </c>
      <c r="G80" s="349">
        <v>15000</v>
      </c>
      <c r="H80" s="351">
        <v>1</v>
      </c>
      <c r="I80" s="349">
        <v>15000</v>
      </c>
    </row>
    <row r="81" spans="1:9">
      <c r="A81" s="327">
        <v>68</v>
      </c>
      <c r="B81" s="335" t="s">
        <v>782</v>
      </c>
      <c r="C81" s="345">
        <v>1987</v>
      </c>
      <c r="D81" s="346" t="s">
        <v>370</v>
      </c>
      <c r="E81" s="365">
        <v>5000</v>
      </c>
      <c r="F81" s="352">
        <v>2</v>
      </c>
      <c r="G81" s="349">
        <v>10000</v>
      </c>
      <c r="H81" s="352">
        <v>2</v>
      </c>
      <c r="I81" s="349">
        <v>10000</v>
      </c>
    </row>
    <row r="82" spans="1:9">
      <c r="A82" s="327">
        <v>69</v>
      </c>
      <c r="B82" s="336" t="s">
        <v>146</v>
      </c>
      <c r="C82" s="345">
        <v>1987</v>
      </c>
      <c r="D82" s="346" t="s">
        <v>370</v>
      </c>
      <c r="E82" s="365">
        <v>8000</v>
      </c>
      <c r="F82" s="353">
        <v>1</v>
      </c>
      <c r="G82" s="349">
        <v>8000</v>
      </c>
      <c r="H82" s="353">
        <v>1</v>
      </c>
      <c r="I82" s="349">
        <v>8000</v>
      </c>
    </row>
    <row r="83" spans="1:9">
      <c r="A83" s="327">
        <v>70</v>
      </c>
      <c r="B83" s="334" t="s">
        <v>185</v>
      </c>
      <c r="C83" s="345">
        <v>1987</v>
      </c>
      <c r="D83" s="346" t="s">
        <v>370</v>
      </c>
      <c r="E83" s="365">
        <v>5000</v>
      </c>
      <c r="F83" s="351">
        <v>1</v>
      </c>
      <c r="G83" s="349">
        <v>5000</v>
      </c>
      <c r="H83" s="351">
        <v>1</v>
      </c>
      <c r="I83" s="349">
        <v>5000</v>
      </c>
    </row>
    <row r="84" spans="1:9">
      <c r="A84" s="327">
        <v>71</v>
      </c>
      <c r="B84" s="334" t="s">
        <v>783</v>
      </c>
      <c r="C84" s="345">
        <v>1987</v>
      </c>
      <c r="D84" s="346" t="s">
        <v>370</v>
      </c>
      <c r="E84" s="365">
        <v>10000</v>
      </c>
      <c r="F84" s="351">
        <v>1</v>
      </c>
      <c r="G84" s="349">
        <v>10000</v>
      </c>
      <c r="H84" s="351">
        <v>1</v>
      </c>
      <c r="I84" s="349">
        <v>10000</v>
      </c>
    </row>
    <row r="85" spans="1:9">
      <c r="A85" s="327">
        <v>72</v>
      </c>
      <c r="B85" s="334" t="s">
        <v>652</v>
      </c>
      <c r="C85" s="345">
        <v>1987</v>
      </c>
      <c r="D85" s="346" t="s">
        <v>370</v>
      </c>
      <c r="E85" s="365">
        <v>5000</v>
      </c>
      <c r="F85" s="351">
        <v>4</v>
      </c>
      <c r="G85" s="349">
        <v>20000</v>
      </c>
      <c r="H85" s="351">
        <v>4</v>
      </c>
      <c r="I85" s="349">
        <v>20000</v>
      </c>
    </row>
    <row r="86" spans="1:9">
      <c r="A86" s="327">
        <v>73</v>
      </c>
      <c r="B86" s="334" t="s">
        <v>662</v>
      </c>
      <c r="C86" s="345">
        <v>1987</v>
      </c>
      <c r="D86" s="346" t="s">
        <v>370</v>
      </c>
      <c r="E86" s="365">
        <v>8000</v>
      </c>
      <c r="F86" s="351">
        <v>1</v>
      </c>
      <c r="G86" s="349">
        <v>8000</v>
      </c>
      <c r="H86" s="351">
        <v>1</v>
      </c>
      <c r="I86" s="349">
        <v>8000</v>
      </c>
    </row>
    <row r="87" spans="1:9">
      <c r="A87" s="327">
        <v>74</v>
      </c>
      <c r="B87" s="334" t="s">
        <v>662</v>
      </c>
      <c r="C87" s="345">
        <v>1987</v>
      </c>
      <c r="D87" s="346" t="s">
        <v>370</v>
      </c>
      <c r="E87" s="365">
        <v>8000</v>
      </c>
      <c r="F87" s="351">
        <v>2</v>
      </c>
      <c r="G87" s="349">
        <v>16000</v>
      </c>
      <c r="H87" s="351">
        <v>2</v>
      </c>
      <c r="I87" s="349">
        <v>16000</v>
      </c>
    </row>
    <row r="88" spans="1:9">
      <c r="A88" s="327">
        <v>75</v>
      </c>
      <c r="B88" s="334" t="s">
        <v>784</v>
      </c>
      <c r="C88" s="345">
        <v>1987</v>
      </c>
      <c r="D88" s="346" t="s">
        <v>370</v>
      </c>
      <c r="E88" s="365">
        <v>80000</v>
      </c>
      <c r="F88" s="351">
        <v>1</v>
      </c>
      <c r="G88" s="349">
        <v>80000</v>
      </c>
      <c r="H88" s="351">
        <v>1</v>
      </c>
      <c r="I88" s="349">
        <v>80000</v>
      </c>
    </row>
    <row r="89" spans="1:9">
      <c r="A89" s="327">
        <v>76</v>
      </c>
      <c r="B89" s="334" t="s">
        <v>785</v>
      </c>
      <c r="C89" s="345">
        <v>1987</v>
      </c>
      <c r="D89" s="346" t="s">
        <v>370</v>
      </c>
      <c r="E89" s="365">
        <v>5000</v>
      </c>
      <c r="F89" s="351">
        <v>2</v>
      </c>
      <c r="G89" s="349">
        <v>10000</v>
      </c>
      <c r="H89" s="351">
        <v>2</v>
      </c>
      <c r="I89" s="349">
        <v>10000</v>
      </c>
    </row>
    <row r="90" spans="1:9">
      <c r="A90" s="327">
        <v>77</v>
      </c>
      <c r="B90" s="334" t="s">
        <v>786</v>
      </c>
      <c r="C90" s="345">
        <v>1987</v>
      </c>
      <c r="D90" s="346" t="s">
        <v>370</v>
      </c>
      <c r="E90" s="365">
        <v>1000</v>
      </c>
      <c r="F90" s="351">
        <v>1</v>
      </c>
      <c r="G90" s="349">
        <v>1000</v>
      </c>
      <c r="H90" s="351">
        <v>1</v>
      </c>
      <c r="I90" s="349">
        <v>1000</v>
      </c>
    </row>
    <row r="91" spans="1:9">
      <c r="A91" s="327">
        <v>78</v>
      </c>
      <c r="B91" s="334" t="s">
        <v>786</v>
      </c>
      <c r="C91" s="345">
        <v>1987</v>
      </c>
      <c r="D91" s="346" t="s">
        <v>370</v>
      </c>
      <c r="E91" s="365">
        <v>1000</v>
      </c>
      <c r="F91" s="351">
        <v>1</v>
      </c>
      <c r="G91" s="349">
        <v>1000</v>
      </c>
      <c r="H91" s="351">
        <v>1</v>
      </c>
      <c r="I91" s="349">
        <v>1000</v>
      </c>
    </row>
    <row r="92" spans="1:9">
      <c r="A92" s="327">
        <v>79</v>
      </c>
      <c r="B92" s="334" t="s">
        <v>786</v>
      </c>
      <c r="C92" s="345">
        <v>1987</v>
      </c>
      <c r="D92" s="346" t="s">
        <v>370</v>
      </c>
      <c r="E92" s="365">
        <v>1000</v>
      </c>
      <c r="F92" s="351">
        <v>1</v>
      </c>
      <c r="G92" s="349">
        <v>1000</v>
      </c>
      <c r="H92" s="351">
        <v>1</v>
      </c>
      <c r="I92" s="349">
        <v>1000</v>
      </c>
    </row>
    <row r="93" spans="1:9">
      <c r="A93" s="327">
        <v>80</v>
      </c>
      <c r="B93" s="338" t="s">
        <v>787</v>
      </c>
      <c r="C93" s="354">
        <v>1987</v>
      </c>
      <c r="D93" s="355" t="s">
        <v>370</v>
      </c>
      <c r="E93" s="366">
        <v>28</v>
      </c>
      <c r="F93" s="369">
        <v>17558</v>
      </c>
      <c r="G93" s="358">
        <v>495782</v>
      </c>
      <c r="H93" s="457">
        <v>17558</v>
      </c>
      <c r="I93" s="358">
        <v>495782</v>
      </c>
    </row>
    <row r="94" spans="1:9">
      <c r="A94" s="327">
        <v>81</v>
      </c>
      <c r="B94" s="339" t="s">
        <v>788</v>
      </c>
      <c r="C94" s="354">
        <v>2015</v>
      </c>
      <c r="D94" s="355" t="s">
        <v>1351</v>
      </c>
      <c r="E94" s="366">
        <v>56940</v>
      </c>
      <c r="F94" s="370">
        <v>1</v>
      </c>
      <c r="G94" s="358">
        <v>56940</v>
      </c>
      <c r="H94" s="370">
        <v>1</v>
      </c>
      <c r="I94" s="358">
        <v>56940</v>
      </c>
    </row>
    <row r="95" spans="1:9">
      <c r="A95" s="327">
        <v>82</v>
      </c>
      <c r="B95" s="336" t="s">
        <v>789</v>
      </c>
      <c r="C95" s="345">
        <v>2017</v>
      </c>
      <c r="D95" s="346" t="s">
        <v>370</v>
      </c>
      <c r="E95" s="365">
        <v>553</v>
      </c>
      <c r="F95" s="371">
        <v>5</v>
      </c>
      <c r="G95" s="349">
        <v>2765</v>
      </c>
      <c r="H95" s="371">
        <v>5</v>
      </c>
      <c r="I95" s="349">
        <v>2765</v>
      </c>
    </row>
    <row r="96" spans="1:9">
      <c r="A96" s="327">
        <v>83</v>
      </c>
      <c r="B96" s="340" t="s">
        <v>1357</v>
      </c>
      <c r="C96" s="360">
        <v>2017</v>
      </c>
      <c r="D96" s="361" t="s">
        <v>370</v>
      </c>
      <c r="E96" s="372">
        <v>7040</v>
      </c>
      <c r="F96" s="373">
        <v>1</v>
      </c>
      <c r="G96" s="374">
        <v>7040</v>
      </c>
      <c r="H96" s="373">
        <v>1</v>
      </c>
      <c r="I96" s="374">
        <v>7040</v>
      </c>
    </row>
    <row r="97" spans="1:9">
      <c r="A97" s="327">
        <v>84</v>
      </c>
      <c r="B97" s="341" t="s">
        <v>790</v>
      </c>
      <c r="C97" s="375">
        <v>2017</v>
      </c>
      <c r="D97" s="346" t="s">
        <v>370</v>
      </c>
      <c r="E97" s="365">
        <v>9600</v>
      </c>
      <c r="F97" s="376">
        <v>1</v>
      </c>
      <c r="G97" s="349">
        <v>9600</v>
      </c>
      <c r="H97" s="376">
        <v>1</v>
      </c>
      <c r="I97" s="349">
        <v>9600</v>
      </c>
    </row>
    <row r="98" spans="1:9">
      <c r="A98" s="327">
        <v>85</v>
      </c>
      <c r="B98" s="342" t="s">
        <v>791</v>
      </c>
      <c r="C98" s="345" t="s">
        <v>792</v>
      </c>
      <c r="D98" s="346" t="s">
        <v>1351</v>
      </c>
      <c r="E98" s="365">
        <v>5000</v>
      </c>
      <c r="F98" s="367">
        <v>10</v>
      </c>
      <c r="G98" s="349">
        <v>50000</v>
      </c>
      <c r="H98" s="367">
        <v>10</v>
      </c>
      <c r="I98" s="349">
        <v>50000</v>
      </c>
    </row>
    <row r="99" spans="1:9">
      <c r="A99" s="327">
        <v>86</v>
      </c>
      <c r="B99" s="334" t="s">
        <v>793</v>
      </c>
      <c r="C99" s="345" t="s">
        <v>792</v>
      </c>
      <c r="D99" s="346" t="s">
        <v>1351</v>
      </c>
      <c r="E99" s="365">
        <v>5000</v>
      </c>
      <c r="F99" s="351">
        <v>22</v>
      </c>
      <c r="G99" s="349">
        <v>110000</v>
      </c>
      <c r="H99" s="351">
        <v>22</v>
      </c>
      <c r="I99" s="349">
        <v>110000</v>
      </c>
    </row>
    <row r="100" spans="1:9">
      <c r="A100" s="327">
        <v>87</v>
      </c>
      <c r="B100" s="334" t="s">
        <v>794</v>
      </c>
      <c r="C100" s="345">
        <v>2000</v>
      </c>
      <c r="D100" s="346" t="s">
        <v>1351</v>
      </c>
      <c r="E100" s="365">
        <v>7500</v>
      </c>
      <c r="F100" s="351">
        <v>14</v>
      </c>
      <c r="G100" s="349">
        <v>105000</v>
      </c>
      <c r="H100" s="351">
        <v>14</v>
      </c>
      <c r="I100" s="349">
        <v>105000</v>
      </c>
    </row>
    <row r="101" spans="1:9">
      <c r="A101" s="327">
        <v>88</v>
      </c>
      <c r="B101" s="334" t="s">
        <v>795</v>
      </c>
      <c r="C101" s="345">
        <v>2014</v>
      </c>
      <c r="D101" s="346" t="s">
        <v>1351</v>
      </c>
      <c r="E101" s="365">
        <v>4550</v>
      </c>
      <c r="F101" s="351">
        <v>33</v>
      </c>
      <c r="G101" s="349">
        <v>150150</v>
      </c>
      <c r="H101" s="351">
        <v>33</v>
      </c>
      <c r="I101" s="349">
        <v>150150</v>
      </c>
    </row>
    <row r="102" spans="1:9">
      <c r="A102" s="327">
        <v>89</v>
      </c>
      <c r="B102" s="334" t="s">
        <v>796</v>
      </c>
      <c r="C102" s="345">
        <v>2014</v>
      </c>
      <c r="D102" s="346" t="s">
        <v>1351</v>
      </c>
      <c r="E102" s="365">
        <v>6500</v>
      </c>
      <c r="F102" s="351">
        <v>24</v>
      </c>
      <c r="G102" s="349">
        <v>156000</v>
      </c>
      <c r="H102" s="351">
        <v>24</v>
      </c>
      <c r="I102" s="349">
        <v>156000</v>
      </c>
    </row>
    <row r="103" spans="1:9">
      <c r="A103" s="327">
        <v>90</v>
      </c>
      <c r="B103" s="334" t="s">
        <v>507</v>
      </c>
      <c r="C103" s="345">
        <v>2014</v>
      </c>
      <c r="D103" s="346" t="s">
        <v>370</v>
      </c>
      <c r="E103" s="365">
        <v>1625</v>
      </c>
      <c r="F103" s="351">
        <v>33</v>
      </c>
      <c r="G103" s="349">
        <v>53625</v>
      </c>
      <c r="H103" s="351">
        <v>33</v>
      </c>
      <c r="I103" s="349">
        <v>53625</v>
      </c>
    </row>
    <row r="104" spans="1:9">
      <c r="A104" s="327">
        <v>91</v>
      </c>
      <c r="B104" s="334" t="s">
        <v>797</v>
      </c>
      <c r="C104" s="345">
        <v>2014</v>
      </c>
      <c r="D104" s="346" t="s">
        <v>1351</v>
      </c>
      <c r="E104" s="365">
        <v>16250</v>
      </c>
      <c r="F104" s="351">
        <v>25</v>
      </c>
      <c r="G104" s="349">
        <v>406250</v>
      </c>
      <c r="H104" s="351">
        <v>25</v>
      </c>
      <c r="I104" s="349">
        <v>406250</v>
      </c>
    </row>
    <row r="105" spans="1:9">
      <c r="A105" s="327">
        <v>92</v>
      </c>
      <c r="B105" s="334" t="s">
        <v>798</v>
      </c>
      <c r="C105" s="345">
        <v>2014</v>
      </c>
      <c r="D105" s="346" t="s">
        <v>1351</v>
      </c>
      <c r="E105" s="365">
        <v>4550</v>
      </c>
      <c r="F105" s="351">
        <v>36</v>
      </c>
      <c r="G105" s="349">
        <v>163800</v>
      </c>
      <c r="H105" s="351">
        <v>36</v>
      </c>
      <c r="I105" s="349">
        <v>163800</v>
      </c>
    </row>
    <row r="106" spans="1:9">
      <c r="A106" s="327">
        <v>93</v>
      </c>
      <c r="B106" s="334" t="s">
        <v>799</v>
      </c>
      <c r="C106" s="345">
        <v>2014</v>
      </c>
      <c r="D106" s="346" t="s">
        <v>1351</v>
      </c>
      <c r="E106" s="365">
        <v>4550</v>
      </c>
      <c r="F106" s="351">
        <v>36</v>
      </c>
      <c r="G106" s="349">
        <v>163800</v>
      </c>
      <c r="H106" s="351">
        <v>36</v>
      </c>
      <c r="I106" s="349">
        <v>163800</v>
      </c>
    </row>
    <row r="107" spans="1:9">
      <c r="A107" s="327">
        <v>94</v>
      </c>
      <c r="B107" s="334" t="s">
        <v>800</v>
      </c>
      <c r="C107" s="345">
        <v>2014</v>
      </c>
      <c r="D107" s="346" t="s">
        <v>1351</v>
      </c>
      <c r="E107" s="365">
        <v>6500</v>
      </c>
      <c r="F107" s="351">
        <v>36</v>
      </c>
      <c r="G107" s="349">
        <v>234000</v>
      </c>
      <c r="H107" s="351">
        <v>36</v>
      </c>
      <c r="I107" s="349">
        <v>234000</v>
      </c>
    </row>
    <row r="108" spans="1:9">
      <c r="A108" s="327">
        <v>95</v>
      </c>
      <c r="B108" s="334" t="s">
        <v>801</v>
      </c>
      <c r="C108" s="345">
        <v>2014</v>
      </c>
      <c r="D108" s="346" t="s">
        <v>370</v>
      </c>
      <c r="E108" s="365">
        <v>1300</v>
      </c>
      <c r="F108" s="351">
        <v>25</v>
      </c>
      <c r="G108" s="349">
        <v>32500</v>
      </c>
      <c r="H108" s="351">
        <v>25</v>
      </c>
      <c r="I108" s="349">
        <v>32500</v>
      </c>
    </row>
    <row r="109" spans="1:9">
      <c r="A109" s="327">
        <v>96</v>
      </c>
      <c r="B109" s="334" t="s">
        <v>802</v>
      </c>
      <c r="C109" s="345">
        <v>2014</v>
      </c>
      <c r="D109" s="346" t="s">
        <v>1351</v>
      </c>
      <c r="E109" s="365">
        <v>3500</v>
      </c>
      <c r="F109" s="351">
        <v>18</v>
      </c>
      <c r="G109" s="349">
        <v>63000</v>
      </c>
      <c r="H109" s="351">
        <v>18</v>
      </c>
      <c r="I109" s="349">
        <v>63000</v>
      </c>
    </row>
    <row r="110" spans="1:9">
      <c r="A110" s="327">
        <v>97</v>
      </c>
      <c r="B110" s="334" t="s">
        <v>803</v>
      </c>
      <c r="C110" s="345">
        <v>2014</v>
      </c>
      <c r="D110" s="346" t="s">
        <v>1351</v>
      </c>
      <c r="E110" s="365">
        <v>19500</v>
      </c>
      <c r="F110" s="351">
        <v>8</v>
      </c>
      <c r="G110" s="349">
        <v>156000</v>
      </c>
      <c r="H110" s="351">
        <v>8</v>
      </c>
      <c r="I110" s="349">
        <v>156000</v>
      </c>
    </row>
    <row r="111" spans="1:9">
      <c r="A111" s="327">
        <v>98</v>
      </c>
      <c r="B111" s="335" t="s">
        <v>804</v>
      </c>
      <c r="C111" s="345">
        <v>2014</v>
      </c>
      <c r="D111" s="346" t="s">
        <v>1351</v>
      </c>
      <c r="E111" s="365">
        <v>4550</v>
      </c>
      <c r="F111" s="352">
        <v>3</v>
      </c>
      <c r="G111" s="349">
        <v>13650</v>
      </c>
      <c r="H111" s="352">
        <v>3</v>
      </c>
      <c r="I111" s="349">
        <v>13650</v>
      </c>
    </row>
    <row r="112" spans="1:9">
      <c r="A112" s="327">
        <v>99</v>
      </c>
      <c r="B112" s="336" t="s">
        <v>1358</v>
      </c>
      <c r="C112" s="360">
        <v>2015</v>
      </c>
      <c r="D112" s="361" t="s">
        <v>1351</v>
      </c>
      <c r="E112" s="372">
        <v>5200</v>
      </c>
      <c r="F112" s="377">
        <v>26</v>
      </c>
      <c r="G112" s="374">
        <v>135200</v>
      </c>
      <c r="H112" s="377">
        <v>26</v>
      </c>
      <c r="I112" s="374">
        <v>135200</v>
      </c>
    </row>
    <row r="113" spans="1:9">
      <c r="A113" s="327">
        <v>100</v>
      </c>
      <c r="B113" s="334" t="s">
        <v>1359</v>
      </c>
      <c r="C113" s="360">
        <v>2015</v>
      </c>
      <c r="D113" s="361" t="s">
        <v>1351</v>
      </c>
      <c r="E113" s="372">
        <v>4550</v>
      </c>
      <c r="F113" s="373">
        <v>12</v>
      </c>
      <c r="G113" s="374">
        <v>54600</v>
      </c>
      <c r="H113" s="373">
        <v>12</v>
      </c>
      <c r="I113" s="374">
        <v>54600</v>
      </c>
    </row>
    <row r="114" spans="1:9">
      <c r="A114" s="327">
        <v>101</v>
      </c>
      <c r="B114" s="335" t="s">
        <v>805</v>
      </c>
      <c r="C114" s="348">
        <v>2015</v>
      </c>
      <c r="D114" s="346" t="s">
        <v>1351</v>
      </c>
      <c r="E114" s="378">
        <v>32500</v>
      </c>
      <c r="F114" s="371">
        <v>6</v>
      </c>
      <c r="G114" s="379">
        <v>195000</v>
      </c>
      <c r="H114" s="371">
        <v>6</v>
      </c>
      <c r="I114" s="379">
        <v>195000</v>
      </c>
    </row>
    <row r="115" spans="1:9">
      <c r="A115" s="327">
        <v>102</v>
      </c>
      <c r="B115" s="343" t="s">
        <v>806</v>
      </c>
      <c r="C115" s="350">
        <v>2015</v>
      </c>
      <c r="D115" s="346" t="s">
        <v>1351</v>
      </c>
      <c r="E115" s="365">
        <v>6500</v>
      </c>
      <c r="F115" s="371">
        <v>1</v>
      </c>
      <c r="G115" s="368">
        <v>6500</v>
      </c>
      <c r="H115" s="371">
        <v>1</v>
      </c>
      <c r="I115" s="368">
        <v>6500</v>
      </c>
    </row>
    <row r="116" spans="1:9">
      <c r="A116" s="327">
        <v>103</v>
      </c>
      <c r="B116" s="343" t="s">
        <v>1360</v>
      </c>
      <c r="C116" s="380">
        <v>2015</v>
      </c>
      <c r="D116" s="361" t="s">
        <v>1351</v>
      </c>
      <c r="E116" s="372">
        <v>4550</v>
      </c>
      <c r="F116" s="373">
        <v>22</v>
      </c>
      <c r="G116" s="381">
        <v>100100</v>
      </c>
      <c r="H116" s="373">
        <v>22</v>
      </c>
      <c r="I116" s="381">
        <v>100100</v>
      </c>
    </row>
    <row r="117" spans="1:9">
      <c r="A117" s="327">
        <v>104</v>
      </c>
      <c r="B117" s="343" t="s">
        <v>1361</v>
      </c>
      <c r="C117" s="382">
        <v>2015</v>
      </c>
      <c r="D117" s="346" t="s">
        <v>1351</v>
      </c>
      <c r="E117" s="365">
        <v>1920</v>
      </c>
      <c r="F117" s="376">
        <v>15</v>
      </c>
      <c r="G117" s="368">
        <v>28800</v>
      </c>
      <c r="H117" s="376">
        <v>15</v>
      </c>
      <c r="I117" s="368">
        <v>28800</v>
      </c>
    </row>
    <row r="118" spans="1:9">
      <c r="A118" s="327">
        <v>105</v>
      </c>
      <c r="B118" s="343" t="s">
        <v>807</v>
      </c>
      <c r="C118" s="348">
        <v>2015</v>
      </c>
      <c r="D118" s="346" t="s">
        <v>1351</v>
      </c>
      <c r="E118" s="365">
        <v>2560</v>
      </c>
      <c r="F118" s="367">
        <v>2</v>
      </c>
      <c r="G118" s="368">
        <v>5120</v>
      </c>
      <c r="H118" s="367">
        <v>2</v>
      </c>
      <c r="I118" s="368">
        <v>5120</v>
      </c>
    </row>
    <row r="119" spans="1:9">
      <c r="A119" s="327">
        <v>106</v>
      </c>
      <c r="B119" s="343" t="s">
        <v>808</v>
      </c>
      <c r="C119" s="350">
        <v>2016</v>
      </c>
      <c r="D119" s="346" t="s">
        <v>1351</v>
      </c>
      <c r="E119" s="365">
        <v>1280</v>
      </c>
      <c r="F119" s="351">
        <v>2</v>
      </c>
      <c r="G119" s="368">
        <v>2560</v>
      </c>
      <c r="H119" s="351">
        <v>2</v>
      </c>
      <c r="I119" s="368">
        <v>2560</v>
      </c>
    </row>
    <row r="120" spans="1:9">
      <c r="A120" s="327">
        <v>107</v>
      </c>
      <c r="B120" s="343" t="s">
        <v>809</v>
      </c>
      <c r="C120" s="350">
        <v>2016</v>
      </c>
      <c r="D120" s="346" t="s">
        <v>1351</v>
      </c>
      <c r="E120" s="365">
        <v>1280</v>
      </c>
      <c r="F120" s="351">
        <v>1</v>
      </c>
      <c r="G120" s="368">
        <v>1280</v>
      </c>
      <c r="H120" s="351">
        <v>1</v>
      </c>
      <c r="I120" s="368">
        <v>1280</v>
      </c>
    </row>
    <row r="121" spans="1:9">
      <c r="A121" s="327">
        <v>108</v>
      </c>
      <c r="B121" s="343" t="s">
        <v>810</v>
      </c>
      <c r="C121" s="350">
        <v>2016</v>
      </c>
      <c r="D121" s="346" t="s">
        <v>1351</v>
      </c>
      <c r="E121" s="365">
        <v>1280</v>
      </c>
      <c r="F121" s="351">
        <v>1</v>
      </c>
      <c r="G121" s="368">
        <v>1280</v>
      </c>
      <c r="H121" s="351">
        <v>1</v>
      </c>
      <c r="I121" s="368">
        <v>1280</v>
      </c>
    </row>
    <row r="122" spans="1:9">
      <c r="A122" s="327">
        <v>109</v>
      </c>
      <c r="B122" s="343" t="s">
        <v>811</v>
      </c>
      <c r="C122" s="350">
        <v>2016</v>
      </c>
      <c r="D122" s="346" t="s">
        <v>1351</v>
      </c>
      <c r="E122" s="365">
        <v>1280</v>
      </c>
      <c r="F122" s="351">
        <v>1</v>
      </c>
      <c r="G122" s="368">
        <v>1280</v>
      </c>
      <c r="H122" s="351">
        <v>1</v>
      </c>
      <c r="I122" s="368">
        <v>1280</v>
      </c>
    </row>
    <row r="123" spans="1:9">
      <c r="A123" s="327">
        <v>110</v>
      </c>
      <c r="B123" s="343" t="s">
        <v>812</v>
      </c>
      <c r="C123" s="350">
        <v>2016</v>
      </c>
      <c r="D123" s="346" t="s">
        <v>1351</v>
      </c>
      <c r="E123" s="365">
        <v>790</v>
      </c>
      <c r="F123" s="351">
        <v>2</v>
      </c>
      <c r="G123" s="368">
        <v>1580</v>
      </c>
      <c r="H123" s="351">
        <v>2</v>
      </c>
      <c r="I123" s="368">
        <v>1580</v>
      </c>
    </row>
    <row r="124" spans="1:9">
      <c r="A124" s="327">
        <v>111</v>
      </c>
      <c r="B124" s="343" t="s">
        <v>813</v>
      </c>
      <c r="C124" s="350">
        <v>2016</v>
      </c>
      <c r="D124" s="346" t="s">
        <v>1351</v>
      </c>
      <c r="E124" s="365">
        <v>1185</v>
      </c>
      <c r="F124" s="351">
        <v>13</v>
      </c>
      <c r="G124" s="368">
        <v>15405</v>
      </c>
      <c r="H124" s="351">
        <v>13</v>
      </c>
      <c r="I124" s="368">
        <v>15405</v>
      </c>
    </row>
    <row r="125" spans="1:9">
      <c r="A125" s="327">
        <v>112</v>
      </c>
      <c r="B125" s="343" t="s">
        <v>814</v>
      </c>
      <c r="C125" s="350">
        <v>2016</v>
      </c>
      <c r="D125" s="346" t="s">
        <v>1351</v>
      </c>
      <c r="E125" s="365">
        <v>1580</v>
      </c>
      <c r="F125" s="351">
        <v>8</v>
      </c>
      <c r="G125" s="368">
        <v>12640</v>
      </c>
      <c r="H125" s="351">
        <v>8</v>
      </c>
      <c r="I125" s="368">
        <v>12640</v>
      </c>
    </row>
    <row r="126" spans="1:9">
      <c r="A126" s="327">
        <v>113</v>
      </c>
      <c r="B126" s="343" t="s">
        <v>815</v>
      </c>
      <c r="C126" s="383">
        <v>2017</v>
      </c>
      <c r="D126" s="346" t="s">
        <v>1351</v>
      </c>
      <c r="E126" s="365">
        <v>3950</v>
      </c>
      <c r="F126" s="376">
        <v>24</v>
      </c>
      <c r="G126" s="368">
        <v>94800</v>
      </c>
      <c r="H126" s="376">
        <v>24</v>
      </c>
      <c r="I126" s="368">
        <v>94800</v>
      </c>
    </row>
    <row r="127" spans="1:9">
      <c r="A127" s="327">
        <v>114</v>
      </c>
      <c r="B127" s="343" t="s">
        <v>1353</v>
      </c>
      <c r="C127" s="384">
        <v>2018</v>
      </c>
      <c r="D127" s="346" t="s">
        <v>370</v>
      </c>
      <c r="E127" s="365">
        <v>3138</v>
      </c>
      <c r="F127" s="385">
        <v>95</v>
      </c>
      <c r="G127" s="368">
        <f>E127*F127</f>
        <v>298110</v>
      </c>
      <c r="H127" s="385">
        <v>95</v>
      </c>
      <c r="I127" s="368">
        <v>298110</v>
      </c>
    </row>
    <row r="128" spans="1:9" s="123" customFormat="1" ht="15">
      <c r="A128" s="618" t="s">
        <v>371</v>
      </c>
      <c r="B128" s="619"/>
      <c r="C128" s="386"/>
      <c r="D128" s="386"/>
      <c r="E128" s="365"/>
      <c r="F128" s="386">
        <f>+SUM(F14:F127)</f>
        <v>18721.5</v>
      </c>
      <c r="G128" s="368">
        <f>+SUM(G14:G127)</f>
        <v>11819043</v>
      </c>
      <c r="H128" s="386">
        <f>SUM(H14:H127)</f>
        <v>18721.5</v>
      </c>
      <c r="I128" s="368">
        <f>+SUM(I14:I127)</f>
        <v>11819043</v>
      </c>
    </row>
  </sheetData>
  <mergeCells count="15">
    <mergeCell ref="A128:B128"/>
    <mergeCell ref="G1:I4"/>
    <mergeCell ref="B11:I11"/>
    <mergeCell ref="B13:I13"/>
    <mergeCell ref="A6:J6"/>
    <mergeCell ref="J9:Q9"/>
    <mergeCell ref="J10:Q10"/>
    <mergeCell ref="J14:P14"/>
    <mergeCell ref="A9:A10"/>
    <mergeCell ref="B9:B10"/>
    <mergeCell ref="C9:C10"/>
    <mergeCell ref="E9:E10"/>
    <mergeCell ref="F9:G9"/>
    <mergeCell ref="H9:I9"/>
    <mergeCell ref="D9:D10"/>
  </mergeCells>
  <pageMargins left="0.47" right="0.2" top="0.36" bottom="0.32" header="0.3" footer="0.3"/>
  <pageSetup paperSize="9" scale="81" orientation="portrait" verticalDpi="0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3"/>
  <sheetViews>
    <sheetView workbookViewId="0">
      <selection activeCell="B19" sqref="B19"/>
    </sheetView>
  </sheetViews>
  <sheetFormatPr defaultRowHeight="15.75"/>
  <cols>
    <col min="1" max="1" width="5.140625" style="1" customWidth="1"/>
    <col min="2" max="2" width="32.5703125" style="1" customWidth="1"/>
    <col min="3" max="4" width="11.5703125" style="1" customWidth="1"/>
    <col min="5" max="5" width="12.28515625" style="1" customWidth="1"/>
    <col min="6" max="6" width="9.140625" style="1"/>
    <col min="7" max="7" width="13" style="1" customWidth="1"/>
    <col min="8" max="8" width="9.85546875" style="1" customWidth="1"/>
    <col min="9" max="9" width="12" style="1" customWidth="1"/>
    <col min="10" max="16384" width="9.140625" style="1"/>
  </cols>
  <sheetData>
    <row r="1" spans="1:10">
      <c r="A1" s="2"/>
      <c r="B1" s="2"/>
      <c r="C1" s="81"/>
      <c r="D1" s="81"/>
      <c r="E1" s="4"/>
      <c r="F1" s="2" t="s">
        <v>209</v>
      </c>
      <c r="G1" s="546" t="s">
        <v>1429</v>
      </c>
      <c r="H1" s="546"/>
      <c r="I1" s="546"/>
    </row>
    <row r="2" spans="1:10">
      <c r="A2" s="2"/>
      <c r="B2" s="2"/>
      <c r="C2" s="81"/>
      <c r="D2" s="81"/>
      <c r="E2" s="4"/>
      <c r="F2" s="2" t="s">
        <v>1150</v>
      </c>
      <c r="G2" s="546"/>
      <c r="H2" s="546"/>
      <c r="I2" s="546"/>
      <c r="J2" s="2"/>
    </row>
    <row r="3" spans="1:10">
      <c r="A3" s="2"/>
      <c r="B3" s="2"/>
      <c r="C3" s="81"/>
      <c r="D3" s="81"/>
      <c r="E3" s="4"/>
      <c r="F3" s="2"/>
      <c r="G3" s="546"/>
      <c r="H3" s="546"/>
      <c r="I3" s="546"/>
      <c r="J3" s="2"/>
    </row>
    <row r="4" spans="1:10">
      <c r="A4" s="2"/>
      <c r="B4" s="2"/>
      <c r="C4" s="81"/>
      <c r="D4" s="81"/>
      <c r="E4" s="4"/>
      <c r="F4" s="2"/>
      <c r="G4" s="546"/>
      <c r="H4" s="546"/>
      <c r="I4" s="546"/>
      <c r="J4" s="2"/>
    </row>
    <row r="5" spans="1:10">
      <c r="A5" s="2"/>
      <c r="B5" s="2"/>
      <c r="C5" s="81"/>
      <c r="D5" s="81"/>
      <c r="E5" s="4"/>
      <c r="F5" s="2"/>
      <c r="G5" s="4"/>
      <c r="H5" s="18"/>
      <c r="I5" s="19"/>
    </row>
    <row r="6" spans="1:10" ht="16.5">
      <c r="A6" s="573" t="s">
        <v>1379</v>
      </c>
      <c r="B6" s="573"/>
      <c r="C6" s="573"/>
      <c r="D6" s="573"/>
      <c r="E6" s="573"/>
      <c r="F6" s="573"/>
      <c r="G6" s="573"/>
      <c r="H6" s="573"/>
      <c r="I6" s="573"/>
      <c r="J6" s="573"/>
    </row>
    <row r="7" spans="1:10">
      <c r="A7" s="2" t="s">
        <v>1410</v>
      </c>
      <c r="B7" s="2"/>
      <c r="C7" s="81"/>
      <c r="D7" s="81"/>
      <c r="E7" s="4"/>
      <c r="F7" s="2"/>
      <c r="G7" s="4"/>
      <c r="H7" s="18"/>
      <c r="I7" s="19"/>
    </row>
    <row r="8" spans="1:10">
      <c r="A8" s="303" t="s">
        <v>1380</v>
      </c>
      <c r="B8" s="80"/>
      <c r="C8" s="80"/>
      <c r="D8" s="80"/>
      <c r="E8" s="80"/>
      <c r="F8" s="80"/>
      <c r="G8" s="80"/>
      <c r="H8" s="80"/>
      <c r="I8" s="80"/>
    </row>
    <row r="9" spans="1:10">
      <c r="A9" s="82"/>
      <c r="B9" s="82"/>
      <c r="C9" s="82"/>
      <c r="D9" s="82"/>
      <c r="E9" s="82"/>
      <c r="F9" s="82"/>
      <c r="G9" s="82"/>
      <c r="H9" s="82"/>
      <c r="I9" s="31"/>
    </row>
    <row r="10" spans="1:10" ht="15.75" customHeight="1">
      <c r="A10" s="637" t="s">
        <v>1057</v>
      </c>
      <c r="B10" s="637" t="s">
        <v>1365</v>
      </c>
      <c r="C10" s="637" t="s">
        <v>1366</v>
      </c>
      <c r="D10" s="637" t="s">
        <v>1367</v>
      </c>
      <c r="E10" s="637" t="s">
        <v>1070</v>
      </c>
      <c r="F10" s="639" t="s">
        <v>1058</v>
      </c>
      <c r="G10" s="640"/>
      <c r="H10" s="639" t="s">
        <v>1368</v>
      </c>
      <c r="I10" s="640"/>
    </row>
    <row r="11" spans="1:10" ht="28.5">
      <c r="A11" s="638"/>
      <c r="B11" s="638"/>
      <c r="C11" s="638"/>
      <c r="D11" s="638"/>
      <c r="E11" s="638"/>
      <c r="F11" s="393" t="s">
        <v>1071</v>
      </c>
      <c r="G11" s="393" t="s">
        <v>1072</v>
      </c>
      <c r="H11" s="84" t="s">
        <v>1071</v>
      </c>
      <c r="I11" s="394" t="s">
        <v>1369</v>
      </c>
    </row>
    <row r="12" spans="1:10">
      <c r="A12" s="392"/>
      <c r="B12" s="641" t="s">
        <v>1093</v>
      </c>
      <c r="C12" s="642"/>
      <c r="D12" s="642"/>
      <c r="E12" s="642"/>
      <c r="F12" s="642"/>
      <c r="G12" s="642"/>
      <c r="H12" s="642"/>
      <c r="I12" s="643"/>
    </row>
    <row r="13" spans="1:10">
      <c r="A13" s="392">
        <v>1</v>
      </c>
      <c r="B13" s="421" t="s">
        <v>1409</v>
      </c>
      <c r="C13" s="392">
        <v>1997</v>
      </c>
      <c r="D13" s="392" t="s">
        <v>370</v>
      </c>
      <c r="E13" s="422">
        <v>85973500</v>
      </c>
      <c r="F13" s="423">
        <v>1</v>
      </c>
      <c r="G13" s="423">
        <f>E13</f>
        <v>85973500</v>
      </c>
      <c r="H13" s="86">
        <v>1</v>
      </c>
      <c r="I13" s="424">
        <f>E13</f>
        <v>85973500</v>
      </c>
    </row>
    <row r="14" spans="1:10" ht="25.5">
      <c r="A14" s="392">
        <v>2</v>
      </c>
      <c r="B14" s="420" t="s">
        <v>1087</v>
      </c>
      <c r="C14" s="392">
        <v>2017</v>
      </c>
      <c r="D14" s="392" t="s">
        <v>664</v>
      </c>
      <c r="E14" s="422">
        <v>28800</v>
      </c>
      <c r="F14" s="423">
        <v>144</v>
      </c>
      <c r="G14" s="423">
        <f>E14*F14</f>
        <v>4147200</v>
      </c>
      <c r="H14" s="86">
        <v>144</v>
      </c>
      <c r="I14" s="424">
        <f>G14</f>
        <v>4147200</v>
      </c>
    </row>
    <row r="15" spans="1:10">
      <c r="A15" s="644" t="s">
        <v>371</v>
      </c>
      <c r="B15" s="645"/>
      <c r="C15" s="394"/>
      <c r="D15" s="394"/>
      <c r="E15" s="424"/>
      <c r="F15" s="424">
        <f>SUM(F13:F14)</f>
        <v>145</v>
      </c>
      <c r="G15" s="424">
        <f>SUM(G13:G14)</f>
        <v>90120700</v>
      </c>
      <c r="H15" s="86">
        <f>SUM(H13:H14)</f>
        <v>145</v>
      </c>
      <c r="I15" s="424">
        <f>SUM(I13:I14)</f>
        <v>90120700</v>
      </c>
    </row>
    <row r="16" spans="1:10">
      <c r="A16" s="392"/>
      <c r="B16" s="641" t="s">
        <v>1094</v>
      </c>
      <c r="C16" s="642"/>
      <c r="D16" s="642"/>
      <c r="E16" s="642"/>
      <c r="F16" s="642"/>
      <c r="G16" s="642"/>
      <c r="H16" s="642"/>
      <c r="I16" s="643"/>
    </row>
    <row r="17" spans="1:17" ht="15.75" customHeight="1">
      <c r="A17" s="84">
        <v>1</v>
      </c>
      <c r="B17" s="85" t="s">
        <v>990</v>
      </c>
      <c r="C17" s="84">
        <v>2013</v>
      </c>
      <c r="D17" s="84" t="s">
        <v>370</v>
      </c>
      <c r="E17" s="86">
        <v>5000</v>
      </c>
      <c r="F17" s="86">
        <v>70</v>
      </c>
      <c r="G17" s="87">
        <f>E17*F17</f>
        <v>350000</v>
      </c>
      <c r="H17" s="88">
        <f t="shared" ref="H17:H115" si="0">SUM(F17)</f>
        <v>70</v>
      </c>
      <c r="I17" s="88">
        <f>G17</f>
        <v>350000</v>
      </c>
    </row>
    <row r="18" spans="1:17">
      <c r="A18" s="84">
        <v>2</v>
      </c>
      <c r="B18" s="85" t="s">
        <v>991</v>
      </c>
      <c r="C18" s="84">
        <v>2013</v>
      </c>
      <c r="D18" s="84" t="s">
        <v>370</v>
      </c>
      <c r="E18" s="86">
        <v>2600</v>
      </c>
      <c r="F18" s="86">
        <v>96</v>
      </c>
      <c r="G18" s="87">
        <f t="shared" ref="G18:G77" si="1">E18*F18</f>
        <v>249600</v>
      </c>
      <c r="H18" s="88">
        <f t="shared" si="0"/>
        <v>96</v>
      </c>
      <c r="I18" s="88">
        <f t="shared" ref="I18:I79" si="2">G18</f>
        <v>249600</v>
      </c>
    </row>
    <row r="19" spans="1:17">
      <c r="A19" s="84">
        <v>3</v>
      </c>
      <c r="B19" s="85" t="s">
        <v>266</v>
      </c>
      <c r="C19" s="84">
        <v>2013</v>
      </c>
      <c r="D19" s="84" t="s">
        <v>370</v>
      </c>
      <c r="E19" s="86">
        <v>2275</v>
      </c>
      <c r="F19" s="86">
        <v>95</v>
      </c>
      <c r="G19" s="87">
        <f t="shared" si="1"/>
        <v>216125</v>
      </c>
      <c r="H19" s="88">
        <f t="shared" si="0"/>
        <v>95</v>
      </c>
      <c r="I19" s="88">
        <f t="shared" si="2"/>
        <v>216125</v>
      </c>
    </row>
    <row r="20" spans="1:17" ht="15.75" customHeight="1">
      <c r="A20" s="84">
        <v>4</v>
      </c>
      <c r="B20" s="85" t="s">
        <v>263</v>
      </c>
      <c r="C20" s="84">
        <v>2013</v>
      </c>
      <c r="D20" s="84" t="s">
        <v>370</v>
      </c>
      <c r="E20" s="86">
        <v>390</v>
      </c>
      <c r="F20" s="86">
        <v>96</v>
      </c>
      <c r="G20" s="87">
        <f t="shared" si="1"/>
        <v>37440</v>
      </c>
      <c r="H20" s="88">
        <f t="shared" si="0"/>
        <v>96</v>
      </c>
      <c r="I20" s="88">
        <f t="shared" si="2"/>
        <v>37440</v>
      </c>
    </row>
    <row r="21" spans="1:17" s="90" customFormat="1" ht="14.25" customHeight="1">
      <c r="A21" s="84">
        <v>5</v>
      </c>
      <c r="B21" s="85" t="s">
        <v>992</v>
      </c>
      <c r="C21" s="84">
        <v>2013</v>
      </c>
      <c r="D21" s="84" t="s">
        <v>370</v>
      </c>
      <c r="E21" s="86">
        <v>2587</v>
      </c>
      <c r="F21" s="86">
        <v>99</v>
      </c>
      <c r="G21" s="87">
        <v>256074</v>
      </c>
      <c r="H21" s="88">
        <f t="shared" si="0"/>
        <v>99</v>
      </c>
      <c r="I21" s="88">
        <f t="shared" si="2"/>
        <v>256074</v>
      </c>
      <c r="J21" s="636"/>
      <c r="K21" s="636"/>
      <c r="L21" s="636"/>
      <c r="M21" s="636"/>
      <c r="N21" s="636"/>
      <c r="O21" s="636"/>
      <c r="P21" s="636"/>
      <c r="Q21" s="89"/>
    </row>
    <row r="22" spans="1:17" s="90" customFormat="1" ht="14.25" customHeight="1">
      <c r="A22" s="84">
        <v>6</v>
      </c>
      <c r="B22" s="85" t="s">
        <v>993</v>
      </c>
      <c r="C22" s="84">
        <v>2013</v>
      </c>
      <c r="D22" s="84" t="s">
        <v>370</v>
      </c>
      <c r="E22" s="86">
        <v>3575</v>
      </c>
      <c r="F22" s="86">
        <v>89</v>
      </c>
      <c r="G22" s="87">
        <f t="shared" si="1"/>
        <v>318175</v>
      </c>
      <c r="H22" s="88">
        <f t="shared" si="0"/>
        <v>89</v>
      </c>
      <c r="I22" s="88">
        <f t="shared" si="2"/>
        <v>318175</v>
      </c>
    </row>
    <row r="23" spans="1:17" s="90" customFormat="1" ht="14.25" customHeight="1">
      <c r="A23" s="84">
        <v>7</v>
      </c>
      <c r="B23" s="85" t="s">
        <v>278</v>
      </c>
      <c r="C23" s="84">
        <v>2013</v>
      </c>
      <c r="D23" s="84" t="s">
        <v>370</v>
      </c>
      <c r="E23" s="86">
        <v>5814</v>
      </c>
      <c r="F23" s="86">
        <v>6</v>
      </c>
      <c r="G23" s="87">
        <v>34882</v>
      </c>
      <c r="H23" s="88">
        <f t="shared" si="0"/>
        <v>6</v>
      </c>
      <c r="I23" s="88">
        <f t="shared" si="2"/>
        <v>34882</v>
      </c>
    </row>
    <row r="24" spans="1:17" s="90" customFormat="1" ht="14.25" customHeight="1">
      <c r="A24" s="84">
        <v>8</v>
      </c>
      <c r="B24" s="85" t="s">
        <v>146</v>
      </c>
      <c r="C24" s="84">
        <v>2013</v>
      </c>
      <c r="D24" s="84" t="s">
        <v>370</v>
      </c>
      <c r="E24" s="86">
        <v>2275</v>
      </c>
      <c r="F24" s="86">
        <v>6</v>
      </c>
      <c r="G24" s="87">
        <f t="shared" si="1"/>
        <v>13650</v>
      </c>
      <c r="H24" s="88">
        <f t="shared" si="0"/>
        <v>6</v>
      </c>
      <c r="I24" s="88">
        <f t="shared" si="2"/>
        <v>13650</v>
      </c>
    </row>
    <row r="25" spans="1:17" s="90" customFormat="1" ht="14.25" customHeight="1">
      <c r="A25" s="84">
        <v>9</v>
      </c>
      <c r="B25" s="85" t="s">
        <v>994</v>
      </c>
      <c r="C25" s="84">
        <v>2013</v>
      </c>
      <c r="D25" s="84" t="s">
        <v>370</v>
      </c>
      <c r="E25" s="86">
        <v>35052</v>
      </c>
      <c r="F25" s="86">
        <v>6</v>
      </c>
      <c r="G25" s="87">
        <v>210311</v>
      </c>
      <c r="H25" s="88">
        <f>SUM(F25)</f>
        <v>6</v>
      </c>
      <c r="I25" s="88">
        <f t="shared" si="2"/>
        <v>210311</v>
      </c>
    </row>
    <row r="26" spans="1:17" s="90" customFormat="1" ht="14.25" customHeight="1">
      <c r="A26" s="84">
        <v>10</v>
      </c>
      <c r="B26" s="85" t="s">
        <v>1370</v>
      </c>
      <c r="C26" s="84">
        <v>2013</v>
      </c>
      <c r="D26" s="84" t="s">
        <v>370</v>
      </c>
      <c r="E26" s="86">
        <v>9224</v>
      </c>
      <c r="F26" s="86">
        <v>1</v>
      </c>
      <c r="G26" s="87">
        <f t="shared" si="1"/>
        <v>9224</v>
      </c>
      <c r="H26" s="88">
        <f>SUM(F26)</f>
        <v>1</v>
      </c>
      <c r="I26" s="88">
        <f t="shared" si="2"/>
        <v>9224</v>
      </c>
    </row>
    <row r="27" spans="1:17" s="90" customFormat="1" ht="14.25" customHeight="1">
      <c r="A27" s="84">
        <v>11</v>
      </c>
      <c r="B27" s="85" t="s">
        <v>236</v>
      </c>
      <c r="C27" s="84">
        <v>2013</v>
      </c>
      <c r="D27" s="84" t="s">
        <v>370</v>
      </c>
      <c r="E27" s="86">
        <v>26000</v>
      </c>
      <c r="F27" s="86">
        <v>8</v>
      </c>
      <c r="G27" s="87">
        <f t="shared" si="1"/>
        <v>208000</v>
      </c>
      <c r="H27" s="88">
        <f t="shared" si="0"/>
        <v>8</v>
      </c>
      <c r="I27" s="88">
        <f t="shared" si="2"/>
        <v>208000</v>
      </c>
    </row>
    <row r="28" spans="1:17" s="90" customFormat="1" ht="14.25" customHeight="1">
      <c r="A28" s="84">
        <v>12</v>
      </c>
      <c r="B28" s="14" t="s">
        <v>995</v>
      </c>
      <c r="C28" s="84">
        <v>2013</v>
      </c>
      <c r="D28" s="84" t="s">
        <v>370</v>
      </c>
      <c r="E28" s="86">
        <v>26000</v>
      </c>
      <c r="F28" s="86">
        <v>19</v>
      </c>
      <c r="G28" s="87">
        <f t="shared" si="1"/>
        <v>494000</v>
      </c>
      <c r="H28" s="88">
        <f t="shared" si="0"/>
        <v>19</v>
      </c>
      <c r="I28" s="88">
        <f t="shared" si="2"/>
        <v>494000</v>
      </c>
    </row>
    <row r="29" spans="1:17" s="90" customFormat="1" ht="14.25" customHeight="1">
      <c r="A29" s="84">
        <v>13</v>
      </c>
      <c r="B29" s="85" t="s">
        <v>250</v>
      </c>
      <c r="C29" s="84">
        <v>2013</v>
      </c>
      <c r="D29" s="84" t="s">
        <v>370</v>
      </c>
      <c r="E29" s="86">
        <v>3250</v>
      </c>
      <c r="F29" s="86">
        <v>97</v>
      </c>
      <c r="G29" s="87">
        <f t="shared" si="1"/>
        <v>315250</v>
      </c>
      <c r="H29" s="88">
        <f t="shared" si="0"/>
        <v>97</v>
      </c>
      <c r="I29" s="88">
        <f t="shared" si="2"/>
        <v>315250</v>
      </c>
    </row>
    <row r="30" spans="1:17" s="90" customFormat="1" ht="14.25" customHeight="1">
      <c r="A30" s="84">
        <v>14</v>
      </c>
      <c r="B30" s="85" t="s">
        <v>249</v>
      </c>
      <c r="C30" s="84">
        <v>2013</v>
      </c>
      <c r="D30" s="84" t="s">
        <v>370</v>
      </c>
      <c r="E30" s="86">
        <v>13000</v>
      </c>
      <c r="F30" s="86">
        <v>22</v>
      </c>
      <c r="G30" s="87">
        <f t="shared" si="1"/>
        <v>286000</v>
      </c>
      <c r="H30" s="88">
        <f t="shared" si="0"/>
        <v>22</v>
      </c>
      <c r="I30" s="88">
        <f t="shared" si="2"/>
        <v>286000</v>
      </c>
    </row>
    <row r="31" spans="1:17" s="90" customFormat="1" ht="14.25" customHeight="1">
      <c r="A31" s="84">
        <v>15</v>
      </c>
      <c r="B31" s="85" t="s">
        <v>996</v>
      </c>
      <c r="C31" s="84">
        <v>2013</v>
      </c>
      <c r="D31" s="84" t="s">
        <v>370</v>
      </c>
      <c r="E31" s="86">
        <v>436</v>
      </c>
      <c r="F31" s="86">
        <v>9</v>
      </c>
      <c r="G31" s="87">
        <v>3920</v>
      </c>
      <c r="H31" s="88">
        <f t="shared" si="0"/>
        <v>9</v>
      </c>
      <c r="I31" s="88">
        <f t="shared" si="2"/>
        <v>3920</v>
      </c>
    </row>
    <row r="32" spans="1:17" s="90" customFormat="1" ht="14.25" customHeight="1">
      <c r="A32" s="84">
        <v>16</v>
      </c>
      <c r="B32" s="85" t="s">
        <v>242</v>
      </c>
      <c r="C32" s="84">
        <v>2013</v>
      </c>
      <c r="D32" s="84" t="s">
        <v>370</v>
      </c>
      <c r="E32" s="86">
        <v>394</v>
      </c>
      <c r="F32" s="86">
        <v>6</v>
      </c>
      <c r="G32" s="87">
        <v>2365</v>
      </c>
      <c r="H32" s="88">
        <f t="shared" si="0"/>
        <v>6</v>
      </c>
      <c r="I32" s="88">
        <f t="shared" si="2"/>
        <v>2365</v>
      </c>
    </row>
    <row r="33" spans="1:9" s="90" customFormat="1" ht="14.25" customHeight="1">
      <c r="A33" s="84">
        <v>17</v>
      </c>
      <c r="B33" s="85" t="s">
        <v>997</v>
      </c>
      <c r="C33" s="84">
        <v>2013</v>
      </c>
      <c r="D33" s="84" t="s">
        <v>370</v>
      </c>
      <c r="E33" s="86">
        <v>9750</v>
      </c>
      <c r="F33" s="86">
        <v>3</v>
      </c>
      <c r="G33" s="87">
        <f t="shared" si="1"/>
        <v>29250</v>
      </c>
      <c r="H33" s="88">
        <f t="shared" si="0"/>
        <v>3</v>
      </c>
      <c r="I33" s="88">
        <f t="shared" si="2"/>
        <v>29250</v>
      </c>
    </row>
    <row r="34" spans="1:9" s="90" customFormat="1" ht="14.25">
      <c r="A34" s="84">
        <v>18</v>
      </c>
      <c r="B34" s="85" t="s">
        <v>998</v>
      </c>
      <c r="C34" s="84">
        <v>2013</v>
      </c>
      <c r="D34" s="84" t="s">
        <v>370</v>
      </c>
      <c r="E34" s="86">
        <v>22750</v>
      </c>
      <c r="F34" s="86">
        <v>4</v>
      </c>
      <c r="G34" s="87">
        <f t="shared" si="1"/>
        <v>91000</v>
      </c>
      <c r="H34" s="88">
        <f t="shared" si="0"/>
        <v>4</v>
      </c>
      <c r="I34" s="88">
        <f t="shared" si="2"/>
        <v>91000</v>
      </c>
    </row>
    <row r="35" spans="1:9" s="90" customFormat="1" ht="14.25">
      <c r="A35" s="84">
        <v>19</v>
      </c>
      <c r="B35" s="85" t="s">
        <v>107</v>
      </c>
      <c r="C35" s="84">
        <v>2013</v>
      </c>
      <c r="D35" s="84" t="s">
        <v>370</v>
      </c>
      <c r="E35" s="91">
        <v>5004</v>
      </c>
      <c r="F35" s="86">
        <v>42</v>
      </c>
      <c r="G35" s="87">
        <v>210147</v>
      </c>
      <c r="H35" s="88">
        <f t="shared" si="0"/>
        <v>42</v>
      </c>
      <c r="I35" s="88">
        <f t="shared" si="2"/>
        <v>210147</v>
      </c>
    </row>
    <row r="36" spans="1:9" s="90" customFormat="1" ht="14.25">
      <c r="A36" s="84">
        <v>20</v>
      </c>
      <c r="B36" s="85" t="s">
        <v>999</v>
      </c>
      <c r="C36" s="84">
        <v>2013</v>
      </c>
      <c r="D36" s="84" t="s">
        <v>370</v>
      </c>
      <c r="E36" s="91">
        <v>20800</v>
      </c>
      <c r="F36" s="86">
        <v>3</v>
      </c>
      <c r="G36" s="87">
        <f t="shared" si="1"/>
        <v>62400</v>
      </c>
      <c r="H36" s="88">
        <f t="shared" si="0"/>
        <v>3</v>
      </c>
      <c r="I36" s="88">
        <f t="shared" si="2"/>
        <v>62400</v>
      </c>
    </row>
    <row r="37" spans="1:9" s="90" customFormat="1" ht="14.25">
      <c r="A37" s="84">
        <v>21</v>
      </c>
      <c r="B37" s="85" t="s">
        <v>1000</v>
      </c>
      <c r="C37" s="84">
        <v>2013</v>
      </c>
      <c r="D37" s="84" t="s">
        <v>370</v>
      </c>
      <c r="E37" s="91">
        <v>390000</v>
      </c>
      <c r="F37" s="86">
        <v>2</v>
      </c>
      <c r="G37" s="87">
        <f t="shared" si="1"/>
        <v>780000</v>
      </c>
      <c r="H37" s="88">
        <f t="shared" si="0"/>
        <v>2</v>
      </c>
      <c r="I37" s="88">
        <f t="shared" si="2"/>
        <v>780000</v>
      </c>
    </row>
    <row r="38" spans="1:9" s="90" customFormat="1" ht="14.25">
      <c r="A38" s="84">
        <v>22</v>
      </c>
      <c r="B38" s="85" t="s">
        <v>103</v>
      </c>
      <c r="C38" s="84">
        <v>2013</v>
      </c>
      <c r="D38" s="84" t="s">
        <v>370</v>
      </c>
      <c r="E38" s="91">
        <v>11700</v>
      </c>
      <c r="F38" s="86">
        <v>3</v>
      </c>
      <c r="G38" s="87">
        <f t="shared" si="1"/>
        <v>35100</v>
      </c>
      <c r="H38" s="88">
        <f t="shared" si="0"/>
        <v>3</v>
      </c>
      <c r="I38" s="88">
        <f t="shared" si="2"/>
        <v>35100</v>
      </c>
    </row>
    <row r="39" spans="1:9" s="90" customFormat="1" ht="14.25">
      <c r="A39" s="84">
        <v>23</v>
      </c>
      <c r="B39" s="85" t="s">
        <v>1001</v>
      </c>
      <c r="C39" s="84">
        <v>2013</v>
      </c>
      <c r="D39" s="84" t="s">
        <v>370</v>
      </c>
      <c r="E39" s="91">
        <v>13000</v>
      </c>
      <c r="F39" s="86">
        <v>13</v>
      </c>
      <c r="G39" s="87">
        <f t="shared" si="1"/>
        <v>169000</v>
      </c>
      <c r="H39" s="88">
        <f t="shared" si="0"/>
        <v>13</v>
      </c>
      <c r="I39" s="88">
        <f t="shared" si="2"/>
        <v>169000</v>
      </c>
    </row>
    <row r="40" spans="1:9" s="90" customFormat="1" ht="14.25">
      <c r="A40" s="84">
        <v>24</v>
      </c>
      <c r="B40" s="85" t="s">
        <v>1002</v>
      </c>
      <c r="C40" s="84">
        <v>2013</v>
      </c>
      <c r="D40" s="84" t="s">
        <v>370</v>
      </c>
      <c r="E40" s="91">
        <v>39000</v>
      </c>
      <c r="F40" s="86">
        <v>1</v>
      </c>
      <c r="G40" s="87">
        <f t="shared" si="1"/>
        <v>39000</v>
      </c>
      <c r="H40" s="88">
        <f t="shared" si="0"/>
        <v>1</v>
      </c>
      <c r="I40" s="88">
        <f t="shared" si="2"/>
        <v>39000</v>
      </c>
    </row>
    <row r="41" spans="1:9" s="90" customFormat="1" ht="14.25">
      <c r="A41" s="84">
        <v>25</v>
      </c>
      <c r="B41" s="14" t="s">
        <v>1371</v>
      </c>
      <c r="C41" s="84">
        <v>2013</v>
      </c>
      <c r="D41" s="84" t="s">
        <v>370</v>
      </c>
      <c r="E41" s="91">
        <v>61750</v>
      </c>
      <c r="F41" s="86">
        <v>1</v>
      </c>
      <c r="G41" s="87">
        <f t="shared" si="1"/>
        <v>61750</v>
      </c>
      <c r="H41" s="88">
        <f t="shared" si="0"/>
        <v>1</v>
      </c>
      <c r="I41" s="88">
        <f t="shared" si="2"/>
        <v>61750</v>
      </c>
    </row>
    <row r="42" spans="1:9" s="90" customFormat="1" ht="14.25">
      <c r="A42" s="84">
        <v>26</v>
      </c>
      <c r="B42" s="85" t="s">
        <v>98</v>
      </c>
      <c r="C42" s="84">
        <v>2013</v>
      </c>
      <c r="D42" s="84" t="s">
        <v>370</v>
      </c>
      <c r="E42" s="91">
        <v>3793</v>
      </c>
      <c r="F42" s="86">
        <v>4</v>
      </c>
      <c r="G42" s="87">
        <v>15171</v>
      </c>
      <c r="H42" s="88">
        <f t="shared" si="0"/>
        <v>4</v>
      </c>
      <c r="I42" s="88">
        <f t="shared" si="2"/>
        <v>15171</v>
      </c>
    </row>
    <row r="43" spans="1:9" s="90" customFormat="1" ht="14.25">
      <c r="A43" s="84">
        <v>27</v>
      </c>
      <c r="B43" s="85" t="s">
        <v>1003</v>
      </c>
      <c r="C43" s="84">
        <v>2013</v>
      </c>
      <c r="D43" s="84" t="s">
        <v>370</v>
      </c>
      <c r="E43" s="91">
        <v>2469</v>
      </c>
      <c r="F43" s="86">
        <v>2</v>
      </c>
      <c r="G43" s="87">
        <v>4937</v>
      </c>
      <c r="H43" s="88">
        <f t="shared" si="0"/>
        <v>2</v>
      </c>
      <c r="I43" s="88">
        <f t="shared" si="2"/>
        <v>4937</v>
      </c>
    </row>
    <row r="44" spans="1:9" s="90" customFormat="1" ht="14.25">
      <c r="A44" s="84">
        <v>28</v>
      </c>
      <c r="B44" s="85" t="s">
        <v>1004</v>
      </c>
      <c r="C44" s="84">
        <v>2013</v>
      </c>
      <c r="D44" s="84" t="s">
        <v>370</v>
      </c>
      <c r="E44" s="91">
        <v>3250</v>
      </c>
      <c r="F44" s="86">
        <v>7</v>
      </c>
      <c r="G44" s="87">
        <f t="shared" si="1"/>
        <v>22750</v>
      </c>
      <c r="H44" s="88">
        <f t="shared" si="0"/>
        <v>7</v>
      </c>
      <c r="I44" s="88">
        <f t="shared" si="2"/>
        <v>22750</v>
      </c>
    </row>
    <row r="45" spans="1:9" s="90" customFormat="1" ht="14.25">
      <c r="A45" s="84">
        <v>29</v>
      </c>
      <c r="B45" s="85" t="s">
        <v>1005</v>
      </c>
      <c r="C45" s="84">
        <v>2013</v>
      </c>
      <c r="D45" s="84" t="s">
        <v>370</v>
      </c>
      <c r="E45" s="91">
        <v>10721</v>
      </c>
      <c r="F45" s="86">
        <v>1</v>
      </c>
      <c r="G45" s="87">
        <f t="shared" si="1"/>
        <v>10721</v>
      </c>
      <c r="H45" s="88">
        <f t="shared" si="0"/>
        <v>1</v>
      </c>
      <c r="I45" s="88">
        <f t="shared" si="2"/>
        <v>10721</v>
      </c>
    </row>
    <row r="46" spans="1:9" s="90" customFormat="1" ht="14.25">
      <c r="A46" s="84">
        <v>30</v>
      </c>
      <c r="B46" s="85" t="s">
        <v>1006</v>
      </c>
      <c r="C46" s="84">
        <v>2013</v>
      </c>
      <c r="D46" s="84" t="s">
        <v>370</v>
      </c>
      <c r="E46" s="91">
        <v>2860</v>
      </c>
      <c r="F46" s="86">
        <v>4</v>
      </c>
      <c r="G46" s="87">
        <f t="shared" si="1"/>
        <v>11440</v>
      </c>
      <c r="H46" s="88">
        <f t="shared" si="0"/>
        <v>4</v>
      </c>
      <c r="I46" s="88">
        <f t="shared" si="2"/>
        <v>11440</v>
      </c>
    </row>
    <row r="47" spans="1:9" s="90" customFormat="1" ht="14.25">
      <c r="A47" s="84">
        <v>31</v>
      </c>
      <c r="B47" s="85" t="s">
        <v>1372</v>
      </c>
      <c r="C47" s="84">
        <v>2013</v>
      </c>
      <c r="D47" s="84" t="s">
        <v>370</v>
      </c>
      <c r="E47" s="91">
        <v>780</v>
      </c>
      <c r="F47" s="86">
        <v>4</v>
      </c>
      <c r="G47" s="87">
        <f t="shared" si="1"/>
        <v>3120</v>
      </c>
      <c r="H47" s="88">
        <f t="shared" si="0"/>
        <v>4</v>
      </c>
      <c r="I47" s="88">
        <f t="shared" si="2"/>
        <v>3120</v>
      </c>
    </row>
    <row r="48" spans="1:9" s="90" customFormat="1" ht="14.25">
      <c r="A48" s="84">
        <v>32</v>
      </c>
      <c r="B48" s="85" t="s">
        <v>499</v>
      </c>
      <c r="C48" s="84">
        <v>2013</v>
      </c>
      <c r="D48" s="84" t="s">
        <v>370</v>
      </c>
      <c r="E48" s="91">
        <v>650</v>
      </c>
      <c r="F48" s="86">
        <v>1</v>
      </c>
      <c r="G48" s="87">
        <f t="shared" si="1"/>
        <v>650</v>
      </c>
      <c r="H48" s="88">
        <f t="shared" si="0"/>
        <v>1</v>
      </c>
      <c r="I48" s="88">
        <f t="shared" si="2"/>
        <v>650</v>
      </c>
    </row>
    <row r="49" spans="1:9" s="90" customFormat="1" ht="14.25">
      <c r="A49" s="84">
        <v>33</v>
      </c>
      <c r="B49" s="85" t="s">
        <v>1007</v>
      </c>
      <c r="C49" s="84">
        <v>2013</v>
      </c>
      <c r="D49" s="84" t="s">
        <v>370</v>
      </c>
      <c r="E49" s="91">
        <v>2145</v>
      </c>
      <c r="F49" s="86">
        <v>1</v>
      </c>
      <c r="G49" s="87">
        <f t="shared" si="1"/>
        <v>2145</v>
      </c>
      <c r="H49" s="88">
        <f t="shared" si="0"/>
        <v>1</v>
      </c>
      <c r="I49" s="88">
        <f t="shared" si="2"/>
        <v>2145</v>
      </c>
    </row>
    <row r="50" spans="1:9" s="90" customFormat="1" ht="14.25">
      <c r="A50" s="84">
        <v>34</v>
      </c>
      <c r="B50" s="85" t="s">
        <v>1008</v>
      </c>
      <c r="C50" s="84">
        <v>2013</v>
      </c>
      <c r="D50" s="84" t="s">
        <v>370</v>
      </c>
      <c r="E50" s="91">
        <v>1300</v>
      </c>
      <c r="F50" s="86">
        <v>1</v>
      </c>
      <c r="G50" s="87">
        <f t="shared" si="1"/>
        <v>1300</v>
      </c>
      <c r="H50" s="88">
        <f t="shared" si="0"/>
        <v>1</v>
      </c>
      <c r="I50" s="88">
        <f t="shared" si="2"/>
        <v>1300</v>
      </c>
    </row>
    <row r="51" spans="1:9" s="90" customFormat="1" ht="14.25">
      <c r="A51" s="84">
        <v>35</v>
      </c>
      <c r="B51" s="85" t="s">
        <v>1009</v>
      </c>
      <c r="C51" s="84">
        <v>2013</v>
      </c>
      <c r="D51" s="84" t="s">
        <v>370</v>
      </c>
      <c r="E51" s="91">
        <v>61750</v>
      </c>
      <c r="F51" s="86">
        <v>1</v>
      </c>
      <c r="G51" s="87">
        <f t="shared" si="1"/>
        <v>61750</v>
      </c>
      <c r="H51" s="88">
        <f t="shared" si="0"/>
        <v>1</v>
      </c>
      <c r="I51" s="88">
        <f t="shared" si="2"/>
        <v>61750</v>
      </c>
    </row>
    <row r="52" spans="1:9" s="90" customFormat="1" ht="14.25">
      <c r="A52" s="84">
        <v>36</v>
      </c>
      <c r="B52" s="85" t="s">
        <v>216</v>
      </c>
      <c r="C52" s="84">
        <v>2013</v>
      </c>
      <c r="D52" s="84" t="s">
        <v>370</v>
      </c>
      <c r="E52" s="91">
        <v>70000</v>
      </c>
      <c r="F52" s="86">
        <v>1</v>
      </c>
      <c r="G52" s="87">
        <f t="shared" si="1"/>
        <v>70000</v>
      </c>
      <c r="H52" s="88">
        <f t="shared" si="0"/>
        <v>1</v>
      </c>
      <c r="I52" s="88">
        <f t="shared" si="2"/>
        <v>70000</v>
      </c>
    </row>
    <row r="53" spans="1:9" s="90" customFormat="1" ht="14.25">
      <c r="A53" s="84">
        <v>37</v>
      </c>
      <c r="B53" s="85" t="s">
        <v>661</v>
      </c>
      <c r="C53" s="84">
        <v>2013</v>
      </c>
      <c r="D53" s="84" t="s">
        <v>370</v>
      </c>
      <c r="E53" s="91">
        <v>5000</v>
      </c>
      <c r="F53" s="86">
        <v>1</v>
      </c>
      <c r="G53" s="87">
        <f t="shared" si="1"/>
        <v>5000</v>
      </c>
      <c r="H53" s="88">
        <f t="shared" si="0"/>
        <v>1</v>
      </c>
      <c r="I53" s="88">
        <f t="shared" si="2"/>
        <v>5000</v>
      </c>
    </row>
    <row r="54" spans="1:9" s="90" customFormat="1" ht="14.25">
      <c r="A54" s="84">
        <v>38</v>
      </c>
      <c r="B54" s="85" t="s">
        <v>1010</v>
      </c>
      <c r="C54" s="84">
        <v>2013</v>
      </c>
      <c r="D54" s="84" t="s">
        <v>370</v>
      </c>
      <c r="E54" s="91">
        <v>10000</v>
      </c>
      <c r="F54" s="86">
        <v>1</v>
      </c>
      <c r="G54" s="87">
        <f t="shared" si="1"/>
        <v>10000</v>
      </c>
      <c r="H54" s="88">
        <f t="shared" si="0"/>
        <v>1</v>
      </c>
      <c r="I54" s="88">
        <f t="shared" si="2"/>
        <v>10000</v>
      </c>
    </row>
    <row r="55" spans="1:9" s="90" customFormat="1" ht="14.25">
      <c r="A55" s="84">
        <v>39</v>
      </c>
      <c r="B55" s="85" t="s">
        <v>1011</v>
      </c>
      <c r="C55" s="84">
        <v>2013</v>
      </c>
      <c r="D55" s="84" t="s">
        <v>370</v>
      </c>
      <c r="E55" s="91">
        <v>2044</v>
      </c>
      <c r="F55" s="86">
        <v>1</v>
      </c>
      <c r="G55" s="87">
        <f t="shared" si="1"/>
        <v>2044</v>
      </c>
      <c r="H55" s="88">
        <f t="shared" si="0"/>
        <v>1</v>
      </c>
      <c r="I55" s="88">
        <f t="shared" si="2"/>
        <v>2044</v>
      </c>
    </row>
    <row r="56" spans="1:9" s="90" customFormat="1" ht="14.25">
      <c r="A56" s="84">
        <v>40</v>
      </c>
      <c r="B56" s="92" t="s">
        <v>1012</v>
      </c>
      <c r="C56" s="84">
        <v>2013</v>
      </c>
      <c r="D56" s="84" t="s">
        <v>370</v>
      </c>
      <c r="E56" s="86">
        <v>325</v>
      </c>
      <c r="F56" s="86">
        <v>4</v>
      </c>
      <c r="G56" s="87">
        <f t="shared" si="1"/>
        <v>1300</v>
      </c>
      <c r="H56" s="88">
        <f t="shared" si="0"/>
        <v>4</v>
      </c>
      <c r="I56" s="88">
        <f t="shared" si="2"/>
        <v>1300</v>
      </c>
    </row>
    <row r="57" spans="1:9" s="90" customFormat="1" ht="14.25">
      <c r="A57" s="84">
        <v>41</v>
      </c>
      <c r="B57" s="92" t="s">
        <v>117</v>
      </c>
      <c r="C57" s="84">
        <v>2013</v>
      </c>
      <c r="D57" s="84" t="s">
        <v>370</v>
      </c>
      <c r="E57" s="86">
        <v>20000</v>
      </c>
      <c r="F57" s="86">
        <v>1</v>
      </c>
      <c r="G57" s="87">
        <f t="shared" si="1"/>
        <v>20000</v>
      </c>
      <c r="H57" s="88">
        <f t="shared" si="0"/>
        <v>1</v>
      </c>
      <c r="I57" s="88">
        <f t="shared" si="2"/>
        <v>20000</v>
      </c>
    </row>
    <row r="58" spans="1:9" s="90" customFormat="1" ht="14.25">
      <c r="A58" s="84">
        <v>42</v>
      </c>
      <c r="B58" s="85" t="s">
        <v>750</v>
      </c>
      <c r="C58" s="84">
        <v>2013</v>
      </c>
      <c r="D58" s="84" t="s">
        <v>370</v>
      </c>
      <c r="E58" s="86">
        <v>130000</v>
      </c>
      <c r="F58" s="86">
        <v>2</v>
      </c>
      <c r="G58" s="87">
        <f t="shared" si="1"/>
        <v>260000</v>
      </c>
      <c r="H58" s="88">
        <f t="shared" si="0"/>
        <v>2</v>
      </c>
      <c r="I58" s="88">
        <f t="shared" si="2"/>
        <v>260000</v>
      </c>
    </row>
    <row r="59" spans="1:9" s="90" customFormat="1" ht="14.25">
      <c r="A59" s="84">
        <v>43</v>
      </c>
      <c r="B59" s="85" t="s">
        <v>1373</v>
      </c>
      <c r="C59" s="84">
        <v>2013</v>
      </c>
      <c r="D59" s="84" t="s">
        <v>370</v>
      </c>
      <c r="E59" s="86">
        <v>9750</v>
      </c>
      <c r="F59" s="86">
        <v>2</v>
      </c>
      <c r="G59" s="87">
        <f t="shared" si="1"/>
        <v>19500</v>
      </c>
      <c r="H59" s="88">
        <f t="shared" si="0"/>
        <v>2</v>
      </c>
      <c r="I59" s="88">
        <f t="shared" si="2"/>
        <v>19500</v>
      </c>
    </row>
    <row r="60" spans="1:9" s="90" customFormat="1" ht="14.25">
      <c r="A60" s="84">
        <v>44</v>
      </c>
      <c r="B60" s="85" t="s">
        <v>164</v>
      </c>
      <c r="C60" s="84">
        <v>2013</v>
      </c>
      <c r="D60" s="84" t="s">
        <v>370</v>
      </c>
      <c r="E60" s="86">
        <v>10000</v>
      </c>
      <c r="F60" s="86">
        <v>2</v>
      </c>
      <c r="G60" s="87">
        <f t="shared" si="1"/>
        <v>20000</v>
      </c>
      <c r="H60" s="88">
        <f t="shared" si="0"/>
        <v>2</v>
      </c>
      <c r="I60" s="88">
        <f t="shared" si="2"/>
        <v>20000</v>
      </c>
    </row>
    <row r="61" spans="1:9" s="90" customFormat="1" ht="14.25">
      <c r="A61" s="84">
        <v>45</v>
      </c>
      <c r="B61" s="85" t="s">
        <v>148</v>
      </c>
      <c r="C61" s="84">
        <v>2013</v>
      </c>
      <c r="D61" s="84" t="s">
        <v>370</v>
      </c>
      <c r="E61" s="86">
        <v>16250</v>
      </c>
      <c r="F61" s="86">
        <v>4</v>
      </c>
      <c r="G61" s="87">
        <f t="shared" si="1"/>
        <v>65000</v>
      </c>
      <c r="H61" s="88">
        <f t="shared" si="0"/>
        <v>4</v>
      </c>
      <c r="I61" s="88">
        <f t="shared" si="2"/>
        <v>65000</v>
      </c>
    </row>
    <row r="62" spans="1:9" s="90" customFormat="1" ht="14.25">
      <c r="A62" s="84">
        <v>46</v>
      </c>
      <c r="B62" s="85" t="s">
        <v>1013</v>
      </c>
      <c r="C62" s="84">
        <v>2013</v>
      </c>
      <c r="D62" s="84" t="s">
        <v>370</v>
      </c>
      <c r="E62" s="86">
        <v>150000</v>
      </c>
      <c r="F62" s="86">
        <v>1</v>
      </c>
      <c r="G62" s="87">
        <f t="shared" si="1"/>
        <v>150000</v>
      </c>
      <c r="H62" s="88">
        <f t="shared" si="0"/>
        <v>1</v>
      </c>
      <c r="I62" s="88">
        <f t="shared" si="2"/>
        <v>150000</v>
      </c>
    </row>
    <row r="63" spans="1:9" s="90" customFormat="1" ht="14.25">
      <c r="A63" s="84">
        <v>47</v>
      </c>
      <c r="B63" s="85" t="s">
        <v>1014</v>
      </c>
      <c r="C63" s="84">
        <v>2013</v>
      </c>
      <c r="D63" s="84" t="s">
        <v>370</v>
      </c>
      <c r="E63" s="86">
        <v>54600</v>
      </c>
      <c r="F63" s="86">
        <v>1</v>
      </c>
      <c r="G63" s="87">
        <f t="shared" si="1"/>
        <v>54600</v>
      </c>
      <c r="H63" s="88">
        <f t="shared" si="0"/>
        <v>1</v>
      </c>
      <c r="I63" s="88">
        <f t="shared" si="2"/>
        <v>54600</v>
      </c>
    </row>
    <row r="64" spans="1:9" s="90" customFormat="1" ht="14.25">
      <c r="A64" s="84">
        <v>48</v>
      </c>
      <c r="B64" s="85" t="s">
        <v>259</v>
      </c>
      <c r="C64" s="84">
        <v>2013</v>
      </c>
      <c r="D64" s="84" t="s">
        <v>370</v>
      </c>
      <c r="E64" s="86">
        <v>1859</v>
      </c>
      <c r="F64" s="86">
        <v>2</v>
      </c>
      <c r="G64" s="87">
        <v>3719</v>
      </c>
      <c r="H64" s="88">
        <f t="shared" si="0"/>
        <v>2</v>
      </c>
      <c r="I64" s="88">
        <f t="shared" si="2"/>
        <v>3719</v>
      </c>
    </row>
    <row r="65" spans="1:9" s="90" customFormat="1" ht="14.25">
      <c r="A65" s="84">
        <v>49</v>
      </c>
      <c r="B65" s="85" t="s">
        <v>1015</v>
      </c>
      <c r="C65" s="84">
        <v>2013</v>
      </c>
      <c r="D65" s="84" t="s">
        <v>370</v>
      </c>
      <c r="E65" s="86">
        <v>2647</v>
      </c>
      <c r="F65" s="86">
        <v>1</v>
      </c>
      <c r="G65" s="87">
        <f t="shared" si="1"/>
        <v>2647</v>
      </c>
      <c r="H65" s="88">
        <f t="shared" si="0"/>
        <v>1</v>
      </c>
      <c r="I65" s="88">
        <f t="shared" si="2"/>
        <v>2647</v>
      </c>
    </row>
    <row r="66" spans="1:9" s="90" customFormat="1" ht="14.25">
      <c r="A66" s="84">
        <v>50</v>
      </c>
      <c r="B66" s="85" t="s">
        <v>1016</v>
      </c>
      <c r="C66" s="84">
        <v>2013</v>
      </c>
      <c r="D66" s="84" t="s">
        <v>370</v>
      </c>
      <c r="E66" s="86">
        <v>2535</v>
      </c>
      <c r="F66" s="86">
        <v>419</v>
      </c>
      <c r="G66" s="87">
        <f t="shared" si="1"/>
        <v>1062165</v>
      </c>
      <c r="H66" s="88">
        <f t="shared" si="0"/>
        <v>419</v>
      </c>
      <c r="I66" s="88">
        <f t="shared" si="2"/>
        <v>1062165</v>
      </c>
    </row>
    <row r="67" spans="1:9" s="90" customFormat="1" ht="14.25">
      <c r="A67" s="84">
        <v>51</v>
      </c>
      <c r="B67" s="85" t="s">
        <v>1017</v>
      </c>
      <c r="C67" s="84">
        <v>2013</v>
      </c>
      <c r="D67" s="84" t="s">
        <v>370</v>
      </c>
      <c r="E67" s="86">
        <v>325</v>
      </c>
      <c r="F67" s="86">
        <v>250</v>
      </c>
      <c r="G67" s="87">
        <f t="shared" si="1"/>
        <v>81250</v>
      </c>
      <c r="H67" s="88">
        <f t="shared" si="0"/>
        <v>250</v>
      </c>
      <c r="I67" s="88">
        <f t="shared" si="2"/>
        <v>81250</v>
      </c>
    </row>
    <row r="68" spans="1:9" s="90" customFormat="1" ht="14.25">
      <c r="A68" s="84">
        <v>52</v>
      </c>
      <c r="B68" s="85" t="s">
        <v>1018</v>
      </c>
      <c r="C68" s="84">
        <v>2013</v>
      </c>
      <c r="D68" s="84" t="s">
        <v>370</v>
      </c>
      <c r="E68" s="86">
        <v>455</v>
      </c>
      <c r="F68" s="86">
        <v>240</v>
      </c>
      <c r="G68" s="87">
        <f t="shared" si="1"/>
        <v>109200</v>
      </c>
      <c r="H68" s="88">
        <f t="shared" si="0"/>
        <v>240</v>
      </c>
      <c r="I68" s="88">
        <f t="shared" si="2"/>
        <v>109200</v>
      </c>
    </row>
    <row r="69" spans="1:9" s="90" customFormat="1" ht="14.25">
      <c r="A69" s="84">
        <v>53</v>
      </c>
      <c r="B69" s="85" t="s">
        <v>1019</v>
      </c>
      <c r="C69" s="84">
        <v>2013</v>
      </c>
      <c r="D69" s="84" t="s">
        <v>370</v>
      </c>
      <c r="E69" s="86">
        <v>33</v>
      </c>
      <c r="F69" s="86">
        <v>250</v>
      </c>
      <c r="G69" s="87">
        <v>8125</v>
      </c>
      <c r="H69" s="88">
        <f t="shared" si="0"/>
        <v>250</v>
      </c>
      <c r="I69" s="88">
        <f t="shared" si="2"/>
        <v>8125</v>
      </c>
    </row>
    <row r="70" spans="1:9" s="90" customFormat="1" ht="14.25">
      <c r="A70" s="84">
        <v>54</v>
      </c>
      <c r="B70" s="85" t="s">
        <v>219</v>
      </c>
      <c r="C70" s="84">
        <v>2013</v>
      </c>
      <c r="D70" s="84" t="s">
        <v>370</v>
      </c>
      <c r="E70" s="86">
        <v>33</v>
      </c>
      <c r="F70" s="86">
        <v>250</v>
      </c>
      <c r="G70" s="87">
        <v>8125</v>
      </c>
      <c r="H70" s="88">
        <f t="shared" si="0"/>
        <v>250</v>
      </c>
      <c r="I70" s="88">
        <f t="shared" si="2"/>
        <v>8125</v>
      </c>
    </row>
    <row r="71" spans="1:9" s="90" customFormat="1" ht="14.25">
      <c r="A71" s="84">
        <v>55</v>
      </c>
      <c r="B71" s="85" t="s">
        <v>656</v>
      </c>
      <c r="C71" s="84">
        <v>2013</v>
      </c>
      <c r="D71" s="84" t="s">
        <v>370</v>
      </c>
      <c r="E71" s="86">
        <v>130</v>
      </c>
      <c r="F71" s="86">
        <v>45</v>
      </c>
      <c r="G71" s="87">
        <f t="shared" si="1"/>
        <v>5850</v>
      </c>
      <c r="H71" s="88">
        <f t="shared" si="0"/>
        <v>45</v>
      </c>
      <c r="I71" s="88">
        <f t="shared" si="2"/>
        <v>5850</v>
      </c>
    </row>
    <row r="72" spans="1:9" s="90" customFormat="1" ht="14.25">
      <c r="A72" s="84">
        <v>56</v>
      </c>
      <c r="B72" s="85" t="s">
        <v>1020</v>
      </c>
      <c r="C72" s="84">
        <v>2013</v>
      </c>
      <c r="D72" s="84" t="s">
        <v>370</v>
      </c>
      <c r="E72" s="86">
        <v>52</v>
      </c>
      <c r="F72" s="86">
        <v>38</v>
      </c>
      <c r="G72" s="87">
        <f t="shared" si="1"/>
        <v>1976</v>
      </c>
      <c r="H72" s="88">
        <f t="shared" si="0"/>
        <v>38</v>
      </c>
      <c r="I72" s="88">
        <f t="shared" si="2"/>
        <v>1976</v>
      </c>
    </row>
    <row r="73" spans="1:9" s="90" customFormat="1" ht="14.25">
      <c r="A73" s="84">
        <v>57</v>
      </c>
      <c r="B73" s="85" t="s">
        <v>1021</v>
      </c>
      <c r="C73" s="84">
        <v>2013</v>
      </c>
      <c r="D73" s="84" t="s">
        <v>370</v>
      </c>
      <c r="E73" s="86">
        <v>780</v>
      </c>
      <c r="F73" s="86">
        <v>31</v>
      </c>
      <c r="G73" s="87">
        <f t="shared" si="1"/>
        <v>24180</v>
      </c>
      <c r="H73" s="88">
        <f t="shared" si="0"/>
        <v>31</v>
      </c>
      <c r="I73" s="88">
        <f t="shared" si="2"/>
        <v>24180</v>
      </c>
    </row>
    <row r="74" spans="1:9" s="90" customFormat="1" ht="14.25">
      <c r="A74" s="84">
        <v>58</v>
      </c>
      <c r="B74" s="85" t="s">
        <v>1022</v>
      </c>
      <c r="C74" s="84">
        <v>2013</v>
      </c>
      <c r="D74" s="84" t="s">
        <v>370</v>
      </c>
      <c r="E74" s="86">
        <v>715</v>
      </c>
      <c r="F74" s="86">
        <v>30</v>
      </c>
      <c r="G74" s="87">
        <f t="shared" si="1"/>
        <v>21450</v>
      </c>
      <c r="H74" s="88">
        <f t="shared" si="0"/>
        <v>30</v>
      </c>
      <c r="I74" s="88">
        <f t="shared" si="2"/>
        <v>21450</v>
      </c>
    </row>
    <row r="75" spans="1:9" s="90" customFormat="1" ht="14.25">
      <c r="A75" s="84">
        <v>59</v>
      </c>
      <c r="B75" s="85" t="s">
        <v>1023</v>
      </c>
      <c r="C75" s="84">
        <v>2013</v>
      </c>
      <c r="D75" s="84" t="s">
        <v>370</v>
      </c>
      <c r="E75" s="86">
        <v>553</v>
      </c>
      <c r="F75" s="86">
        <v>14</v>
      </c>
      <c r="G75" s="87">
        <v>7735</v>
      </c>
      <c r="H75" s="88">
        <f t="shared" si="0"/>
        <v>14</v>
      </c>
      <c r="I75" s="88">
        <f t="shared" si="2"/>
        <v>7735</v>
      </c>
    </row>
    <row r="76" spans="1:9" s="90" customFormat="1" ht="14.25">
      <c r="A76" s="84">
        <v>60</v>
      </c>
      <c r="B76" s="85" t="s">
        <v>381</v>
      </c>
      <c r="C76" s="84">
        <v>2013</v>
      </c>
      <c r="D76" s="84" t="s">
        <v>370</v>
      </c>
      <c r="E76" s="86">
        <v>65</v>
      </c>
      <c r="F76" s="86">
        <v>24</v>
      </c>
      <c r="G76" s="87">
        <f t="shared" si="1"/>
        <v>1560</v>
      </c>
      <c r="H76" s="88">
        <f t="shared" si="0"/>
        <v>24</v>
      </c>
      <c r="I76" s="88">
        <f t="shared" si="2"/>
        <v>1560</v>
      </c>
    </row>
    <row r="77" spans="1:9" s="90" customFormat="1" ht="14.25">
      <c r="A77" s="84">
        <v>61</v>
      </c>
      <c r="B77" s="85" t="s">
        <v>1024</v>
      </c>
      <c r="C77" s="84">
        <v>2013</v>
      </c>
      <c r="D77" s="84" t="s">
        <v>370</v>
      </c>
      <c r="E77" s="86">
        <v>1800</v>
      </c>
      <c r="F77" s="86">
        <v>3</v>
      </c>
      <c r="G77" s="87">
        <f t="shared" si="1"/>
        <v>5400</v>
      </c>
      <c r="H77" s="88">
        <f t="shared" si="0"/>
        <v>3</v>
      </c>
      <c r="I77" s="88">
        <f t="shared" si="2"/>
        <v>5400</v>
      </c>
    </row>
    <row r="78" spans="1:9" s="90" customFormat="1" ht="14.25">
      <c r="A78" s="84">
        <v>62</v>
      </c>
      <c r="B78" s="85" t="s">
        <v>1025</v>
      </c>
      <c r="C78" s="84">
        <v>2013</v>
      </c>
      <c r="D78" s="84" t="s">
        <v>370</v>
      </c>
      <c r="E78" s="86">
        <v>163</v>
      </c>
      <c r="F78" s="86">
        <v>26</v>
      </c>
      <c r="G78" s="87">
        <v>4225</v>
      </c>
      <c r="H78" s="88">
        <f t="shared" si="0"/>
        <v>26</v>
      </c>
      <c r="I78" s="88">
        <f t="shared" si="2"/>
        <v>4225</v>
      </c>
    </row>
    <row r="79" spans="1:9" s="90" customFormat="1" ht="14.25">
      <c r="A79" s="84">
        <v>63</v>
      </c>
      <c r="B79" s="85" t="s">
        <v>1026</v>
      </c>
      <c r="C79" s="84">
        <v>2013</v>
      </c>
      <c r="D79" s="84" t="s">
        <v>370</v>
      </c>
      <c r="E79" s="86">
        <v>228</v>
      </c>
      <c r="F79" s="86">
        <v>48</v>
      </c>
      <c r="G79" s="87">
        <v>10920</v>
      </c>
      <c r="H79" s="88">
        <f t="shared" si="0"/>
        <v>48</v>
      </c>
      <c r="I79" s="88">
        <f t="shared" si="2"/>
        <v>10920</v>
      </c>
    </row>
    <row r="80" spans="1:9" s="90" customFormat="1" ht="14.25">
      <c r="A80" s="84">
        <v>64</v>
      </c>
      <c r="B80" s="85" t="s">
        <v>657</v>
      </c>
      <c r="C80" s="84">
        <v>2013</v>
      </c>
      <c r="D80" s="84" t="s">
        <v>370</v>
      </c>
      <c r="E80" s="86">
        <v>182</v>
      </c>
      <c r="F80" s="86">
        <v>217</v>
      </c>
      <c r="G80" s="87">
        <f t="shared" ref="G80:G139" si="3">E80*F80</f>
        <v>39494</v>
      </c>
      <c r="H80" s="88">
        <f t="shared" si="0"/>
        <v>217</v>
      </c>
      <c r="I80" s="88">
        <f t="shared" ref="I80:I139" si="4">G80</f>
        <v>39494</v>
      </c>
    </row>
    <row r="81" spans="1:9" s="90" customFormat="1" ht="14.25">
      <c r="A81" s="84">
        <v>65</v>
      </c>
      <c r="B81" s="85" t="s">
        <v>114</v>
      </c>
      <c r="C81" s="84">
        <v>2013</v>
      </c>
      <c r="D81" s="84" t="s">
        <v>370</v>
      </c>
      <c r="E81" s="86">
        <v>143</v>
      </c>
      <c r="F81" s="86">
        <v>237</v>
      </c>
      <c r="G81" s="87">
        <f t="shared" si="3"/>
        <v>33891</v>
      </c>
      <c r="H81" s="88">
        <f t="shared" si="0"/>
        <v>237</v>
      </c>
      <c r="I81" s="88">
        <f t="shared" si="4"/>
        <v>33891</v>
      </c>
    </row>
    <row r="82" spans="1:9" s="90" customFormat="1" ht="14.25">
      <c r="A82" s="84">
        <v>66</v>
      </c>
      <c r="B82" s="85" t="s">
        <v>1027</v>
      </c>
      <c r="C82" s="84">
        <v>2013</v>
      </c>
      <c r="D82" s="84" t="s">
        <v>370</v>
      </c>
      <c r="E82" s="86">
        <v>390</v>
      </c>
      <c r="F82" s="86">
        <v>35</v>
      </c>
      <c r="G82" s="87">
        <f t="shared" si="3"/>
        <v>13650</v>
      </c>
      <c r="H82" s="88">
        <f t="shared" si="0"/>
        <v>35</v>
      </c>
      <c r="I82" s="88">
        <f t="shared" si="4"/>
        <v>13650</v>
      </c>
    </row>
    <row r="83" spans="1:9" s="90" customFormat="1" ht="14.25">
      <c r="A83" s="84">
        <v>67</v>
      </c>
      <c r="B83" s="85" t="s">
        <v>1028</v>
      </c>
      <c r="C83" s="84">
        <v>2013</v>
      </c>
      <c r="D83" s="84" t="s">
        <v>370</v>
      </c>
      <c r="E83" s="86">
        <v>2715</v>
      </c>
      <c r="F83" s="86">
        <v>28</v>
      </c>
      <c r="G83" s="87">
        <v>76021</v>
      </c>
      <c r="H83" s="88">
        <f t="shared" si="0"/>
        <v>28</v>
      </c>
      <c r="I83" s="88">
        <f t="shared" si="4"/>
        <v>76021</v>
      </c>
    </row>
    <row r="84" spans="1:9" s="90" customFormat="1" ht="14.25">
      <c r="A84" s="84">
        <v>68</v>
      </c>
      <c r="B84" s="85" t="s">
        <v>107</v>
      </c>
      <c r="C84" s="84">
        <v>2013</v>
      </c>
      <c r="D84" s="84" t="s">
        <v>370</v>
      </c>
      <c r="E84" s="86">
        <v>5000</v>
      </c>
      <c r="F84" s="86">
        <v>22</v>
      </c>
      <c r="G84" s="87">
        <f t="shared" si="3"/>
        <v>110000</v>
      </c>
      <c r="H84" s="88">
        <f t="shared" si="0"/>
        <v>22</v>
      </c>
      <c r="I84" s="88">
        <f t="shared" si="4"/>
        <v>110000</v>
      </c>
    </row>
    <row r="85" spans="1:9" s="90" customFormat="1" ht="14.25">
      <c r="A85" s="84">
        <v>69</v>
      </c>
      <c r="B85" s="85" t="s">
        <v>75</v>
      </c>
      <c r="C85" s="84">
        <v>2013</v>
      </c>
      <c r="D85" s="84" t="s">
        <v>370</v>
      </c>
      <c r="E85" s="91">
        <v>7000</v>
      </c>
      <c r="F85" s="86">
        <v>250</v>
      </c>
      <c r="G85" s="87">
        <f t="shared" si="3"/>
        <v>1750000</v>
      </c>
      <c r="H85" s="88">
        <f t="shared" si="0"/>
        <v>250</v>
      </c>
      <c r="I85" s="88">
        <f t="shared" si="4"/>
        <v>1750000</v>
      </c>
    </row>
    <row r="86" spans="1:9" s="90" customFormat="1" ht="14.25">
      <c r="A86" s="84">
        <v>70</v>
      </c>
      <c r="B86" s="85" t="s">
        <v>1029</v>
      </c>
      <c r="C86" s="84">
        <v>2013</v>
      </c>
      <c r="D86" s="84" t="s">
        <v>370</v>
      </c>
      <c r="E86" s="91">
        <v>40000</v>
      </c>
      <c r="F86" s="86">
        <v>24</v>
      </c>
      <c r="G86" s="87">
        <f t="shared" si="3"/>
        <v>960000</v>
      </c>
      <c r="H86" s="88">
        <f t="shared" si="0"/>
        <v>24</v>
      </c>
      <c r="I86" s="88">
        <f t="shared" si="4"/>
        <v>960000</v>
      </c>
    </row>
    <row r="87" spans="1:9" s="90" customFormat="1" ht="14.25">
      <c r="A87" s="84">
        <v>71</v>
      </c>
      <c r="B87" s="85" t="s">
        <v>1030</v>
      </c>
      <c r="C87" s="84">
        <v>2013</v>
      </c>
      <c r="D87" s="84" t="s">
        <v>370</v>
      </c>
      <c r="E87" s="86">
        <v>16250</v>
      </c>
      <c r="F87" s="86">
        <v>15</v>
      </c>
      <c r="G87" s="87">
        <f t="shared" si="3"/>
        <v>243750</v>
      </c>
      <c r="H87" s="88">
        <f t="shared" si="0"/>
        <v>15</v>
      </c>
      <c r="I87" s="88">
        <f t="shared" si="4"/>
        <v>243750</v>
      </c>
    </row>
    <row r="88" spans="1:9" s="90" customFormat="1" ht="14.25">
      <c r="A88" s="84">
        <v>72</v>
      </c>
      <c r="B88" s="93" t="s">
        <v>1031</v>
      </c>
      <c r="C88" s="84">
        <v>2013</v>
      </c>
      <c r="D88" s="84" t="s">
        <v>370</v>
      </c>
      <c r="E88" s="86">
        <v>23400</v>
      </c>
      <c r="F88" s="86">
        <v>1</v>
      </c>
      <c r="G88" s="87">
        <f t="shared" si="3"/>
        <v>23400</v>
      </c>
      <c r="H88" s="88">
        <f t="shared" si="0"/>
        <v>1</v>
      </c>
      <c r="I88" s="88">
        <f t="shared" si="4"/>
        <v>23400</v>
      </c>
    </row>
    <row r="89" spans="1:9" s="90" customFormat="1" ht="14.25">
      <c r="A89" s="84">
        <v>73</v>
      </c>
      <c r="B89" s="93" t="s">
        <v>216</v>
      </c>
      <c r="C89" s="84">
        <v>2013</v>
      </c>
      <c r="D89" s="84" t="s">
        <v>370</v>
      </c>
      <c r="E89" s="86">
        <v>152100</v>
      </c>
      <c r="F89" s="86">
        <v>1</v>
      </c>
      <c r="G89" s="87">
        <f t="shared" si="3"/>
        <v>152100</v>
      </c>
      <c r="H89" s="88">
        <f t="shared" si="0"/>
        <v>1</v>
      </c>
      <c r="I89" s="88">
        <f t="shared" si="4"/>
        <v>152100</v>
      </c>
    </row>
    <row r="90" spans="1:9" s="90" customFormat="1" ht="14.25">
      <c r="A90" s="84">
        <v>74</v>
      </c>
      <c r="B90" s="85" t="s">
        <v>1000</v>
      </c>
      <c r="C90" s="84">
        <v>2013</v>
      </c>
      <c r="D90" s="84" t="s">
        <v>370</v>
      </c>
      <c r="E90" s="86">
        <v>390000</v>
      </c>
      <c r="F90" s="86">
        <v>1</v>
      </c>
      <c r="G90" s="87">
        <f t="shared" si="3"/>
        <v>390000</v>
      </c>
      <c r="H90" s="88">
        <f t="shared" si="0"/>
        <v>1</v>
      </c>
      <c r="I90" s="88">
        <f t="shared" si="4"/>
        <v>390000</v>
      </c>
    </row>
    <row r="91" spans="1:9" s="90" customFormat="1" ht="14.25">
      <c r="A91" s="84">
        <v>75</v>
      </c>
      <c r="B91" s="85" t="s">
        <v>1032</v>
      </c>
      <c r="C91" s="84">
        <v>2013</v>
      </c>
      <c r="D91" s="84" t="s">
        <v>370</v>
      </c>
      <c r="E91" s="86">
        <v>61750</v>
      </c>
      <c r="F91" s="86">
        <v>1</v>
      </c>
      <c r="G91" s="87">
        <f t="shared" si="3"/>
        <v>61750</v>
      </c>
      <c r="H91" s="88">
        <f t="shared" si="0"/>
        <v>1</v>
      </c>
      <c r="I91" s="88">
        <f t="shared" si="4"/>
        <v>61750</v>
      </c>
    </row>
    <row r="92" spans="1:9" s="90" customFormat="1" ht="14.25">
      <c r="A92" s="84">
        <v>76</v>
      </c>
      <c r="B92" s="85" t="s">
        <v>1033</v>
      </c>
      <c r="C92" s="84">
        <v>2013</v>
      </c>
      <c r="D92" s="84" t="s">
        <v>370</v>
      </c>
      <c r="E92" s="86">
        <v>3900</v>
      </c>
      <c r="F92" s="86">
        <v>1</v>
      </c>
      <c r="G92" s="87">
        <f t="shared" si="3"/>
        <v>3900</v>
      </c>
      <c r="H92" s="88">
        <f t="shared" si="0"/>
        <v>1</v>
      </c>
      <c r="I92" s="88">
        <f t="shared" si="4"/>
        <v>3900</v>
      </c>
    </row>
    <row r="93" spans="1:9" s="90" customFormat="1" ht="14.25">
      <c r="A93" s="84">
        <v>77</v>
      </c>
      <c r="B93" s="85" t="s">
        <v>103</v>
      </c>
      <c r="C93" s="84">
        <v>2013</v>
      </c>
      <c r="D93" s="84" t="s">
        <v>370</v>
      </c>
      <c r="E93" s="86">
        <v>11700</v>
      </c>
      <c r="F93" s="86">
        <v>1</v>
      </c>
      <c r="G93" s="87">
        <f t="shared" si="3"/>
        <v>11700</v>
      </c>
      <c r="H93" s="88">
        <f t="shared" si="0"/>
        <v>1</v>
      </c>
      <c r="I93" s="88">
        <f t="shared" si="4"/>
        <v>11700</v>
      </c>
    </row>
    <row r="94" spans="1:9" s="90" customFormat="1" ht="14.25">
      <c r="A94" s="84">
        <v>78</v>
      </c>
      <c r="B94" s="85" t="s">
        <v>1034</v>
      </c>
      <c r="C94" s="84">
        <v>2013</v>
      </c>
      <c r="D94" s="84" t="s">
        <v>370</v>
      </c>
      <c r="E94" s="86">
        <v>2080</v>
      </c>
      <c r="F94" s="86">
        <v>1</v>
      </c>
      <c r="G94" s="87">
        <f t="shared" si="3"/>
        <v>2080</v>
      </c>
      <c r="H94" s="88">
        <f t="shared" si="0"/>
        <v>1</v>
      </c>
      <c r="I94" s="88">
        <f t="shared" si="4"/>
        <v>2080</v>
      </c>
    </row>
    <row r="95" spans="1:9" s="90" customFormat="1" ht="14.25">
      <c r="A95" s="84">
        <v>79</v>
      </c>
      <c r="B95" s="85" t="s">
        <v>1035</v>
      </c>
      <c r="C95" s="84">
        <v>2013</v>
      </c>
      <c r="D95" s="84" t="s">
        <v>370</v>
      </c>
      <c r="E95" s="86">
        <v>25350</v>
      </c>
      <c r="F95" s="86">
        <v>1</v>
      </c>
      <c r="G95" s="87">
        <f t="shared" si="3"/>
        <v>25350</v>
      </c>
      <c r="H95" s="88">
        <f t="shared" si="0"/>
        <v>1</v>
      </c>
      <c r="I95" s="88">
        <f t="shared" si="4"/>
        <v>25350</v>
      </c>
    </row>
    <row r="96" spans="1:9" s="90" customFormat="1" ht="14.25">
      <c r="A96" s="84">
        <v>80</v>
      </c>
      <c r="B96" s="85" t="s">
        <v>1036</v>
      </c>
      <c r="C96" s="84">
        <v>2013</v>
      </c>
      <c r="D96" s="84" t="s">
        <v>370</v>
      </c>
      <c r="E96" s="86">
        <v>640</v>
      </c>
      <c r="F96" s="86">
        <v>1</v>
      </c>
      <c r="G96" s="87">
        <f t="shared" si="3"/>
        <v>640</v>
      </c>
      <c r="H96" s="88">
        <f t="shared" si="0"/>
        <v>1</v>
      </c>
      <c r="I96" s="88">
        <f t="shared" si="4"/>
        <v>640</v>
      </c>
    </row>
    <row r="97" spans="1:9" s="90" customFormat="1" ht="14.25">
      <c r="A97" s="84">
        <v>81</v>
      </c>
      <c r="B97" s="85" t="s">
        <v>1037</v>
      </c>
      <c r="C97" s="84">
        <v>2013</v>
      </c>
      <c r="D97" s="84" t="s">
        <v>370</v>
      </c>
      <c r="E97" s="86">
        <v>7200</v>
      </c>
      <c r="F97" s="86">
        <v>1</v>
      </c>
      <c r="G97" s="87">
        <f t="shared" si="3"/>
        <v>7200</v>
      </c>
      <c r="H97" s="88">
        <f t="shared" si="0"/>
        <v>1</v>
      </c>
      <c r="I97" s="88">
        <f t="shared" si="4"/>
        <v>7200</v>
      </c>
    </row>
    <row r="98" spans="1:9" s="90" customFormat="1" ht="14.25">
      <c r="A98" s="84">
        <v>82</v>
      </c>
      <c r="B98" s="85" t="s">
        <v>640</v>
      </c>
      <c r="C98" s="84">
        <v>2013</v>
      </c>
      <c r="D98" s="84" t="s">
        <v>370</v>
      </c>
      <c r="E98" s="86">
        <v>8125</v>
      </c>
      <c r="F98" s="86">
        <v>24</v>
      </c>
      <c r="G98" s="87">
        <f t="shared" si="3"/>
        <v>195000</v>
      </c>
      <c r="H98" s="88">
        <f t="shared" si="0"/>
        <v>24</v>
      </c>
      <c r="I98" s="88">
        <f t="shared" si="4"/>
        <v>195000</v>
      </c>
    </row>
    <row r="99" spans="1:9" s="90" customFormat="1" ht="14.25">
      <c r="A99" s="84">
        <v>83</v>
      </c>
      <c r="B99" s="85" t="s">
        <v>206</v>
      </c>
      <c r="C99" s="84">
        <v>2013</v>
      </c>
      <c r="D99" s="84" t="s">
        <v>370</v>
      </c>
      <c r="E99" s="86">
        <v>5200</v>
      </c>
      <c r="F99" s="86">
        <v>2</v>
      </c>
      <c r="G99" s="87">
        <f t="shared" si="3"/>
        <v>10400</v>
      </c>
      <c r="H99" s="88">
        <f t="shared" si="0"/>
        <v>2</v>
      </c>
      <c r="I99" s="88">
        <f t="shared" si="4"/>
        <v>10400</v>
      </c>
    </row>
    <row r="100" spans="1:9" s="90" customFormat="1" ht="14.25">
      <c r="A100" s="84">
        <v>84</v>
      </c>
      <c r="B100" s="85" t="s">
        <v>1038</v>
      </c>
      <c r="C100" s="84">
        <v>2013</v>
      </c>
      <c r="D100" s="84" t="s">
        <v>370</v>
      </c>
      <c r="E100" s="86">
        <v>228</v>
      </c>
      <c r="F100" s="86">
        <v>24</v>
      </c>
      <c r="G100" s="87">
        <v>5460</v>
      </c>
      <c r="H100" s="88">
        <f t="shared" si="0"/>
        <v>24</v>
      </c>
      <c r="I100" s="88">
        <f t="shared" si="4"/>
        <v>5460</v>
      </c>
    </row>
    <row r="101" spans="1:9" s="90" customFormat="1" ht="14.25">
      <c r="A101" s="84">
        <v>85</v>
      </c>
      <c r="B101" s="85" t="s">
        <v>1039</v>
      </c>
      <c r="C101" s="84">
        <v>2013</v>
      </c>
      <c r="D101" s="84" t="s">
        <v>370</v>
      </c>
      <c r="E101" s="86">
        <v>260</v>
      </c>
      <c r="F101" s="86">
        <v>12</v>
      </c>
      <c r="G101" s="87">
        <f t="shared" si="3"/>
        <v>3120</v>
      </c>
      <c r="H101" s="88">
        <f t="shared" si="0"/>
        <v>12</v>
      </c>
      <c r="I101" s="88">
        <f t="shared" si="4"/>
        <v>3120</v>
      </c>
    </row>
    <row r="102" spans="1:9" s="90" customFormat="1" ht="14.25">
      <c r="A102" s="84">
        <v>86</v>
      </c>
      <c r="B102" s="85" t="s">
        <v>1040</v>
      </c>
      <c r="C102" s="84">
        <v>2013</v>
      </c>
      <c r="D102" s="84" t="s">
        <v>370</v>
      </c>
      <c r="E102" s="86">
        <v>33</v>
      </c>
      <c r="F102" s="86">
        <v>35</v>
      </c>
      <c r="G102" s="87">
        <v>1138</v>
      </c>
      <c r="H102" s="88">
        <f t="shared" si="0"/>
        <v>35</v>
      </c>
      <c r="I102" s="88">
        <f t="shared" si="4"/>
        <v>1138</v>
      </c>
    </row>
    <row r="103" spans="1:9" s="90" customFormat="1" ht="14.25">
      <c r="A103" s="84">
        <v>87</v>
      </c>
      <c r="B103" s="85" t="s">
        <v>1041</v>
      </c>
      <c r="C103" s="84">
        <v>2013</v>
      </c>
      <c r="D103" s="84" t="s">
        <v>370</v>
      </c>
      <c r="E103" s="86">
        <v>228</v>
      </c>
      <c r="F103" s="86">
        <v>9</v>
      </c>
      <c r="G103" s="87">
        <v>2048</v>
      </c>
      <c r="H103" s="88">
        <f t="shared" si="0"/>
        <v>9</v>
      </c>
      <c r="I103" s="88">
        <f t="shared" si="4"/>
        <v>2048</v>
      </c>
    </row>
    <row r="104" spans="1:9" s="90" customFormat="1" ht="14.25">
      <c r="A104" s="84">
        <v>88</v>
      </c>
      <c r="B104" s="85" t="s">
        <v>1042</v>
      </c>
      <c r="C104" s="84">
        <v>2013</v>
      </c>
      <c r="D104" s="84" t="s">
        <v>370</v>
      </c>
      <c r="E104" s="86">
        <v>2535</v>
      </c>
      <c r="F104" s="86">
        <v>176</v>
      </c>
      <c r="G104" s="87">
        <f t="shared" si="3"/>
        <v>446160</v>
      </c>
      <c r="H104" s="88">
        <f t="shared" si="0"/>
        <v>176</v>
      </c>
      <c r="I104" s="88">
        <f t="shared" si="4"/>
        <v>446160</v>
      </c>
    </row>
    <row r="105" spans="1:9" s="90" customFormat="1" ht="14.25">
      <c r="A105" s="84">
        <v>89</v>
      </c>
      <c r="B105" s="85" t="s">
        <v>1043</v>
      </c>
      <c r="C105" s="84">
        <v>2017</v>
      </c>
      <c r="D105" s="84" t="s">
        <v>370</v>
      </c>
      <c r="E105" s="86">
        <v>40000</v>
      </c>
      <c r="F105" s="86">
        <v>1</v>
      </c>
      <c r="G105" s="87">
        <f t="shared" si="3"/>
        <v>40000</v>
      </c>
      <c r="H105" s="88">
        <f t="shared" si="0"/>
        <v>1</v>
      </c>
      <c r="I105" s="88">
        <f t="shared" si="4"/>
        <v>40000</v>
      </c>
    </row>
    <row r="106" spans="1:9" s="90" customFormat="1" ht="14.25">
      <c r="A106" s="84">
        <v>90</v>
      </c>
      <c r="B106" s="85" t="s">
        <v>1044</v>
      </c>
      <c r="C106" s="84">
        <v>2017</v>
      </c>
      <c r="D106" s="84" t="s">
        <v>370</v>
      </c>
      <c r="E106" s="86">
        <v>2765</v>
      </c>
      <c r="F106" s="86">
        <v>1</v>
      </c>
      <c r="G106" s="87">
        <f t="shared" si="3"/>
        <v>2765</v>
      </c>
      <c r="H106" s="88">
        <f t="shared" si="0"/>
        <v>1</v>
      </c>
      <c r="I106" s="88">
        <f t="shared" si="4"/>
        <v>2765</v>
      </c>
    </row>
    <row r="107" spans="1:9" s="90" customFormat="1" ht="14.25">
      <c r="A107" s="84">
        <v>91</v>
      </c>
      <c r="B107" s="85" t="s">
        <v>990</v>
      </c>
      <c r="C107" s="84">
        <v>2017</v>
      </c>
      <c r="D107" s="84" t="s">
        <v>370</v>
      </c>
      <c r="E107" s="86">
        <v>11850</v>
      </c>
      <c r="F107" s="86">
        <v>20</v>
      </c>
      <c r="G107" s="87">
        <f t="shared" si="3"/>
        <v>237000</v>
      </c>
      <c r="H107" s="88">
        <f t="shared" si="0"/>
        <v>20</v>
      </c>
      <c r="I107" s="88">
        <f t="shared" si="4"/>
        <v>237000</v>
      </c>
    </row>
    <row r="108" spans="1:9" s="90" customFormat="1" ht="14.25">
      <c r="A108" s="84">
        <v>92</v>
      </c>
      <c r="B108" s="85" t="s">
        <v>1045</v>
      </c>
      <c r="C108" s="84">
        <v>2017</v>
      </c>
      <c r="D108" s="84" t="s">
        <v>370</v>
      </c>
      <c r="E108" s="86">
        <v>7900</v>
      </c>
      <c r="F108" s="86">
        <v>20</v>
      </c>
      <c r="G108" s="87">
        <f t="shared" si="3"/>
        <v>158000</v>
      </c>
      <c r="H108" s="88">
        <f t="shared" si="0"/>
        <v>20</v>
      </c>
      <c r="I108" s="88">
        <f t="shared" si="4"/>
        <v>158000</v>
      </c>
    </row>
    <row r="109" spans="1:9" s="90" customFormat="1" ht="14.25">
      <c r="A109" s="84">
        <v>93</v>
      </c>
      <c r="B109" s="85" t="s">
        <v>1046</v>
      </c>
      <c r="C109" s="84">
        <v>2017</v>
      </c>
      <c r="D109" s="84" t="s">
        <v>370</v>
      </c>
      <c r="E109" s="86">
        <v>1817</v>
      </c>
      <c r="F109" s="86">
        <v>35</v>
      </c>
      <c r="G109" s="87">
        <f t="shared" si="3"/>
        <v>63595</v>
      </c>
      <c r="H109" s="88">
        <f t="shared" si="0"/>
        <v>35</v>
      </c>
      <c r="I109" s="88">
        <f t="shared" si="4"/>
        <v>63595</v>
      </c>
    </row>
    <row r="110" spans="1:9" s="90" customFormat="1" ht="14.25">
      <c r="A110" s="84">
        <v>94</v>
      </c>
      <c r="B110" s="85" t="s">
        <v>647</v>
      </c>
      <c r="C110" s="84">
        <v>2017</v>
      </c>
      <c r="D110" s="84" t="s">
        <v>370</v>
      </c>
      <c r="E110" s="86">
        <v>5925</v>
      </c>
      <c r="F110" s="86">
        <v>1</v>
      </c>
      <c r="G110" s="87">
        <f t="shared" si="3"/>
        <v>5925</v>
      </c>
      <c r="H110" s="88">
        <f t="shared" si="0"/>
        <v>1</v>
      </c>
      <c r="I110" s="88">
        <f t="shared" si="4"/>
        <v>5925</v>
      </c>
    </row>
    <row r="111" spans="1:9" s="90" customFormat="1" ht="14.25">
      <c r="A111" s="84">
        <v>95</v>
      </c>
      <c r="B111" s="85" t="s">
        <v>1047</v>
      </c>
      <c r="C111" s="84">
        <v>2017</v>
      </c>
      <c r="D111" s="84" t="s">
        <v>370</v>
      </c>
      <c r="E111" s="86">
        <v>52077</v>
      </c>
      <c r="F111" s="86">
        <v>1</v>
      </c>
      <c r="G111" s="87">
        <f t="shared" si="3"/>
        <v>52077</v>
      </c>
      <c r="H111" s="88">
        <f t="shared" si="0"/>
        <v>1</v>
      </c>
      <c r="I111" s="88">
        <f t="shared" si="4"/>
        <v>52077</v>
      </c>
    </row>
    <row r="112" spans="1:9" s="90" customFormat="1" ht="14.25">
      <c r="A112" s="84">
        <v>96</v>
      </c>
      <c r="B112" s="85" t="s">
        <v>1048</v>
      </c>
      <c r="C112" s="84">
        <v>2017</v>
      </c>
      <c r="D112" s="84" t="s">
        <v>370</v>
      </c>
      <c r="E112" s="86">
        <v>8532</v>
      </c>
      <c r="F112" s="86">
        <v>1</v>
      </c>
      <c r="G112" s="87">
        <f t="shared" si="3"/>
        <v>8532</v>
      </c>
      <c r="H112" s="88">
        <f t="shared" si="0"/>
        <v>1</v>
      </c>
      <c r="I112" s="88">
        <f t="shared" si="4"/>
        <v>8532</v>
      </c>
    </row>
    <row r="113" spans="1:9" s="90" customFormat="1" ht="14.25">
      <c r="A113" s="84">
        <v>97</v>
      </c>
      <c r="B113" s="85" t="s">
        <v>1049</v>
      </c>
      <c r="C113" s="84">
        <v>2017</v>
      </c>
      <c r="D113" s="84" t="s">
        <v>370</v>
      </c>
      <c r="E113" s="86">
        <v>38710</v>
      </c>
      <c r="F113" s="86">
        <v>1</v>
      </c>
      <c r="G113" s="87">
        <f t="shared" si="3"/>
        <v>38710</v>
      </c>
      <c r="H113" s="88">
        <f t="shared" si="0"/>
        <v>1</v>
      </c>
      <c r="I113" s="88">
        <f t="shared" si="4"/>
        <v>38710</v>
      </c>
    </row>
    <row r="114" spans="1:9" s="90" customFormat="1" ht="14.25">
      <c r="A114" s="84">
        <v>98</v>
      </c>
      <c r="B114" s="85" t="s">
        <v>1050</v>
      </c>
      <c r="C114" s="84">
        <v>2017</v>
      </c>
      <c r="D114" s="84" t="s">
        <v>370</v>
      </c>
      <c r="E114" s="86">
        <v>3713</v>
      </c>
      <c r="F114" s="86">
        <v>1</v>
      </c>
      <c r="G114" s="87">
        <f t="shared" si="3"/>
        <v>3713</v>
      </c>
      <c r="H114" s="88">
        <f t="shared" si="0"/>
        <v>1</v>
      </c>
      <c r="I114" s="88">
        <f t="shared" si="4"/>
        <v>3713</v>
      </c>
    </row>
    <row r="115" spans="1:9" s="90" customFormat="1" ht="14.25">
      <c r="A115" s="84">
        <v>99</v>
      </c>
      <c r="B115" s="85" t="s">
        <v>1051</v>
      </c>
      <c r="C115" s="84">
        <v>2017</v>
      </c>
      <c r="D115" s="84" t="s">
        <v>370</v>
      </c>
      <c r="E115" s="86">
        <v>15010</v>
      </c>
      <c r="F115" s="86">
        <v>1</v>
      </c>
      <c r="G115" s="87">
        <f t="shared" si="3"/>
        <v>15010</v>
      </c>
      <c r="H115" s="88">
        <f t="shared" si="0"/>
        <v>1</v>
      </c>
      <c r="I115" s="88">
        <f t="shared" si="4"/>
        <v>15010</v>
      </c>
    </row>
    <row r="116" spans="1:9" s="90" customFormat="1" ht="14.25">
      <c r="A116" s="84">
        <v>100</v>
      </c>
      <c r="B116" s="85" t="s">
        <v>1052</v>
      </c>
      <c r="C116" s="84">
        <v>2017</v>
      </c>
      <c r="D116" s="84" t="s">
        <v>370</v>
      </c>
      <c r="E116" s="86">
        <v>18881</v>
      </c>
      <c r="F116" s="86">
        <v>1</v>
      </c>
      <c r="G116" s="87">
        <f t="shared" si="3"/>
        <v>18881</v>
      </c>
      <c r="H116" s="88">
        <f t="shared" ref="H116:H139" si="5">SUM(F116)</f>
        <v>1</v>
      </c>
      <c r="I116" s="88">
        <f t="shared" si="4"/>
        <v>18881</v>
      </c>
    </row>
    <row r="117" spans="1:9" s="90" customFormat="1" ht="14.25">
      <c r="A117" s="84">
        <v>101</v>
      </c>
      <c r="B117" s="85" t="s">
        <v>1053</v>
      </c>
      <c r="C117" s="84">
        <v>2017</v>
      </c>
      <c r="D117" s="84" t="s">
        <v>370</v>
      </c>
      <c r="E117" s="86">
        <v>4740</v>
      </c>
      <c r="F117" s="86">
        <v>10</v>
      </c>
      <c r="G117" s="87">
        <f t="shared" si="3"/>
        <v>47400</v>
      </c>
      <c r="H117" s="88">
        <f t="shared" si="5"/>
        <v>10</v>
      </c>
      <c r="I117" s="88">
        <f t="shared" si="4"/>
        <v>47400</v>
      </c>
    </row>
    <row r="118" spans="1:9" s="90" customFormat="1" ht="14.25">
      <c r="A118" s="84">
        <v>102</v>
      </c>
      <c r="B118" s="85" t="s">
        <v>1054</v>
      </c>
      <c r="C118" s="84">
        <v>2017</v>
      </c>
      <c r="D118" s="84" t="s">
        <v>370</v>
      </c>
      <c r="E118" s="86">
        <v>123840</v>
      </c>
      <c r="F118" s="86">
        <v>1</v>
      </c>
      <c r="G118" s="87">
        <f t="shared" si="3"/>
        <v>123840</v>
      </c>
      <c r="H118" s="88">
        <f t="shared" si="5"/>
        <v>1</v>
      </c>
      <c r="I118" s="88">
        <f t="shared" si="4"/>
        <v>123840</v>
      </c>
    </row>
    <row r="119" spans="1:9" s="90" customFormat="1" ht="14.25">
      <c r="A119" s="84">
        <v>103</v>
      </c>
      <c r="B119" s="85" t="s">
        <v>1055</v>
      </c>
      <c r="C119" s="84">
        <v>2017</v>
      </c>
      <c r="D119" s="84" t="s">
        <v>370</v>
      </c>
      <c r="E119" s="86">
        <v>140160</v>
      </c>
      <c r="F119" s="86">
        <v>1</v>
      </c>
      <c r="G119" s="87">
        <f t="shared" si="3"/>
        <v>140160</v>
      </c>
      <c r="H119" s="88">
        <f t="shared" si="5"/>
        <v>1</v>
      </c>
      <c r="I119" s="88">
        <f t="shared" si="4"/>
        <v>140160</v>
      </c>
    </row>
    <row r="120" spans="1:9" s="90" customFormat="1" ht="14.25">
      <c r="A120" s="84">
        <v>104</v>
      </c>
      <c r="B120" s="85" t="s">
        <v>53</v>
      </c>
      <c r="C120" s="84">
        <v>2017</v>
      </c>
      <c r="D120" s="84" t="s">
        <v>370</v>
      </c>
      <c r="E120" s="86">
        <v>134300</v>
      </c>
      <c r="F120" s="86">
        <v>1</v>
      </c>
      <c r="G120" s="87">
        <f t="shared" si="3"/>
        <v>134300</v>
      </c>
      <c r="H120" s="88">
        <f t="shared" si="5"/>
        <v>1</v>
      </c>
      <c r="I120" s="88">
        <f t="shared" si="4"/>
        <v>134300</v>
      </c>
    </row>
    <row r="121" spans="1:9" s="90" customFormat="1" ht="14.25">
      <c r="A121" s="84">
        <v>105</v>
      </c>
      <c r="B121" s="92" t="s">
        <v>1056</v>
      </c>
      <c r="C121" s="84">
        <v>2017</v>
      </c>
      <c r="D121" s="84" t="s">
        <v>370</v>
      </c>
      <c r="E121" s="86">
        <v>5530</v>
      </c>
      <c r="F121" s="86">
        <v>1</v>
      </c>
      <c r="G121" s="87">
        <f t="shared" si="3"/>
        <v>5530</v>
      </c>
      <c r="H121" s="88">
        <f t="shared" si="5"/>
        <v>1</v>
      </c>
      <c r="I121" s="88">
        <f t="shared" si="4"/>
        <v>5530</v>
      </c>
    </row>
    <row r="122" spans="1:9" s="90" customFormat="1" ht="14.25">
      <c r="A122" s="84">
        <v>106</v>
      </c>
      <c r="B122" s="92" t="s">
        <v>241</v>
      </c>
      <c r="C122" s="84">
        <v>2017</v>
      </c>
      <c r="D122" s="84" t="s">
        <v>370</v>
      </c>
      <c r="E122" s="86">
        <v>9480</v>
      </c>
      <c r="F122" s="86">
        <v>1</v>
      </c>
      <c r="G122" s="87">
        <f t="shared" si="3"/>
        <v>9480</v>
      </c>
      <c r="H122" s="88">
        <f t="shared" si="5"/>
        <v>1</v>
      </c>
      <c r="I122" s="88">
        <f t="shared" si="4"/>
        <v>9480</v>
      </c>
    </row>
    <row r="123" spans="1:9" s="90" customFormat="1" ht="14.25">
      <c r="A123" s="84">
        <v>107</v>
      </c>
      <c r="B123" s="94" t="s">
        <v>98</v>
      </c>
      <c r="C123" s="84">
        <v>2017</v>
      </c>
      <c r="D123" s="84" t="s">
        <v>370</v>
      </c>
      <c r="E123" s="91">
        <v>3081</v>
      </c>
      <c r="F123" s="86">
        <v>1</v>
      </c>
      <c r="G123" s="87">
        <f t="shared" si="3"/>
        <v>3081</v>
      </c>
      <c r="H123" s="88">
        <f t="shared" si="5"/>
        <v>1</v>
      </c>
      <c r="I123" s="88">
        <f t="shared" si="4"/>
        <v>3081</v>
      </c>
    </row>
    <row r="124" spans="1:9" s="90" customFormat="1" ht="14.25">
      <c r="A124" s="84">
        <v>108</v>
      </c>
      <c r="B124" s="85" t="s">
        <v>53</v>
      </c>
      <c r="C124" s="84">
        <v>2017</v>
      </c>
      <c r="D124" s="84" t="s">
        <v>370</v>
      </c>
      <c r="E124" s="91">
        <v>130000</v>
      </c>
      <c r="F124" s="86">
        <v>1</v>
      </c>
      <c r="G124" s="87">
        <f t="shared" si="3"/>
        <v>130000</v>
      </c>
      <c r="H124" s="88">
        <f t="shared" si="5"/>
        <v>1</v>
      </c>
      <c r="I124" s="88">
        <f t="shared" si="4"/>
        <v>130000</v>
      </c>
    </row>
    <row r="125" spans="1:9" s="90" customFormat="1" ht="14.25">
      <c r="A125" s="84">
        <v>109</v>
      </c>
      <c r="B125" s="85" t="s">
        <v>1043</v>
      </c>
      <c r="C125" s="84">
        <v>2017</v>
      </c>
      <c r="D125" s="84" t="s">
        <v>370</v>
      </c>
      <c r="E125" s="91">
        <v>86110</v>
      </c>
      <c r="F125" s="86">
        <v>1</v>
      </c>
      <c r="G125" s="87">
        <f t="shared" si="3"/>
        <v>86110</v>
      </c>
      <c r="H125" s="88">
        <f t="shared" si="5"/>
        <v>1</v>
      </c>
      <c r="I125" s="88">
        <f t="shared" si="4"/>
        <v>86110</v>
      </c>
    </row>
    <row r="126" spans="1:9" s="90" customFormat="1" ht="14.25">
      <c r="A126" s="84">
        <v>110</v>
      </c>
      <c r="B126" s="395" t="s">
        <v>1413</v>
      </c>
      <c r="C126" s="84">
        <v>2018</v>
      </c>
      <c r="D126" s="84" t="s">
        <v>825</v>
      </c>
      <c r="E126" s="91">
        <v>100000</v>
      </c>
      <c r="F126" s="86">
        <v>1</v>
      </c>
      <c r="G126" s="87">
        <f t="shared" si="3"/>
        <v>100000</v>
      </c>
      <c r="H126" s="88">
        <f t="shared" si="5"/>
        <v>1</v>
      </c>
      <c r="I126" s="88">
        <f t="shared" si="4"/>
        <v>100000</v>
      </c>
    </row>
    <row r="127" spans="1:9" s="90" customFormat="1" ht="14.25">
      <c r="A127" s="84">
        <v>111</v>
      </c>
      <c r="B127" s="395" t="s">
        <v>447</v>
      </c>
      <c r="C127" s="84">
        <v>2018</v>
      </c>
      <c r="D127" s="84" t="s">
        <v>370</v>
      </c>
      <c r="E127" s="91">
        <v>49958</v>
      </c>
      <c r="F127" s="86">
        <v>1</v>
      </c>
      <c r="G127" s="87">
        <f t="shared" si="3"/>
        <v>49958</v>
      </c>
      <c r="H127" s="88">
        <f t="shared" si="5"/>
        <v>1</v>
      </c>
      <c r="I127" s="88">
        <f t="shared" si="4"/>
        <v>49958</v>
      </c>
    </row>
    <row r="128" spans="1:9" s="90" customFormat="1" ht="14.25">
      <c r="A128" s="84">
        <v>112</v>
      </c>
      <c r="B128" s="395" t="s">
        <v>1374</v>
      </c>
      <c r="C128" s="84">
        <v>2018</v>
      </c>
      <c r="D128" s="84" t="s">
        <v>370</v>
      </c>
      <c r="E128" s="91">
        <v>38000</v>
      </c>
      <c r="F128" s="86">
        <v>30</v>
      </c>
      <c r="G128" s="87">
        <f t="shared" si="3"/>
        <v>1140000</v>
      </c>
      <c r="H128" s="88">
        <f t="shared" si="5"/>
        <v>30</v>
      </c>
      <c r="I128" s="88">
        <f t="shared" si="4"/>
        <v>1140000</v>
      </c>
    </row>
    <row r="129" spans="1:9" s="123" customFormat="1" ht="15">
      <c r="A129" s="84">
        <v>113</v>
      </c>
      <c r="B129" s="395" t="s">
        <v>662</v>
      </c>
      <c r="C129" s="84">
        <v>2018</v>
      </c>
      <c r="D129" s="84" t="s">
        <v>370</v>
      </c>
      <c r="E129" s="91">
        <v>33900</v>
      </c>
      <c r="F129" s="86">
        <v>2</v>
      </c>
      <c r="G129" s="87">
        <f t="shared" si="3"/>
        <v>67800</v>
      </c>
      <c r="H129" s="88">
        <f t="shared" si="5"/>
        <v>2</v>
      </c>
      <c r="I129" s="88">
        <f t="shared" si="4"/>
        <v>67800</v>
      </c>
    </row>
    <row r="130" spans="1:9" s="90" customFormat="1" ht="14.25">
      <c r="A130" s="84">
        <v>114</v>
      </c>
      <c r="B130" s="395" t="s">
        <v>994</v>
      </c>
      <c r="C130" s="84">
        <v>2018</v>
      </c>
      <c r="D130" s="84" t="s">
        <v>370</v>
      </c>
      <c r="E130" s="91">
        <v>39000</v>
      </c>
      <c r="F130" s="86">
        <v>2</v>
      </c>
      <c r="G130" s="87">
        <f t="shared" si="3"/>
        <v>78000</v>
      </c>
      <c r="H130" s="88">
        <f t="shared" si="5"/>
        <v>2</v>
      </c>
      <c r="I130" s="88">
        <f t="shared" si="4"/>
        <v>78000</v>
      </c>
    </row>
    <row r="131" spans="1:9" s="90" customFormat="1" ht="14.25">
      <c r="A131" s="84">
        <v>115</v>
      </c>
      <c r="B131" s="395" t="s">
        <v>236</v>
      </c>
      <c r="C131" s="84">
        <v>2018</v>
      </c>
      <c r="D131" s="84" t="s">
        <v>370</v>
      </c>
      <c r="E131" s="91">
        <v>38400</v>
      </c>
      <c r="F131" s="86">
        <v>2</v>
      </c>
      <c r="G131" s="87">
        <f t="shared" si="3"/>
        <v>76800</v>
      </c>
      <c r="H131" s="88">
        <f t="shared" si="5"/>
        <v>2</v>
      </c>
      <c r="I131" s="88">
        <f t="shared" si="4"/>
        <v>76800</v>
      </c>
    </row>
    <row r="132" spans="1:9" s="90" customFormat="1" ht="14.25">
      <c r="A132" s="84">
        <v>116</v>
      </c>
      <c r="B132" s="395" t="s">
        <v>1375</v>
      </c>
      <c r="C132" s="84">
        <v>2018</v>
      </c>
      <c r="D132" s="84" t="s">
        <v>370</v>
      </c>
      <c r="E132" s="91">
        <v>6300</v>
      </c>
      <c r="F132" s="86">
        <v>10</v>
      </c>
      <c r="G132" s="87">
        <f t="shared" si="3"/>
        <v>63000</v>
      </c>
      <c r="H132" s="88">
        <f t="shared" si="5"/>
        <v>10</v>
      </c>
      <c r="I132" s="88">
        <f t="shared" si="4"/>
        <v>63000</v>
      </c>
    </row>
    <row r="133" spans="1:9" s="90" customFormat="1" ht="14.25">
      <c r="A133" s="84">
        <v>117</v>
      </c>
      <c r="B133" s="395" t="s">
        <v>1376</v>
      </c>
      <c r="C133" s="84">
        <v>2018</v>
      </c>
      <c r="D133" s="84" t="s">
        <v>370</v>
      </c>
      <c r="E133" s="91">
        <v>24000</v>
      </c>
      <c r="F133" s="86">
        <v>2</v>
      </c>
      <c r="G133" s="87">
        <f t="shared" si="3"/>
        <v>48000</v>
      </c>
      <c r="H133" s="88">
        <f t="shared" si="5"/>
        <v>2</v>
      </c>
      <c r="I133" s="88">
        <f t="shared" si="4"/>
        <v>48000</v>
      </c>
    </row>
    <row r="134" spans="1:9" s="90" customFormat="1" ht="14.25">
      <c r="A134" s="84">
        <v>118</v>
      </c>
      <c r="B134" s="395" t="s">
        <v>991</v>
      </c>
      <c r="C134" s="84">
        <v>2018</v>
      </c>
      <c r="D134" s="84" t="s">
        <v>370</v>
      </c>
      <c r="E134" s="91">
        <v>5000</v>
      </c>
      <c r="F134" s="86">
        <v>60</v>
      </c>
      <c r="G134" s="87">
        <f t="shared" si="3"/>
        <v>300000</v>
      </c>
      <c r="H134" s="88">
        <f t="shared" si="5"/>
        <v>60</v>
      </c>
      <c r="I134" s="88">
        <f t="shared" si="4"/>
        <v>300000</v>
      </c>
    </row>
    <row r="135" spans="1:9" s="90" customFormat="1" ht="14.25">
      <c r="A135" s="84">
        <v>119</v>
      </c>
      <c r="B135" s="395" t="s">
        <v>1377</v>
      </c>
      <c r="C135" s="84">
        <v>2018</v>
      </c>
      <c r="D135" s="84" t="s">
        <v>370</v>
      </c>
      <c r="E135" s="91">
        <v>2500</v>
      </c>
      <c r="F135" s="86">
        <v>60</v>
      </c>
      <c r="G135" s="87">
        <f t="shared" si="3"/>
        <v>150000</v>
      </c>
      <c r="H135" s="88">
        <f t="shared" si="5"/>
        <v>60</v>
      </c>
      <c r="I135" s="88">
        <f t="shared" si="4"/>
        <v>150000</v>
      </c>
    </row>
    <row r="136" spans="1:9" s="90" customFormat="1" ht="14.25">
      <c r="A136" s="84">
        <v>120</v>
      </c>
      <c r="B136" s="395" t="s">
        <v>263</v>
      </c>
      <c r="C136" s="84">
        <v>2018</v>
      </c>
      <c r="D136" s="84" t="s">
        <v>370</v>
      </c>
      <c r="E136" s="91">
        <v>800</v>
      </c>
      <c r="F136" s="86">
        <v>60</v>
      </c>
      <c r="G136" s="87">
        <f t="shared" si="3"/>
        <v>48000</v>
      </c>
      <c r="H136" s="88">
        <f t="shared" si="5"/>
        <v>60</v>
      </c>
      <c r="I136" s="88">
        <f t="shared" si="4"/>
        <v>48000</v>
      </c>
    </row>
    <row r="137" spans="1:9" s="90" customFormat="1" ht="14.25">
      <c r="A137" s="84">
        <v>121</v>
      </c>
      <c r="B137" s="395" t="s">
        <v>993</v>
      </c>
      <c r="C137" s="84">
        <v>2018</v>
      </c>
      <c r="D137" s="84" t="s">
        <v>370</v>
      </c>
      <c r="E137" s="91">
        <v>2000</v>
      </c>
      <c r="F137" s="86">
        <v>60</v>
      </c>
      <c r="G137" s="87">
        <f t="shared" si="3"/>
        <v>120000</v>
      </c>
      <c r="H137" s="88">
        <f t="shared" si="5"/>
        <v>60</v>
      </c>
      <c r="I137" s="88">
        <f t="shared" si="4"/>
        <v>120000</v>
      </c>
    </row>
    <row r="138" spans="1:9" s="90" customFormat="1" ht="14.25">
      <c r="A138" s="84">
        <v>122</v>
      </c>
      <c r="B138" s="395" t="s">
        <v>1378</v>
      </c>
      <c r="C138" s="84">
        <v>2018</v>
      </c>
      <c r="D138" s="84" t="s">
        <v>370</v>
      </c>
      <c r="E138" s="91">
        <v>2400</v>
      </c>
      <c r="F138" s="86">
        <v>120</v>
      </c>
      <c r="G138" s="87">
        <f t="shared" si="3"/>
        <v>288000</v>
      </c>
      <c r="H138" s="88">
        <f t="shared" si="5"/>
        <v>120</v>
      </c>
      <c r="I138" s="88">
        <f t="shared" si="4"/>
        <v>288000</v>
      </c>
    </row>
    <row r="139" spans="1:9" s="90" customFormat="1" ht="14.25">
      <c r="A139" s="84">
        <v>123</v>
      </c>
      <c r="B139" s="434" t="s">
        <v>1412</v>
      </c>
      <c r="C139" s="84">
        <v>2018</v>
      </c>
      <c r="D139" s="84" t="s">
        <v>370</v>
      </c>
      <c r="E139" s="91">
        <v>444444</v>
      </c>
      <c r="F139" s="86">
        <v>1</v>
      </c>
      <c r="G139" s="87">
        <f t="shared" si="3"/>
        <v>444444</v>
      </c>
      <c r="H139" s="88">
        <f t="shared" si="5"/>
        <v>1</v>
      </c>
      <c r="I139" s="88">
        <f t="shared" si="4"/>
        <v>444444</v>
      </c>
    </row>
    <row r="140" spans="1:9">
      <c r="A140" s="633" t="s">
        <v>118</v>
      </c>
      <c r="B140" s="634"/>
      <c r="C140" s="635"/>
      <c r="D140" s="305"/>
      <c r="E140" s="91"/>
      <c r="F140" s="87">
        <f>SUM(F17:F139)</f>
        <v>4148</v>
      </c>
      <c r="G140" s="87">
        <f>SUM(G17:G139)</f>
        <v>15518981</v>
      </c>
      <c r="H140" s="87">
        <f>SUM(H17:H139)</f>
        <v>4148</v>
      </c>
      <c r="I140" s="87">
        <f>SUM(I17:I139)</f>
        <v>15518981</v>
      </c>
    </row>
    <row r="143" spans="1:9">
      <c r="G143" s="433"/>
      <c r="H143" s="433"/>
      <c r="I143" s="433"/>
    </row>
  </sheetData>
  <mergeCells count="14">
    <mergeCell ref="A140:C140"/>
    <mergeCell ref="G1:I4"/>
    <mergeCell ref="J21:P21"/>
    <mergeCell ref="A6:J6"/>
    <mergeCell ref="A10:A11"/>
    <mergeCell ref="B10:B11"/>
    <mergeCell ref="C10:C11"/>
    <mergeCell ref="D10:D11"/>
    <mergeCell ref="E10:E11"/>
    <mergeCell ref="F10:G10"/>
    <mergeCell ref="H10:I10"/>
    <mergeCell ref="B12:I12"/>
    <mergeCell ref="B16:I16"/>
    <mergeCell ref="A15:B15"/>
  </mergeCells>
  <pageMargins left="0.2" right="0.2" top="0.47" bottom="0.21" header="0.3" footer="0.3"/>
  <pageSetup paperSize="9" scale="85" orientation="portrait" verticalDpi="0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D31" sqref="D31"/>
    </sheetView>
  </sheetViews>
  <sheetFormatPr defaultRowHeight="15.75"/>
  <cols>
    <col min="1" max="1" width="4.140625" style="1" customWidth="1"/>
    <col min="2" max="2" width="28.42578125" style="1" customWidth="1"/>
    <col min="3" max="3" width="10.85546875" style="1" customWidth="1"/>
    <col min="4" max="5" width="9.140625" style="1"/>
    <col min="6" max="6" width="12.7109375" style="1" customWidth="1"/>
    <col min="7" max="7" width="9.85546875" style="1" customWidth="1"/>
    <col min="8" max="8" width="12" style="1" customWidth="1"/>
    <col min="9" max="16384" width="9.140625" style="1"/>
  </cols>
  <sheetData>
    <row r="1" spans="1:9">
      <c r="A1" s="2"/>
      <c r="B1" s="2"/>
      <c r="C1" s="81"/>
      <c r="D1" s="4"/>
      <c r="E1" s="2"/>
      <c r="F1" s="546" t="s">
        <v>1430</v>
      </c>
      <c r="G1" s="546"/>
      <c r="H1" s="546"/>
    </row>
    <row r="2" spans="1:9">
      <c r="A2" s="2"/>
      <c r="B2" s="2"/>
      <c r="C2" s="81"/>
      <c r="D2" s="4"/>
      <c r="E2" s="2"/>
      <c r="F2" s="546"/>
      <c r="G2" s="546"/>
      <c r="H2" s="546"/>
      <c r="I2" s="2"/>
    </row>
    <row r="3" spans="1:9">
      <c r="A3" s="2"/>
      <c r="B3" s="2"/>
      <c r="C3" s="81"/>
      <c r="D3" s="4"/>
      <c r="E3" s="2" t="s">
        <v>1150</v>
      </c>
      <c r="F3" s="546"/>
      <c r="G3" s="546"/>
      <c r="H3" s="546"/>
      <c r="I3" s="2"/>
    </row>
    <row r="4" spans="1:9">
      <c r="A4" s="2"/>
      <c r="B4" s="2"/>
      <c r="C4" s="81"/>
      <c r="D4" s="4"/>
      <c r="E4" s="2"/>
      <c r="F4" s="546"/>
      <c r="G4" s="546"/>
      <c r="H4" s="546"/>
      <c r="I4" s="2"/>
    </row>
    <row r="5" spans="1:9">
      <c r="A5" s="2"/>
      <c r="B5" s="2"/>
      <c r="C5" s="81"/>
      <c r="D5" s="4"/>
      <c r="E5" s="2"/>
      <c r="F5" s="4"/>
      <c r="G5" s="18"/>
      <c r="H5" s="19"/>
    </row>
    <row r="6" spans="1:9" ht="16.5">
      <c r="A6" s="573" t="s">
        <v>1386</v>
      </c>
      <c r="B6" s="573"/>
      <c r="C6" s="573"/>
      <c r="D6" s="573"/>
      <c r="E6" s="573"/>
      <c r="F6" s="573"/>
      <c r="G6" s="573"/>
      <c r="H6" s="573"/>
      <c r="I6" s="573"/>
    </row>
    <row r="7" spans="1:9" ht="16.5">
      <c r="A7" s="568" t="s">
        <v>1435</v>
      </c>
      <c r="B7" s="568" t="s">
        <v>194</v>
      </c>
      <c r="C7" s="568"/>
      <c r="D7" s="568"/>
      <c r="E7" s="568"/>
      <c r="F7" s="568"/>
      <c r="G7" s="568"/>
      <c r="H7" s="568"/>
    </row>
    <row r="8" spans="1:9">
      <c r="A8" s="82"/>
      <c r="B8" s="82"/>
      <c r="C8" s="82"/>
      <c r="D8" s="82"/>
      <c r="E8" s="82"/>
      <c r="F8" s="82"/>
      <c r="G8" s="82"/>
      <c r="H8" s="31"/>
    </row>
    <row r="9" spans="1:9" ht="19.5" customHeight="1">
      <c r="A9" s="652" t="s">
        <v>1057</v>
      </c>
      <c r="B9" s="654" t="s">
        <v>1381</v>
      </c>
      <c r="C9" s="652" t="s">
        <v>391</v>
      </c>
      <c r="D9" s="652" t="s">
        <v>1382</v>
      </c>
      <c r="E9" s="656" t="s">
        <v>1058</v>
      </c>
      <c r="F9" s="657"/>
      <c r="G9" s="658" t="s">
        <v>1059</v>
      </c>
      <c r="H9" s="658"/>
    </row>
    <row r="10" spans="1:9" ht="31.5">
      <c r="A10" s="653"/>
      <c r="B10" s="655"/>
      <c r="C10" s="653"/>
      <c r="D10" s="653"/>
      <c r="E10" s="13" t="s">
        <v>1383</v>
      </c>
      <c r="F10" s="396" t="s">
        <v>7</v>
      </c>
      <c r="G10" s="13" t="s">
        <v>1383</v>
      </c>
      <c r="H10" s="397" t="s">
        <v>1060</v>
      </c>
    </row>
    <row r="11" spans="1:9" s="40" customFormat="1">
      <c r="A11" s="95">
        <v>1</v>
      </c>
      <c r="B11" s="96" t="s">
        <v>1061</v>
      </c>
      <c r="C11" s="13" t="s">
        <v>392</v>
      </c>
      <c r="D11" s="13">
        <v>3400</v>
      </c>
      <c r="E11" s="13">
        <v>9.4</v>
      </c>
      <c r="F11" s="398">
        <f t="shared" ref="F11:F26" si="0">D11*E11</f>
        <v>31960</v>
      </c>
      <c r="G11" s="15">
        <f t="shared" ref="G11:G26" si="1">SUM(E11)</f>
        <v>9.4</v>
      </c>
      <c r="H11" s="399">
        <f>F11</f>
        <v>31960</v>
      </c>
    </row>
    <row r="12" spans="1:9" s="40" customFormat="1">
      <c r="A12" s="95">
        <v>2</v>
      </c>
      <c r="B12" s="97" t="s">
        <v>513</v>
      </c>
      <c r="C12" s="13" t="s">
        <v>392</v>
      </c>
      <c r="D12" s="13">
        <v>346.9</v>
      </c>
      <c r="E12" s="13">
        <v>11.5</v>
      </c>
      <c r="F12" s="398">
        <f t="shared" si="0"/>
        <v>3989.35</v>
      </c>
      <c r="G12" s="15">
        <f t="shared" si="1"/>
        <v>11.5</v>
      </c>
      <c r="H12" s="399">
        <f t="shared" ref="H12:H26" si="2">F12</f>
        <v>3989.35</v>
      </c>
    </row>
    <row r="13" spans="1:9" s="40" customFormat="1">
      <c r="A13" s="95">
        <v>3</v>
      </c>
      <c r="B13" s="15" t="s">
        <v>514</v>
      </c>
      <c r="C13" s="13" t="s">
        <v>392</v>
      </c>
      <c r="D13" s="13">
        <v>354</v>
      </c>
      <c r="E13" s="13">
        <v>10.199999999999999</v>
      </c>
      <c r="F13" s="398">
        <f t="shared" si="0"/>
        <v>3610.7999999999997</v>
      </c>
      <c r="G13" s="15">
        <f t="shared" si="1"/>
        <v>10.199999999999999</v>
      </c>
      <c r="H13" s="399">
        <f t="shared" si="2"/>
        <v>3610.7999999999997</v>
      </c>
    </row>
    <row r="14" spans="1:9" s="40" customFormat="1">
      <c r="A14" s="95">
        <v>4</v>
      </c>
      <c r="B14" s="96" t="s">
        <v>1062</v>
      </c>
      <c r="C14" s="13" t="s">
        <v>392</v>
      </c>
      <c r="D14" s="13">
        <v>237</v>
      </c>
      <c r="E14" s="13">
        <v>11.9</v>
      </c>
      <c r="F14" s="398">
        <f t="shared" si="0"/>
        <v>2820.3</v>
      </c>
      <c r="G14" s="15">
        <f t="shared" si="1"/>
        <v>11.9</v>
      </c>
      <c r="H14" s="399">
        <f t="shared" si="2"/>
        <v>2820.3</v>
      </c>
    </row>
    <row r="15" spans="1:9" s="40" customFormat="1">
      <c r="A15" s="95">
        <v>5</v>
      </c>
      <c r="B15" s="96" t="s">
        <v>1063</v>
      </c>
      <c r="C15" s="13" t="s">
        <v>392</v>
      </c>
      <c r="D15" s="13">
        <v>293</v>
      </c>
      <c r="E15" s="13">
        <v>6.5</v>
      </c>
      <c r="F15" s="398">
        <f t="shared" si="0"/>
        <v>1904.5</v>
      </c>
      <c r="G15" s="15">
        <f t="shared" si="1"/>
        <v>6.5</v>
      </c>
      <c r="H15" s="399">
        <f t="shared" si="2"/>
        <v>1904.5</v>
      </c>
    </row>
    <row r="16" spans="1:9" s="40" customFormat="1">
      <c r="A16" s="95">
        <v>6</v>
      </c>
      <c r="B16" s="96" t="s">
        <v>1065</v>
      </c>
      <c r="C16" s="13" t="s">
        <v>393</v>
      </c>
      <c r="D16" s="13">
        <v>552</v>
      </c>
      <c r="E16" s="13">
        <v>7</v>
      </c>
      <c r="F16" s="398">
        <f t="shared" si="0"/>
        <v>3864</v>
      </c>
      <c r="G16" s="15">
        <f t="shared" si="1"/>
        <v>7</v>
      </c>
      <c r="H16" s="399">
        <f t="shared" si="2"/>
        <v>3864</v>
      </c>
    </row>
    <row r="17" spans="1:8" s="40" customFormat="1">
      <c r="A17" s="95">
        <v>7</v>
      </c>
      <c r="B17" s="96" t="s">
        <v>521</v>
      </c>
      <c r="C17" s="13" t="s">
        <v>392</v>
      </c>
      <c r="D17" s="10">
        <v>142</v>
      </c>
      <c r="E17" s="98">
        <v>4</v>
      </c>
      <c r="F17" s="398">
        <f t="shared" si="0"/>
        <v>568</v>
      </c>
      <c r="G17" s="15">
        <f t="shared" si="1"/>
        <v>4</v>
      </c>
      <c r="H17" s="399">
        <f t="shared" si="2"/>
        <v>568</v>
      </c>
    </row>
    <row r="18" spans="1:8" s="40" customFormat="1">
      <c r="A18" s="95">
        <v>8</v>
      </c>
      <c r="B18" s="96" t="s">
        <v>608</v>
      </c>
      <c r="C18" s="13" t="s">
        <v>392</v>
      </c>
      <c r="D18" s="13">
        <v>654</v>
      </c>
      <c r="E18" s="13">
        <v>3.15</v>
      </c>
      <c r="F18" s="398">
        <f t="shared" si="0"/>
        <v>2060.1</v>
      </c>
      <c r="G18" s="15">
        <f t="shared" si="1"/>
        <v>3.15</v>
      </c>
      <c r="H18" s="399">
        <f t="shared" si="2"/>
        <v>2060.1</v>
      </c>
    </row>
    <row r="19" spans="1:8" s="40" customFormat="1">
      <c r="A19" s="95">
        <v>9</v>
      </c>
      <c r="B19" s="96" t="s">
        <v>1384</v>
      </c>
      <c r="C19" s="13" t="s">
        <v>392</v>
      </c>
      <c r="D19" s="13">
        <v>224</v>
      </c>
      <c r="E19" s="13">
        <v>2</v>
      </c>
      <c r="F19" s="398">
        <f t="shared" si="0"/>
        <v>448</v>
      </c>
      <c r="G19" s="15">
        <f t="shared" si="1"/>
        <v>2</v>
      </c>
      <c r="H19" s="399">
        <f t="shared" si="2"/>
        <v>448</v>
      </c>
    </row>
    <row r="20" spans="1:8" s="40" customFormat="1">
      <c r="A20" s="95">
        <v>10</v>
      </c>
      <c r="B20" s="96" t="s">
        <v>520</v>
      </c>
      <c r="C20" s="13" t="s">
        <v>392</v>
      </c>
      <c r="D20" s="13">
        <v>221</v>
      </c>
      <c r="E20" s="13">
        <v>3.9</v>
      </c>
      <c r="F20" s="398">
        <f t="shared" si="0"/>
        <v>861.9</v>
      </c>
      <c r="G20" s="15">
        <f t="shared" si="1"/>
        <v>3.9</v>
      </c>
      <c r="H20" s="399">
        <f t="shared" si="2"/>
        <v>861.9</v>
      </c>
    </row>
    <row r="21" spans="1:8" s="40" customFormat="1">
      <c r="A21" s="95">
        <v>11</v>
      </c>
      <c r="B21" s="15" t="s">
        <v>519</v>
      </c>
      <c r="C21" s="13" t="s">
        <v>392</v>
      </c>
      <c r="D21" s="13">
        <v>444</v>
      </c>
      <c r="E21" s="13">
        <v>7.3</v>
      </c>
      <c r="F21" s="398">
        <f t="shared" si="0"/>
        <v>3241.2</v>
      </c>
      <c r="G21" s="15">
        <f t="shared" si="1"/>
        <v>7.3</v>
      </c>
      <c r="H21" s="399">
        <f t="shared" si="2"/>
        <v>3241.2</v>
      </c>
    </row>
    <row r="22" spans="1:8" s="40" customFormat="1">
      <c r="A22" s="95">
        <v>12</v>
      </c>
      <c r="B22" s="96" t="s">
        <v>522</v>
      </c>
      <c r="C22" s="13" t="s">
        <v>1067</v>
      </c>
      <c r="D22" s="13">
        <v>354</v>
      </c>
      <c r="E22" s="13">
        <v>4</v>
      </c>
      <c r="F22" s="398">
        <f t="shared" si="0"/>
        <v>1416</v>
      </c>
      <c r="G22" s="15">
        <f t="shared" si="1"/>
        <v>4</v>
      </c>
      <c r="H22" s="399">
        <f t="shared" si="2"/>
        <v>1416</v>
      </c>
    </row>
    <row r="23" spans="1:8" s="40" customFormat="1">
      <c r="A23" s="95">
        <v>13</v>
      </c>
      <c r="B23" s="15" t="s">
        <v>606</v>
      </c>
      <c r="C23" s="13" t="s">
        <v>392</v>
      </c>
      <c r="D23" s="400">
        <v>634</v>
      </c>
      <c r="E23" s="400">
        <v>0.56999999999999995</v>
      </c>
      <c r="F23" s="398">
        <f t="shared" si="0"/>
        <v>361.38</v>
      </c>
      <c r="G23" s="15">
        <f t="shared" si="1"/>
        <v>0.56999999999999995</v>
      </c>
      <c r="H23" s="399">
        <f t="shared" si="2"/>
        <v>361.38</v>
      </c>
    </row>
    <row r="24" spans="1:8" s="40" customFormat="1">
      <c r="A24" s="95">
        <v>14</v>
      </c>
      <c r="B24" s="15" t="s">
        <v>523</v>
      </c>
      <c r="C24" s="13" t="s">
        <v>392</v>
      </c>
      <c r="D24" s="10">
        <v>2480.4</v>
      </c>
      <c r="E24" s="13">
        <v>0.8</v>
      </c>
      <c r="F24" s="398">
        <f t="shared" si="0"/>
        <v>1984.3200000000002</v>
      </c>
      <c r="G24" s="15">
        <f t="shared" si="1"/>
        <v>0.8</v>
      </c>
      <c r="H24" s="399">
        <f t="shared" si="2"/>
        <v>1984.3200000000002</v>
      </c>
    </row>
    <row r="25" spans="1:8" s="40" customFormat="1">
      <c r="A25" s="95">
        <v>15</v>
      </c>
      <c r="B25" s="401" t="s">
        <v>1068</v>
      </c>
      <c r="C25" s="13" t="s">
        <v>392</v>
      </c>
      <c r="D25" s="10">
        <v>2032</v>
      </c>
      <c r="E25" s="13">
        <v>0.2</v>
      </c>
      <c r="F25" s="398">
        <f t="shared" si="0"/>
        <v>406.40000000000003</v>
      </c>
      <c r="G25" s="15">
        <f t="shared" si="1"/>
        <v>0.2</v>
      </c>
      <c r="H25" s="399">
        <f t="shared" si="2"/>
        <v>406.40000000000003</v>
      </c>
    </row>
    <row r="26" spans="1:8" s="40" customFormat="1">
      <c r="A26" s="95">
        <v>16</v>
      </c>
      <c r="B26" s="96" t="s">
        <v>1385</v>
      </c>
      <c r="C26" s="13" t="s">
        <v>392</v>
      </c>
      <c r="D26" s="10">
        <v>214</v>
      </c>
      <c r="E26" s="13">
        <v>5</v>
      </c>
      <c r="F26" s="398">
        <f t="shared" si="0"/>
        <v>1070</v>
      </c>
      <c r="G26" s="15">
        <f t="shared" si="1"/>
        <v>5</v>
      </c>
      <c r="H26" s="399">
        <f t="shared" si="2"/>
        <v>1070</v>
      </c>
    </row>
    <row r="27" spans="1:8" s="40" customFormat="1">
      <c r="A27" s="649" t="s">
        <v>284</v>
      </c>
      <c r="B27" s="650"/>
      <c r="C27" s="13"/>
      <c r="D27" s="13"/>
      <c r="E27" s="464">
        <f>SUM(E11:E26)</f>
        <v>87.42</v>
      </c>
      <c r="F27" s="465">
        <f>SUM(F11:F26)</f>
        <v>60566.25</v>
      </c>
      <c r="G27" s="464">
        <f>SUM(G11:G26)</f>
        <v>87.42</v>
      </c>
      <c r="H27" s="399">
        <f>SUM(H11:H26)</f>
        <v>60566.25</v>
      </c>
    </row>
    <row r="28" spans="1:8" s="40" customFormat="1">
      <c r="A28" s="402"/>
      <c r="B28" s="406"/>
      <c r="C28" s="402"/>
      <c r="D28" s="402"/>
      <c r="E28" s="407"/>
      <c r="F28" s="404"/>
      <c r="G28" s="403"/>
      <c r="H28" s="405"/>
    </row>
    <row r="29" spans="1:8" s="40" customFormat="1">
      <c r="A29" s="402"/>
      <c r="B29" s="403"/>
      <c r="C29" s="402"/>
      <c r="D29" s="408"/>
      <c r="E29" s="407"/>
      <c r="F29" s="404"/>
      <c r="G29" s="403"/>
      <c r="H29" s="405"/>
    </row>
    <row r="30" spans="1:8" s="40" customFormat="1">
      <c r="A30" s="402"/>
      <c r="B30" s="403"/>
      <c r="C30" s="402"/>
      <c r="D30" s="408"/>
      <c r="E30" s="407"/>
      <c r="F30" s="404"/>
      <c r="G30" s="403"/>
      <c r="H30" s="405"/>
    </row>
    <row r="31" spans="1:8" s="40" customFormat="1">
      <c r="A31" s="402"/>
      <c r="B31" s="403"/>
      <c r="C31" s="402"/>
      <c r="D31" s="408"/>
      <c r="E31" s="407"/>
      <c r="F31" s="404"/>
      <c r="G31" s="403"/>
      <c r="H31" s="405"/>
    </row>
    <row r="32" spans="1:8" s="40" customFormat="1">
      <c r="A32" s="402"/>
      <c r="B32" s="406"/>
      <c r="C32" s="402"/>
      <c r="D32" s="402"/>
      <c r="E32" s="402"/>
      <c r="F32" s="404"/>
      <c r="G32" s="403"/>
      <c r="H32" s="405"/>
    </row>
    <row r="33" spans="1:8" s="40" customFormat="1">
      <c r="A33" s="402"/>
      <c r="B33" s="406"/>
      <c r="C33" s="402"/>
      <c r="D33" s="402"/>
      <c r="E33" s="407"/>
      <c r="F33" s="404"/>
      <c r="G33" s="403"/>
      <c r="H33" s="405"/>
    </row>
    <row r="34" spans="1:8" s="40" customFormat="1">
      <c r="A34" s="402"/>
      <c r="B34" s="406"/>
      <c r="C34" s="402"/>
      <c r="D34" s="408"/>
      <c r="E34" s="407"/>
      <c r="F34" s="404"/>
      <c r="G34" s="403"/>
      <c r="H34" s="405"/>
    </row>
    <row r="35" spans="1:8" s="40" customFormat="1">
      <c r="A35" s="402"/>
      <c r="B35" s="406"/>
      <c r="C35" s="402"/>
      <c r="D35" s="402"/>
      <c r="E35" s="407"/>
      <c r="F35" s="404"/>
      <c r="G35" s="403"/>
      <c r="H35" s="405"/>
    </row>
    <row r="36" spans="1:8" s="40" customFormat="1">
      <c r="A36" s="402"/>
      <c r="B36" s="406"/>
      <c r="C36" s="402"/>
      <c r="D36" s="402"/>
      <c r="E36" s="407"/>
      <c r="F36" s="404"/>
      <c r="G36" s="403"/>
      <c r="H36" s="405"/>
    </row>
    <row r="37" spans="1:8" s="40" customFormat="1" ht="20.25" customHeight="1">
      <c r="A37" s="651"/>
      <c r="B37" s="651"/>
      <c r="C37" s="408"/>
      <c r="D37" s="402"/>
      <c r="E37" s="409"/>
      <c r="F37" s="404"/>
      <c r="G37" s="409"/>
      <c r="H37" s="405"/>
    </row>
    <row r="38" spans="1:8" s="40" customFormat="1"/>
    <row r="39" spans="1:8" s="40" customFormat="1"/>
    <row r="40" spans="1:8" s="40" customFormat="1"/>
    <row r="41" spans="1:8" s="40" customFormat="1"/>
    <row r="42" spans="1:8" s="40" customFormat="1"/>
    <row r="43" spans="1:8" s="40" customFormat="1"/>
    <row r="44" spans="1:8" s="40" customFormat="1"/>
    <row r="45" spans="1:8" s="40" customFormat="1"/>
    <row r="46" spans="1:8" s="40" customFormat="1"/>
    <row r="47" spans="1:8" s="40" customFormat="1"/>
    <row r="48" spans="1:8" s="40" customFormat="1"/>
    <row r="49" spans="1:9" s="40" customFormat="1"/>
    <row r="50" spans="1:9" s="40" customFormat="1"/>
    <row r="51" spans="1:9" s="40" customFormat="1"/>
    <row r="52" spans="1:9" s="40" customFormat="1"/>
    <row r="53" spans="1:9">
      <c r="A53" s="2"/>
      <c r="B53" s="2"/>
      <c r="C53" s="81"/>
      <c r="D53" s="4"/>
      <c r="E53" s="2" t="s">
        <v>209</v>
      </c>
      <c r="F53" s="546" t="s">
        <v>1431</v>
      </c>
      <c r="G53" s="546"/>
      <c r="H53" s="546"/>
    </row>
    <row r="54" spans="1:9">
      <c r="A54" s="2"/>
      <c r="B54" s="2"/>
      <c r="C54" s="81"/>
      <c r="D54" s="4"/>
      <c r="E54" s="2" t="s">
        <v>210</v>
      </c>
      <c r="F54" s="546"/>
      <c r="G54" s="546"/>
      <c r="H54" s="546"/>
      <c r="I54" s="2"/>
    </row>
    <row r="55" spans="1:9">
      <c r="A55" s="2"/>
      <c r="B55" s="2"/>
      <c r="C55" s="81"/>
      <c r="D55" s="4"/>
      <c r="E55" s="2" t="s">
        <v>211</v>
      </c>
      <c r="F55" s="546"/>
      <c r="G55" s="546"/>
      <c r="H55" s="546"/>
      <c r="I55" s="2"/>
    </row>
    <row r="56" spans="1:9">
      <c r="A56" s="2"/>
      <c r="B56" s="2"/>
      <c r="C56" s="81"/>
      <c r="D56" s="4"/>
      <c r="E56" s="2"/>
      <c r="F56" s="546"/>
      <c r="G56" s="546"/>
      <c r="H56" s="546"/>
      <c r="I56" s="2"/>
    </row>
    <row r="57" spans="1:9">
      <c r="A57" s="2"/>
      <c r="B57" s="2"/>
      <c r="C57" s="81"/>
      <c r="D57" s="4"/>
      <c r="E57" s="2"/>
      <c r="F57" s="4"/>
      <c r="G57" s="18"/>
      <c r="H57" s="19"/>
    </row>
    <row r="58" spans="1:9" ht="16.5">
      <c r="A58" s="568" t="s">
        <v>1387</v>
      </c>
      <c r="B58" s="568"/>
      <c r="C58" s="568"/>
      <c r="D58" s="568"/>
      <c r="E58" s="568"/>
      <c r="F58" s="568"/>
      <c r="G58" s="568"/>
      <c r="H58" s="568"/>
      <c r="I58" s="25"/>
    </row>
    <row r="59" spans="1:9" ht="16.5">
      <c r="A59" s="568" t="s">
        <v>1173</v>
      </c>
      <c r="B59" s="568" t="s">
        <v>194</v>
      </c>
      <c r="C59" s="568"/>
      <c r="D59" s="568"/>
      <c r="E59" s="568"/>
      <c r="F59" s="568"/>
      <c r="G59" s="568"/>
      <c r="H59" s="568"/>
    </row>
    <row r="60" spans="1:9" s="99" customFormat="1" ht="35.25" customHeight="1">
      <c r="A60" s="613" t="s">
        <v>1057</v>
      </c>
      <c r="B60" s="613" t="s">
        <v>1069</v>
      </c>
      <c r="C60" s="613" t="s">
        <v>391</v>
      </c>
      <c r="D60" s="613" t="s">
        <v>1070</v>
      </c>
      <c r="E60" s="564" t="s">
        <v>1058</v>
      </c>
      <c r="F60" s="565"/>
      <c r="G60" s="648" t="s">
        <v>1059</v>
      </c>
      <c r="H60" s="648"/>
    </row>
    <row r="61" spans="1:9" s="99" customFormat="1" ht="27.75" customHeight="1">
      <c r="A61" s="614"/>
      <c r="B61" s="614"/>
      <c r="C61" s="614"/>
      <c r="D61" s="614"/>
      <c r="E61" s="306" t="s">
        <v>1071</v>
      </c>
      <c r="F61" s="306" t="s">
        <v>1072</v>
      </c>
      <c r="G61" s="100" t="s">
        <v>1071</v>
      </c>
      <c r="H61" s="307" t="s">
        <v>1369</v>
      </c>
    </row>
    <row r="62" spans="1:9" s="99" customFormat="1" ht="14.25">
      <c r="A62" s="100">
        <v>1</v>
      </c>
      <c r="B62" s="83" t="s">
        <v>526</v>
      </c>
      <c r="C62" s="100" t="s">
        <v>370</v>
      </c>
      <c r="D62" s="103">
        <v>84</v>
      </c>
      <c r="E62" s="100">
        <v>33</v>
      </c>
      <c r="F62" s="410">
        <f>SUM(D62*E62)</f>
        <v>2772</v>
      </c>
      <c r="G62" s="101">
        <f>SUM(E62)</f>
        <v>33</v>
      </c>
      <c r="H62" s="411">
        <f>SUM(F62)</f>
        <v>2772</v>
      </c>
    </row>
    <row r="63" spans="1:9" s="99" customFormat="1" ht="14.25">
      <c r="A63" s="102">
        <v>2</v>
      </c>
      <c r="B63" s="83" t="s">
        <v>533</v>
      </c>
      <c r="C63" s="100" t="s">
        <v>370</v>
      </c>
      <c r="D63" s="103">
        <v>160</v>
      </c>
      <c r="E63" s="100">
        <v>14</v>
      </c>
      <c r="F63" s="410">
        <f t="shared" ref="F63:F98" si="3">SUM(D63*E63)</f>
        <v>2240</v>
      </c>
      <c r="G63" s="101">
        <f t="shared" ref="G63:H89" si="4">SUM(E63)</f>
        <v>14</v>
      </c>
      <c r="H63" s="411">
        <f>SUM(F63)</f>
        <v>2240</v>
      </c>
    </row>
    <row r="64" spans="1:9" s="99" customFormat="1" ht="14.25">
      <c r="A64" s="100">
        <v>3</v>
      </c>
      <c r="B64" s="83" t="s">
        <v>530</v>
      </c>
      <c r="C64" s="100" t="s">
        <v>393</v>
      </c>
      <c r="D64" s="103">
        <v>320</v>
      </c>
      <c r="E64" s="100">
        <v>4.75</v>
      </c>
      <c r="F64" s="410">
        <f t="shared" si="3"/>
        <v>1520</v>
      </c>
      <c r="G64" s="101">
        <f t="shared" si="4"/>
        <v>4.75</v>
      </c>
      <c r="H64" s="411">
        <f t="shared" si="4"/>
        <v>1520</v>
      </c>
    </row>
    <row r="65" spans="1:8" s="99" customFormat="1" ht="14.25">
      <c r="A65" s="102">
        <v>4</v>
      </c>
      <c r="B65" s="83" t="s">
        <v>530</v>
      </c>
      <c r="C65" s="100" t="s">
        <v>370</v>
      </c>
      <c r="D65" s="103">
        <v>260</v>
      </c>
      <c r="E65" s="100">
        <v>4</v>
      </c>
      <c r="F65" s="410">
        <f t="shared" si="3"/>
        <v>1040</v>
      </c>
      <c r="G65" s="101">
        <f t="shared" si="4"/>
        <v>4</v>
      </c>
      <c r="H65" s="411">
        <f t="shared" si="4"/>
        <v>1040</v>
      </c>
    </row>
    <row r="66" spans="1:8" s="99" customFormat="1" ht="14.25">
      <c r="A66" s="100">
        <v>5</v>
      </c>
      <c r="B66" s="321" t="s">
        <v>1388</v>
      </c>
      <c r="C66" s="100" t="s">
        <v>370</v>
      </c>
      <c r="D66" s="103">
        <v>280</v>
      </c>
      <c r="E66" s="100">
        <v>1</v>
      </c>
      <c r="F66" s="410">
        <f t="shared" si="3"/>
        <v>280</v>
      </c>
      <c r="G66" s="101">
        <f t="shared" si="4"/>
        <v>1</v>
      </c>
      <c r="H66" s="411">
        <f t="shared" si="4"/>
        <v>280</v>
      </c>
    </row>
    <row r="67" spans="1:8" s="99" customFormat="1" ht="14.25">
      <c r="A67" s="102">
        <v>6</v>
      </c>
      <c r="B67" s="321" t="s">
        <v>1388</v>
      </c>
      <c r="C67" s="100" t="s">
        <v>393</v>
      </c>
      <c r="D67" s="103">
        <v>280</v>
      </c>
      <c r="E67" s="100">
        <v>15.5</v>
      </c>
      <c r="F67" s="410">
        <f t="shared" si="3"/>
        <v>4340</v>
      </c>
      <c r="G67" s="101">
        <f t="shared" si="4"/>
        <v>15.5</v>
      </c>
      <c r="H67" s="411">
        <f t="shared" si="4"/>
        <v>4340</v>
      </c>
    </row>
    <row r="68" spans="1:8" s="99" customFormat="1" ht="14.25">
      <c r="A68" s="100">
        <v>7</v>
      </c>
      <c r="B68" s="83" t="s">
        <v>868</v>
      </c>
      <c r="C68" s="100" t="s">
        <v>370</v>
      </c>
      <c r="D68" s="103">
        <v>90</v>
      </c>
      <c r="E68" s="100">
        <v>29</v>
      </c>
      <c r="F68" s="410">
        <f t="shared" si="3"/>
        <v>2610</v>
      </c>
      <c r="G68" s="101">
        <f t="shared" si="4"/>
        <v>29</v>
      </c>
      <c r="H68" s="411">
        <f t="shared" si="4"/>
        <v>2610</v>
      </c>
    </row>
    <row r="69" spans="1:8" s="99" customFormat="1" ht="14.25">
      <c r="A69" s="102">
        <v>8</v>
      </c>
      <c r="B69" s="83" t="s">
        <v>527</v>
      </c>
      <c r="C69" s="100" t="s">
        <v>370</v>
      </c>
      <c r="D69" s="103">
        <v>90</v>
      </c>
      <c r="E69" s="100">
        <v>6</v>
      </c>
      <c r="F69" s="410">
        <f t="shared" si="3"/>
        <v>540</v>
      </c>
      <c r="G69" s="101">
        <f t="shared" si="4"/>
        <v>6</v>
      </c>
      <c r="H69" s="411">
        <f t="shared" si="4"/>
        <v>540</v>
      </c>
    </row>
    <row r="70" spans="1:8" s="99" customFormat="1" ht="14.25">
      <c r="A70" s="100">
        <v>9</v>
      </c>
      <c r="B70" s="321" t="s">
        <v>1389</v>
      </c>
      <c r="C70" s="100" t="s">
        <v>370</v>
      </c>
      <c r="D70" s="103">
        <v>250</v>
      </c>
      <c r="E70" s="100">
        <v>6</v>
      </c>
      <c r="F70" s="410">
        <f t="shared" si="3"/>
        <v>1500</v>
      </c>
      <c r="G70" s="101">
        <f t="shared" si="4"/>
        <v>6</v>
      </c>
      <c r="H70" s="411">
        <f t="shared" si="4"/>
        <v>1500</v>
      </c>
    </row>
    <row r="71" spans="1:8" s="99" customFormat="1" ht="14.25">
      <c r="A71" s="102">
        <v>10</v>
      </c>
      <c r="B71" s="321" t="s">
        <v>1390</v>
      </c>
      <c r="C71" s="100" t="s">
        <v>370</v>
      </c>
      <c r="D71" s="103">
        <v>170</v>
      </c>
      <c r="E71" s="100">
        <v>9</v>
      </c>
      <c r="F71" s="410">
        <f t="shared" si="3"/>
        <v>1530</v>
      </c>
      <c r="G71" s="101">
        <f t="shared" si="4"/>
        <v>9</v>
      </c>
      <c r="H71" s="411">
        <f t="shared" si="4"/>
        <v>1530</v>
      </c>
    </row>
    <row r="72" spans="1:8" s="99" customFormat="1" ht="14.25">
      <c r="A72" s="100">
        <v>11</v>
      </c>
      <c r="B72" s="83" t="s">
        <v>1073</v>
      </c>
      <c r="C72" s="100" t="s">
        <v>370</v>
      </c>
      <c r="D72" s="103">
        <v>80</v>
      </c>
      <c r="E72" s="100">
        <v>43</v>
      </c>
      <c r="F72" s="410">
        <f t="shared" si="3"/>
        <v>3440</v>
      </c>
      <c r="G72" s="101">
        <f t="shared" si="4"/>
        <v>43</v>
      </c>
      <c r="H72" s="411">
        <f t="shared" si="4"/>
        <v>3440</v>
      </c>
    </row>
    <row r="73" spans="1:8" s="99" customFormat="1" ht="14.25">
      <c r="A73" s="102">
        <v>12</v>
      </c>
      <c r="B73" s="83" t="s">
        <v>1074</v>
      </c>
      <c r="C73" s="100" t="s">
        <v>370</v>
      </c>
      <c r="D73" s="103">
        <v>150</v>
      </c>
      <c r="E73" s="100">
        <v>1</v>
      </c>
      <c r="F73" s="410">
        <f t="shared" si="3"/>
        <v>150</v>
      </c>
      <c r="G73" s="101">
        <f t="shared" si="4"/>
        <v>1</v>
      </c>
      <c r="H73" s="411">
        <f t="shared" si="4"/>
        <v>150</v>
      </c>
    </row>
    <row r="74" spans="1:8" s="99" customFormat="1" ht="14.25">
      <c r="A74" s="100">
        <v>13</v>
      </c>
      <c r="B74" s="321" t="s">
        <v>1391</v>
      </c>
      <c r="C74" s="100" t="s">
        <v>370</v>
      </c>
      <c r="D74" s="103">
        <v>50</v>
      </c>
      <c r="E74" s="100">
        <v>3</v>
      </c>
      <c r="F74" s="410">
        <f t="shared" si="3"/>
        <v>150</v>
      </c>
      <c r="G74" s="101">
        <f t="shared" si="4"/>
        <v>3</v>
      </c>
      <c r="H74" s="411">
        <f t="shared" si="4"/>
        <v>150</v>
      </c>
    </row>
    <row r="75" spans="1:8" s="99" customFormat="1" ht="14.25">
      <c r="A75" s="102">
        <v>14</v>
      </c>
      <c r="B75" s="83" t="s">
        <v>1075</v>
      </c>
      <c r="C75" s="100" t="s">
        <v>370</v>
      </c>
      <c r="D75" s="103">
        <v>100</v>
      </c>
      <c r="E75" s="100">
        <v>10</v>
      </c>
      <c r="F75" s="410">
        <f t="shared" si="3"/>
        <v>1000</v>
      </c>
      <c r="G75" s="101">
        <f t="shared" si="4"/>
        <v>10</v>
      </c>
      <c r="H75" s="411">
        <f t="shared" si="4"/>
        <v>1000</v>
      </c>
    </row>
    <row r="76" spans="1:8" s="99" customFormat="1" ht="14.25">
      <c r="A76" s="100">
        <v>15</v>
      </c>
      <c r="B76" s="83" t="s">
        <v>1076</v>
      </c>
      <c r="C76" s="100" t="s">
        <v>370</v>
      </c>
      <c r="D76" s="103">
        <v>530</v>
      </c>
      <c r="E76" s="100">
        <v>6</v>
      </c>
      <c r="F76" s="410">
        <f t="shared" si="3"/>
        <v>3180</v>
      </c>
      <c r="G76" s="101">
        <f t="shared" si="4"/>
        <v>6</v>
      </c>
      <c r="H76" s="411">
        <f t="shared" si="4"/>
        <v>3180</v>
      </c>
    </row>
    <row r="77" spans="1:8" s="99" customFormat="1" ht="14.25">
      <c r="A77" s="102">
        <v>16</v>
      </c>
      <c r="B77" s="83" t="s">
        <v>1077</v>
      </c>
      <c r="C77" s="100" t="s">
        <v>370</v>
      </c>
      <c r="D77" s="103">
        <v>250</v>
      </c>
      <c r="E77" s="100">
        <v>6</v>
      </c>
      <c r="F77" s="410">
        <f t="shared" si="3"/>
        <v>1500</v>
      </c>
      <c r="G77" s="101">
        <f t="shared" si="4"/>
        <v>6</v>
      </c>
      <c r="H77" s="411">
        <f t="shared" si="4"/>
        <v>1500</v>
      </c>
    </row>
    <row r="78" spans="1:8" s="99" customFormat="1" ht="14.25">
      <c r="A78" s="100">
        <v>17</v>
      </c>
      <c r="B78" s="83" t="s">
        <v>1078</v>
      </c>
      <c r="C78" s="100" t="s">
        <v>370</v>
      </c>
      <c r="D78" s="103">
        <v>800</v>
      </c>
      <c r="E78" s="84">
        <v>3</v>
      </c>
      <c r="F78" s="410">
        <f t="shared" si="3"/>
        <v>2400</v>
      </c>
      <c r="G78" s="101">
        <f t="shared" si="4"/>
        <v>3</v>
      </c>
      <c r="H78" s="411">
        <f t="shared" si="4"/>
        <v>2400</v>
      </c>
    </row>
    <row r="79" spans="1:8" s="99" customFormat="1" ht="14.25">
      <c r="A79" s="102">
        <v>18</v>
      </c>
      <c r="B79" s="83" t="s">
        <v>113</v>
      </c>
      <c r="C79" s="100" t="s">
        <v>370</v>
      </c>
      <c r="D79" s="103">
        <v>450</v>
      </c>
      <c r="E79" s="84">
        <v>2</v>
      </c>
      <c r="F79" s="410">
        <f t="shared" si="3"/>
        <v>900</v>
      </c>
      <c r="G79" s="101">
        <f t="shared" si="4"/>
        <v>2</v>
      </c>
      <c r="H79" s="411">
        <f t="shared" si="4"/>
        <v>900</v>
      </c>
    </row>
    <row r="80" spans="1:8" s="99" customFormat="1" ht="14.25">
      <c r="A80" s="100">
        <v>19</v>
      </c>
      <c r="B80" s="83" t="s">
        <v>1040</v>
      </c>
      <c r="C80" s="100" t="s">
        <v>370</v>
      </c>
      <c r="D80" s="103">
        <v>150</v>
      </c>
      <c r="E80" s="84">
        <v>6</v>
      </c>
      <c r="F80" s="410">
        <f t="shared" si="3"/>
        <v>900</v>
      </c>
      <c r="G80" s="101">
        <f t="shared" si="4"/>
        <v>6</v>
      </c>
      <c r="H80" s="411">
        <f t="shared" si="4"/>
        <v>900</v>
      </c>
    </row>
    <row r="81" spans="1:8" s="90" customFormat="1" ht="14.25">
      <c r="A81" s="102">
        <v>20</v>
      </c>
      <c r="B81" s="83" t="s">
        <v>1392</v>
      </c>
      <c r="C81" s="100" t="s">
        <v>1067</v>
      </c>
      <c r="D81" s="103">
        <v>80</v>
      </c>
      <c r="E81" s="84">
        <v>6</v>
      </c>
      <c r="F81" s="410">
        <f t="shared" si="3"/>
        <v>480</v>
      </c>
      <c r="G81" s="101">
        <f t="shared" si="4"/>
        <v>6</v>
      </c>
      <c r="H81" s="411">
        <f t="shared" si="4"/>
        <v>480</v>
      </c>
    </row>
    <row r="82" spans="1:8">
      <c r="A82" s="100">
        <v>21</v>
      </c>
      <c r="B82" s="83" t="s">
        <v>1393</v>
      </c>
      <c r="C82" s="100" t="s">
        <v>370</v>
      </c>
      <c r="D82" s="103">
        <v>2200</v>
      </c>
      <c r="E82" s="84">
        <v>5</v>
      </c>
      <c r="F82" s="410">
        <f t="shared" si="3"/>
        <v>11000</v>
      </c>
      <c r="G82" s="101">
        <f t="shared" si="4"/>
        <v>5</v>
      </c>
      <c r="H82" s="411">
        <f t="shared" si="4"/>
        <v>11000</v>
      </c>
    </row>
    <row r="83" spans="1:8">
      <c r="A83" s="102">
        <v>22</v>
      </c>
      <c r="B83" s="83" t="s">
        <v>1079</v>
      </c>
      <c r="C83" s="100" t="s">
        <v>370</v>
      </c>
      <c r="D83" s="103">
        <v>90</v>
      </c>
      <c r="E83" s="84">
        <v>7</v>
      </c>
      <c r="F83" s="410">
        <f t="shared" si="3"/>
        <v>630</v>
      </c>
      <c r="G83" s="101">
        <f t="shared" si="4"/>
        <v>7</v>
      </c>
      <c r="H83" s="411">
        <f t="shared" si="4"/>
        <v>630</v>
      </c>
    </row>
    <row r="84" spans="1:8">
      <c r="A84" s="100">
        <v>23</v>
      </c>
      <c r="B84" s="83" t="s">
        <v>1394</v>
      </c>
      <c r="C84" s="100" t="s">
        <v>370</v>
      </c>
      <c r="D84" s="103">
        <v>800</v>
      </c>
      <c r="E84" s="84">
        <v>3</v>
      </c>
      <c r="F84" s="410">
        <f t="shared" si="3"/>
        <v>2400</v>
      </c>
      <c r="G84" s="101">
        <f t="shared" si="4"/>
        <v>3</v>
      </c>
      <c r="H84" s="411">
        <f t="shared" si="4"/>
        <v>2400</v>
      </c>
    </row>
    <row r="85" spans="1:8">
      <c r="A85" s="102">
        <v>24</v>
      </c>
      <c r="B85" s="83" t="s">
        <v>1395</v>
      </c>
      <c r="C85" s="100" t="s">
        <v>370</v>
      </c>
      <c r="D85" s="103">
        <v>300</v>
      </c>
      <c r="E85" s="84">
        <v>1</v>
      </c>
      <c r="F85" s="410">
        <f t="shared" si="3"/>
        <v>300</v>
      </c>
      <c r="G85" s="101">
        <f t="shared" si="4"/>
        <v>1</v>
      </c>
      <c r="H85" s="411">
        <f t="shared" si="4"/>
        <v>300</v>
      </c>
    </row>
    <row r="86" spans="1:8">
      <c r="A86" s="100">
        <v>25</v>
      </c>
      <c r="B86" s="83" t="s">
        <v>1396</v>
      </c>
      <c r="C86" s="100" t="s">
        <v>370</v>
      </c>
      <c r="D86" s="103">
        <v>300</v>
      </c>
      <c r="E86" s="84">
        <v>1</v>
      </c>
      <c r="F86" s="410">
        <f t="shared" si="3"/>
        <v>300</v>
      </c>
      <c r="G86" s="101">
        <f t="shared" si="4"/>
        <v>1</v>
      </c>
      <c r="H86" s="411">
        <f t="shared" si="4"/>
        <v>300</v>
      </c>
    </row>
    <row r="87" spans="1:8">
      <c r="A87" s="102">
        <v>26</v>
      </c>
      <c r="B87" s="321" t="s">
        <v>531</v>
      </c>
      <c r="C87" s="100" t="s">
        <v>370</v>
      </c>
      <c r="D87" s="103">
        <v>450</v>
      </c>
      <c r="E87" s="84">
        <v>5</v>
      </c>
      <c r="F87" s="410">
        <f t="shared" si="3"/>
        <v>2250</v>
      </c>
      <c r="G87" s="101">
        <f t="shared" si="4"/>
        <v>5</v>
      </c>
      <c r="H87" s="411">
        <f t="shared" si="4"/>
        <v>2250</v>
      </c>
    </row>
    <row r="88" spans="1:8">
      <c r="A88" s="100">
        <v>27</v>
      </c>
      <c r="B88" s="322" t="s">
        <v>1397</v>
      </c>
      <c r="C88" s="100" t="s">
        <v>370</v>
      </c>
      <c r="D88" s="103">
        <v>420</v>
      </c>
      <c r="E88" s="84">
        <v>1</v>
      </c>
      <c r="F88" s="410">
        <f t="shared" si="3"/>
        <v>420</v>
      </c>
      <c r="G88" s="101">
        <f t="shared" si="4"/>
        <v>1</v>
      </c>
      <c r="H88" s="411">
        <f t="shared" si="4"/>
        <v>420</v>
      </c>
    </row>
    <row r="89" spans="1:8">
      <c r="A89" s="102">
        <v>28</v>
      </c>
      <c r="B89" s="322" t="s">
        <v>109</v>
      </c>
      <c r="C89" s="100" t="s">
        <v>370</v>
      </c>
      <c r="D89" s="103">
        <v>650</v>
      </c>
      <c r="E89" s="84">
        <v>1</v>
      </c>
      <c r="F89" s="410">
        <f t="shared" si="3"/>
        <v>650</v>
      </c>
      <c r="G89" s="101">
        <f t="shared" si="4"/>
        <v>1</v>
      </c>
      <c r="H89" s="411">
        <f t="shared" si="4"/>
        <v>650</v>
      </c>
    </row>
    <row r="90" spans="1:8">
      <c r="A90" s="100">
        <v>29</v>
      </c>
      <c r="B90" s="322" t="s">
        <v>1398</v>
      </c>
      <c r="C90" s="100" t="s">
        <v>370</v>
      </c>
      <c r="D90" s="103">
        <v>150</v>
      </c>
      <c r="E90" s="84">
        <v>7</v>
      </c>
      <c r="F90" s="410">
        <f t="shared" si="3"/>
        <v>1050</v>
      </c>
      <c r="G90" s="101">
        <f t="shared" ref="G90:H98" si="5">SUM(E90)</f>
        <v>7</v>
      </c>
      <c r="H90" s="411">
        <f t="shared" si="5"/>
        <v>1050</v>
      </c>
    </row>
    <row r="91" spans="1:8">
      <c r="A91" s="102">
        <v>30</v>
      </c>
      <c r="B91" s="322" t="s">
        <v>1399</v>
      </c>
      <c r="C91" s="100" t="s">
        <v>370</v>
      </c>
      <c r="D91" s="103">
        <v>70</v>
      </c>
      <c r="E91" s="84">
        <v>15</v>
      </c>
      <c r="F91" s="410">
        <f t="shared" si="3"/>
        <v>1050</v>
      </c>
      <c r="G91" s="101">
        <f t="shared" si="5"/>
        <v>15</v>
      </c>
      <c r="H91" s="411">
        <f t="shared" si="5"/>
        <v>1050</v>
      </c>
    </row>
    <row r="92" spans="1:8">
      <c r="A92" s="100">
        <v>31</v>
      </c>
      <c r="B92" s="85" t="s">
        <v>1080</v>
      </c>
      <c r="C92" s="100" t="s">
        <v>370</v>
      </c>
      <c r="D92" s="103">
        <v>200</v>
      </c>
      <c r="E92" s="84">
        <v>2</v>
      </c>
      <c r="F92" s="410">
        <f t="shared" si="3"/>
        <v>400</v>
      </c>
      <c r="G92" s="101">
        <f t="shared" si="5"/>
        <v>2</v>
      </c>
      <c r="H92" s="411">
        <f t="shared" si="5"/>
        <v>400</v>
      </c>
    </row>
    <row r="93" spans="1:8">
      <c r="A93" s="102">
        <v>32</v>
      </c>
      <c r="B93" s="322" t="s">
        <v>559</v>
      </c>
      <c r="C93" s="100" t="s">
        <v>370</v>
      </c>
      <c r="D93" s="103">
        <v>100</v>
      </c>
      <c r="E93" s="84">
        <v>2</v>
      </c>
      <c r="F93" s="410">
        <f t="shared" si="3"/>
        <v>200</v>
      </c>
      <c r="G93" s="101">
        <f t="shared" si="5"/>
        <v>2</v>
      </c>
      <c r="H93" s="411">
        <f t="shared" si="5"/>
        <v>200</v>
      </c>
    </row>
    <row r="94" spans="1:8">
      <c r="A94" s="100">
        <v>33</v>
      </c>
      <c r="B94" s="322" t="s">
        <v>1400</v>
      </c>
      <c r="C94" s="100" t="s">
        <v>370</v>
      </c>
      <c r="D94" s="103">
        <v>70</v>
      </c>
      <c r="E94" s="84">
        <v>2</v>
      </c>
      <c r="F94" s="410">
        <f t="shared" si="3"/>
        <v>140</v>
      </c>
      <c r="G94" s="101">
        <f t="shared" si="5"/>
        <v>2</v>
      </c>
      <c r="H94" s="411">
        <f t="shared" si="5"/>
        <v>140</v>
      </c>
    </row>
    <row r="95" spans="1:8">
      <c r="A95" s="102">
        <v>34</v>
      </c>
      <c r="B95" s="322" t="s">
        <v>1401</v>
      </c>
      <c r="C95" s="100" t="s">
        <v>370</v>
      </c>
      <c r="D95" s="103">
        <v>1900</v>
      </c>
      <c r="E95" s="84">
        <v>2</v>
      </c>
      <c r="F95" s="410">
        <f t="shared" si="3"/>
        <v>3800</v>
      </c>
      <c r="G95" s="101">
        <f t="shared" si="5"/>
        <v>2</v>
      </c>
      <c r="H95" s="411">
        <f t="shared" si="5"/>
        <v>3800</v>
      </c>
    </row>
    <row r="96" spans="1:8">
      <c r="A96" s="100">
        <v>35</v>
      </c>
      <c r="B96" s="322" t="s">
        <v>1402</v>
      </c>
      <c r="C96" s="100" t="s">
        <v>370</v>
      </c>
      <c r="D96" s="103">
        <v>450</v>
      </c>
      <c r="E96" s="84">
        <v>2</v>
      </c>
      <c r="F96" s="410">
        <f t="shared" si="3"/>
        <v>900</v>
      </c>
      <c r="G96" s="101">
        <f t="shared" si="5"/>
        <v>2</v>
      </c>
      <c r="H96" s="411">
        <f t="shared" si="5"/>
        <v>900</v>
      </c>
    </row>
    <row r="97" spans="1:8">
      <c r="A97" s="102">
        <v>36</v>
      </c>
      <c r="B97" s="322" t="s">
        <v>1403</v>
      </c>
      <c r="C97" s="100" t="s">
        <v>370</v>
      </c>
      <c r="D97" s="103">
        <v>50</v>
      </c>
      <c r="E97" s="84">
        <v>2</v>
      </c>
      <c r="F97" s="410">
        <f t="shared" si="3"/>
        <v>100</v>
      </c>
      <c r="G97" s="101">
        <f t="shared" si="5"/>
        <v>2</v>
      </c>
      <c r="H97" s="411">
        <f t="shared" si="5"/>
        <v>100</v>
      </c>
    </row>
    <row r="98" spans="1:8">
      <c r="A98" s="100">
        <v>37</v>
      </c>
      <c r="B98" s="322" t="s">
        <v>1404</v>
      </c>
      <c r="C98" s="100" t="s">
        <v>370</v>
      </c>
      <c r="D98" s="103">
        <v>100</v>
      </c>
      <c r="E98" s="84">
        <v>19</v>
      </c>
      <c r="F98" s="410">
        <f t="shared" si="3"/>
        <v>1900</v>
      </c>
      <c r="G98" s="101">
        <f t="shared" si="5"/>
        <v>19</v>
      </c>
      <c r="H98" s="411">
        <f t="shared" si="5"/>
        <v>1900</v>
      </c>
    </row>
    <row r="99" spans="1:8">
      <c r="A99" s="646" t="s">
        <v>284</v>
      </c>
      <c r="B99" s="647"/>
      <c r="C99" s="101"/>
      <c r="D99" s="104"/>
      <c r="E99" s="100">
        <f>SUM(E62:E98)</f>
        <v>285.25</v>
      </c>
      <c r="F99" s="105">
        <f>SUM(F62:F98)</f>
        <v>59962</v>
      </c>
      <c r="G99" s="101">
        <f>SUM(G62:G98)</f>
        <v>285.25</v>
      </c>
      <c r="H99" s="106">
        <f>SUM(H62:H98)</f>
        <v>59962</v>
      </c>
    </row>
  </sheetData>
  <mergeCells count="21">
    <mergeCell ref="G9:H9"/>
    <mergeCell ref="A7:H7"/>
    <mergeCell ref="A59:H59"/>
    <mergeCell ref="A60:A61"/>
    <mergeCell ref="B60:B61"/>
    <mergeCell ref="F1:H4"/>
    <mergeCell ref="F53:H56"/>
    <mergeCell ref="A58:H58"/>
    <mergeCell ref="A99:B99"/>
    <mergeCell ref="C60:C61"/>
    <mergeCell ref="D60:D61"/>
    <mergeCell ref="E60:F60"/>
    <mergeCell ref="G60:H60"/>
    <mergeCell ref="A27:B27"/>
    <mergeCell ref="A37:B37"/>
    <mergeCell ref="A6:I6"/>
    <mergeCell ref="A9:A10"/>
    <mergeCell ref="B9:B10"/>
    <mergeCell ref="C9:C10"/>
    <mergeCell ref="D9:D10"/>
    <mergeCell ref="E9:F9"/>
  </mergeCells>
  <pageMargins left="0.42" right="0.2" top="0.56000000000000005" bottom="0.3" header="0.3" footer="0.3"/>
  <pageSetup paperSize="9" scale="99" orientation="portrait" verticalDpi="0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9"/>
  <sheetViews>
    <sheetView tabSelected="1" topLeftCell="A310" workbookViewId="0">
      <selection activeCell="H270" sqref="H270"/>
    </sheetView>
  </sheetViews>
  <sheetFormatPr defaultRowHeight="15"/>
  <cols>
    <col min="1" max="1" width="6" customWidth="1"/>
    <col min="2" max="2" width="36.5703125" customWidth="1"/>
    <col min="5" max="5" width="7.42578125" customWidth="1"/>
    <col min="6" max="6" width="10.5703125" customWidth="1"/>
    <col min="7" max="7" width="14" customWidth="1"/>
    <col min="8" max="8" width="15.5703125" customWidth="1"/>
    <col min="9" max="9" width="14.28515625" customWidth="1"/>
    <col min="10" max="10" width="15.28515625" customWidth="1"/>
  </cols>
  <sheetData>
    <row r="1" spans="1:12" ht="15.75">
      <c r="A1" s="108"/>
      <c r="B1" s="108"/>
      <c r="C1" s="108"/>
      <c r="D1" s="111"/>
      <c r="E1" s="111"/>
      <c r="F1" s="109"/>
      <c r="G1" s="68"/>
      <c r="H1" s="661" t="s">
        <v>1442</v>
      </c>
      <c r="I1" s="661"/>
      <c r="J1" s="661"/>
    </row>
    <row r="2" spans="1:12" ht="15.75">
      <c r="A2" s="108"/>
      <c r="B2" s="108"/>
      <c r="C2" s="108"/>
      <c r="D2" s="111"/>
      <c r="E2" s="111"/>
      <c r="F2" s="109"/>
      <c r="G2" s="68"/>
      <c r="H2" s="661"/>
      <c r="I2" s="661"/>
      <c r="J2" s="661"/>
    </row>
    <row r="3" spans="1:12" ht="29.25" customHeight="1">
      <c r="A3" s="108"/>
      <c r="B3" s="108"/>
      <c r="C3" s="108"/>
      <c r="D3" s="111"/>
      <c r="E3" s="111"/>
      <c r="F3" s="109"/>
      <c r="G3" s="68"/>
      <c r="H3" s="661"/>
      <c r="I3" s="661"/>
      <c r="J3" s="661"/>
    </row>
    <row r="4" spans="1:12" ht="15.75">
      <c r="A4" s="108"/>
      <c r="B4" s="108"/>
      <c r="C4" s="108"/>
      <c r="D4" s="111"/>
      <c r="E4" s="111"/>
      <c r="F4" s="109"/>
      <c r="G4" s="108"/>
      <c r="H4" s="2"/>
      <c r="I4" s="1"/>
      <c r="J4" s="2"/>
    </row>
    <row r="5" spans="1:12" ht="15.75">
      <c r="A5" s="108"/>
      <c r="B5" s="108"/>
      <c r="C5" s="108"/>
      <c r="D5" s="111"/>
      <c r="E5" s="111"/>
      <c r="F5" s="109"/>
      <c r="G5" s="108"/>
      <c r="H5" s="108"/>
      <c r="I5" s="108"/>
      <c r="J5" s="108"/>
    </row>
    <row r="6" spans="1:12" ht="15.75">
      <c r="A6" s="662" t="s">
        <v>1443</v>
      </c>
      <c r="B6" s="662"/>
      <c r="C6" s="662"/>
      <c r="D6" s="662"/>
      <c r="E6" s="662"/>
      <c r="F6" s="662"/>
      <c r="G6" s="662"/>
      <c r="H6" s="662"/>
      <c r="I6" s="662"/>
      <c r="J6" s="662"/>
    </row>
    <row r="7" spans="1:12" ht="15.75">
      <c r="A7" s="108" t="s">
        <v>1444</v>
      </c>
      <c r="B7" s="110"/>
      <c r="C7" s="110"/>
      <c r="D7" s="111"/>
      <c r="E7" s="111"/>
      <c r="F7" s="109"/>
      <c r="G7" s="110"/>
      <c r="H7" s="109"/>
      <c r="I7" s="109"/>
      <c r="J7" s="108"/>
    </row>
    <row r="8" spans="1:12" ht="15.75">
      <c r="A8" s="662" t="s">
        <v>1445</v>
      </c>
      <c r="B8" s="662"/>
      <c r="C8" s="662"/>
      <c r="D8" s="662"/>
      <c r="E8" s="662"/>
      <c r="F8" s="662"/>
      <c r="G8" s="662"/>
      <c r="H8" s="662"/>
      <c r="I8" s="662"/>
      <c r="J8" s="662"/>
    </row>
    <row r="9" spans="1:12" ht="15.75">
      <c r="A9" s="110"/>
      <c r="B9" s="108"/>
      <c r="C9" s="108"/>
      <c r="D9" s="111"/>
      <c r="E9" s="111"/>
      <c r="F9" s="109"/>
      <c r="G9" s="108"/>
      <c r="H9" s="109"/>
      <c r="I9" s="109"/>
      <c r="J9" s="108"/>
    </row>
    <row r="10" spans="1:12">
      <c r="A10" s="528" t="s">
        <v>0</v>
      </c>
      <c r="B10" s="528" t="s">
        <v>1</v>
      </c>
      <c r="C10" s="528" t="s">
        <v>119</v>
      </c>
      <c r="D10" s="528" t="s">
        <v>1446</v>
      </c>
      <c r="E10" s="528" t="s">
        <v>984</v>
      </c>
      <c r="F10" s="528" t="s">
        <v>3</v>
      </c>
      <c r="G10" s="530" t="s">
        <v>4</v>
      </c>
      <c r="H10" s="531"/>
      <c r="I10" s="530" t="s">
        <v>5</v>
      </c>
      <c r="J10" s="531"/>
    </row>
    <row r="11" spans="1:12" ht="30">
      <c r="A11" s="529"/>
      <c r="B11" s="529"/>
      <c r="C11" s="529"/>
      <c r="D11" s="529"/>
      <c r="E11" s="529"/>
      <c r="F11" s="529"/>
      <c r="G11" s="466" t="s">
        <v>6</v>
      </c>
      <c r="H11" s="466" t="s">
        <v>7</v>
      </c>
      <c r="I11" s="117" t="s">
        <v>8</v>
      </c>
      <c r="J11" s="122" t="s">
        <v>9</v>
      </c>
    </row>
    <row r="12" spans="1:12" ht="15.75">
      <c r="A12" s="467">
        <v>1</v>
      </c>
      <c r="B12" s="6" t="s">
        <v>1447</v>
      </c>
      <c r="C12" s="6">
        <v>1988</v>
      </c>
      <c r="D12" s="7">
        <v>2010</v>
      </c>
      <c r="E12" s="7" t="s">
        <v>370</v>
      </c>
      <c r="F12" s="20">
        <v>1928000</v>
      </c>
      <c r="G12" s="7">
        <v>1</v>
      </c>
      <c r="H12" s="20">
        <v>1928000</v>
      </c>
      <c r="I12" s="7">
        <v>1</v>
      </c>
      <c r="J12" s="20">
        <v>1928000</v>
      </c>
      <c r="L12" t="s">
        <v>1150</v>
      </c>
    </row>
    <row r="13" spans="1:12" ht="15.75">
      <c r="A13" s="467">
        <v>2</v>
      </c>
      <c r="B13" s="6" t="s">
        <v>1448</v>
      </c>
      <c r="C13" s="7"/>
      <c r="D13" s="7">
        <v>2010</v>
      </c>
      <c r="E13" s="468" t="s">
        <v>370</v>
      </c>
      <c r="F13" s="469">
        <v>24000</v>
      </c>
      <c r="G13" s="7">
        <v>20</v>
      </c>
      <c r="H13" s="470">
        <f t="shared" ref="H13:H22" si="0">SUM(F13*G13)</f>
        <v>480000</v>
      </c>
      <c r="I13" s="7">
        <v>20</v>
      </c>
      <c r="J13" s="20">
        <f t="shared" ref="J13:J122" si="1">SUM(H13)</f>
        <v>480000</v>
      </c>
    </row>
    <row r="14" spans="1:12" ht="15.75">
      <c r="A14" s="467">
        <v>3</v>
      </c>
      <c r="B14" s="6" t="s">
        <v>1449</v>
      </c>
      <c r="C14" s="7"/>
      <c r="D14" s="7">
        <v>2010</v>
      </c>
      <c r="E14" s="468" t="s">
        <v>370</v>
      </c>
      <c r="F14" s="469">
        <v>51200</v>
      </c>
      <c r="G14" s="7">
        <v>10</v>
      </c>
      <c r="H14" s="23">
        <f t="shared" si="0"/>
        <v>512000</v>
      </c>
      <c r="I14" s="7">
        <v>10</v>
      </c>
      <c r="J14" s="20">
        <f t="shared" si="1"/>
        <v>512000</v>
      </c>
    </row>
    <row r="15" spans="1:12" ht="15.75">
      <c r="A15" s="467">
        <v>4</v>
      </c>
      <c r="B15" s="6" t="s">
        <v>1450</v>
      </c>
      <c r="C15" s="7"/>
      <c r="D15" s="7">
        <v>1997</v>
      </c>
      <c r="E15" s="468" t="s">
        <v>370</v>
      </c>
      <c r="F15" s="469">
        <v>0</v>
      </c>
      <c r="G15" s="7">
        <v>1</v>
      </c>
      <c r="H15" s="470">
        <v>0</v>
      </c>
      <c r="I15" s="7">
        <v>1</v>
      </c>
      <c r="J15" s="20">
        <f t="shared" si="1"/>
        <v>0</v>
      </c>
    </row>
    <row r="16" spans="1:12" ht="15.75">
      <c r="A16" s="467">
        <v>5</v>
      </c>
      <c r="B16" s="6" t="s">
        <v>22</v>
      </c>
      <c r="C16" s="7"/>
      <c r="D16" s="7">
        <v>2007</v>
      </c>
      <c r="E16" s="468" t="s">
        <v>370</v>
      </c>
      <c r="F16" s="469">
        <v>29880</v>
      </c>
      <c r="G16" s="7">
        <v>1</v>
      </c>
      <c r="H16" s="23">
        <v>29880</v>
      </c>
      <c r="I16" s="7">
        <v>1</v>
      </c>
      <c r="J16" s="20">
        <f>SUM(H16)</f>
        <v>29880</v>
      </c>
    </row>
    <row r="17" spans="1:13" ht="15.75">
      <c r="A17" s="467">
        <v>6</v>
      </c>
      <c r="B17" s="6" t="s">
        <v>1451</v>
      </c>
      <c r="C17" s="7"/>
      <c r="D17" s="7">
        <v>2007</v>
      </c>
      <c r="E17" s="468" t="s">
        <v>370</v>
      </c>
      <c r="F17" s="469">
        <v>158400</v>
      </c>
      <c r="G17" s="7">
        <v>2</v>
      </c>
      <c r="H17" s="470">
        <f t="shared" si="0"/>
        <v>316800</v>
      </c>
      <c r="I17" s="7">
        <v>2</v>
      </c>
      <c r="J17" s="20">
        <f t="shared" si="1"/>
        <v>316800</v>
      </c>
    </row>
    <row r="18" spans="1:13" ht="15.75">
      <c r="A18" s="467">
        <v>7</v>
      </c>
      <c r="B18" s="6" t="s">
        <v>1452</v>
      </c>
      <c r="C18" s="7"/>
      <c r="D18" s="7">
        <v>2007</v>
      </c>
      <c r="E18" s="468" t="s">
        <v>370</v>
      </c>
      <c r="F18" s="469">
        <v>770400</v>
      </c>
      <c r="G18" s="7">
        <v>1</v>
      </c>
      <c r="H18" s="23">
        <f t="shared" si="0"/>
        <v>770400</v>
      </c>
      <c r="I18" s="7">
        <v>1</v>
      </c>
      <c r="J18" s="20">
        <f t="shared" si="1"/>
        <v>770400</v>
      </c>
    </row>
    <row r="19" spans="1:13" ht="15.75">
      <c r="A19" s="467">
        <v>8</v>
      </c>
      <c r="B19" s="6" t="s">
        <v>1453</v>
      </c>
      <c r="C19" s="7"/>
      <c r="D19" s="7">
        <v>2007</v>
      </c>
      <c r="E19" s="468" t="s">
        <v>370</v>
      </c>
      <c r="F19" s="469">
        <v>72000</v>
      </c>
      <c r="G19" s="7">
        <v>1</v>
      </c>
      <c r="H19" s="470">
        <f t="shared" si="0"/>
        <v>72000</v>
      </c>
      <c r="I19" s="7">
        <v>1</v>
      </c>
      <c r="J19" s="20">
        <f t="shared" si="1"/>
        <v>72000</v>
      </c>
    </row>
    <row r="20" spans="1:13" ht="15.75">
      <c r="A20" s="467">
        <v>9</v>
      </c>
      <c r="B20" s="6" t="s">
        <v>1454</v>
      </c>
      <c r="C20" s="7"/>
      <c r="D20" s="7">
        <v>2008</v>
      </c>
      <c r="E20" s="468" t="s">
        <v>370</v>
      </c>
      <c r="F20" s="469">
        <v>44800</v>
      </c>
      <c r="G20" s="7">
        <v>1</v>
      </c>
      <c r="H20" s="23">
        <f t="shared" si="0"/>
        <v>44800</v>
      </c>
      <c r="I20" s="7">
        <v>1</v>
      </c>
      <c r="J20" s="20">
        <f t="shared" si="1"/>
        <v>44800</v>
      </c>
    </row>
    <row r="21" spans="1:13" ht="15.75">
      <c r="A21" s="467">
        <v>10</v>
      </c>
      <c r="B21" s="6" t="s">
        <v>1455</v>
      </c>
      <c r="C21" s="6">
        <v>1989</v>
      </c>
      <c r="D21" s="7" t="s">
        <v>1456</v>
      </c>
      <c r="E21" s="468" t="s">
        <v>370</v>
      </c>
      <c r="F21" s="469">
        <v>18810</v>
      </c>
      <c r="G21" s="7" t="s">
        <v>1457</v>
      </c>
      <c r="H21" s="470">
        <f t="shared" si="0"/>
        <v>18810</v>
      </c>
      <c r="I21" s="7" t="s">
        <v>1457</v>
      </c>
      <c r="J21" s="20">
        <f t="shared" si="1"/>
        <v>18810</v>
      </c>
    </row>
    <row r="22" spans="1:13" ht="15.75">
      <c r="A22" s="467">
        <v>11</v>
      </c>
      <c r="B22" s="6" t="s">
        <v>1455</v>
      </c>
      <c r="C22" s="6">
        <v>1989</v>
      </c>
      <c r="D22" s="7">
        <v>1991</v>
      </c>
      <c r="E22" s="468" t="s">
        <v>370</v>
      </c>
      <c r="F22" s="469">
        <v>16720</v>
      </c>
      <c r="G22" s="7">
        <v>1</v>
      </c>
      <c r="H22" s="23">
        <f t="shared" si="0"/>
        <v>16720</v>
      </c>
      <c r="I22" s="7">
        <v>1</v>
      </c>
      <c r="J22" s="20">
        <f t="shared" si="1"/>
        <v>16720</v>
      </c>
    </row>
    <row r="23" spans="1:13" ht="15.75">
      <c r="A23" s="467">
        <v>12</v>
      </c>
      <c r="B23" s="6" t="s">
        <v>1458</v>
      </c>
      <c r="C23" s="6">
        <v>1984</v>
      </c>
      <c r="D23" s="7">
        <v>2006</v>
      </c>
      <c r="E23" s="468" t="s">
        <v>370</v>
      </c>
      <c r="F23" s="469">
        <v>57120</v>
      </c>
      <c r="G23" s="7">
        <v>1</v>
      </c>
      <c r="H23" s="470">
        <v>57120</v>
      </c>
      <c r="I23" s="7">
        <v>1</v>
      </c>
      <c r="J23" s="20">
        <f t="shared" si="1"/>
        <v>57120</v>
      </c>
    </row>
    <row r="24" spans="1:13" ht="15.75">
      <c r="A24" s="467">
        <v>13</v>
      </c>
      <c r="B24" s="6" t="s">
        <v>1459</v>
      </c>
      <c r="C24" s="6">
        <v>2008</v>
      </c>
      <c r="D24" s="7">
        <v>2008</v>
      </c>
      <c r="E24" s="468" t="s">
        <v>370</v>
      </c>
      <c r="F24" s="23">
        <v>7497320</v>
      </c>
      <c r="G24" s="7">
        <v>1</v>
      </c>
      <c r="H24" s="23">
        <v>7497320</v>
      </c>
      <c r="I24" s="7">
        <v>1</v>
      </c>
      <c r="J24" s="23">
        <v>7497320</v>
      </c>
    </row>
    <row r="25" spans="1:13" ht="15.75">
      <c r="A25" s="467">
        <v>14</v>
      </c>
      <c r="B25" s="6" t="s">
        <v>1460</v>
      </c>
      <c r="C25" s="6">
        <v>2008</v>
      </c>
      <c r="D25" s="7">
        <v>2008</v>
      </c>
      <c r="E25" s="468" t="s">
        <v>370</v>
      </c>
      <c r="F25" s="470">
        <v>8336218</v>
      </c>
      <c r="G25" s="7">
        <v>1</v>
      </c>
      <c r="H25" s="470">
        <v>8336218</v>
      </c>
      <c r="I25" s="7">
        <v>1</v>
      </c>
      <c r="J25" s="20">
        <f t="shared" si="1"/>
        <v>8336218</v>
      </c>
    </row>
    <row r="26" spans="1:13" ht="15.75">
      <c r="A26" s="467">
        <v>15</v>
      </c>
      <c r="B26" s="6" t="s">
        <v>1461</v>
      </c>
      <c r="C26" s="6">
        <v>2007</v>
      </c>
      <c r="D26" s="7">
        <v>2008</v>
      </c>
      <c r="E26" s="468" t="s">
        <v>370</v>
      </c>
      <c r="F26" s="469">
        <v>4857600</v>
      </c>
      <c r="G26" s="7">
        <v>1</v>
      </c>
      <c r="H26" s="23">
        <v>4857600</v>
      </c>
      <c r="I26" s="7">
        <v>1</v>
      </c>
      <c r="J26" s="20">
        <f t="shared" si="1"/>
        <v>4857600</v>
      </c>
    </row>
    <row r="27" spans="1:13" ht="15.75">
      <c r="A27" s="467">
        <v>16</v>
      </c>
      <c r="B27" s="6" t="s">
        <v>1462</v>
      </c>
      <c r="C27" s="6">
        <v>1983</v>
      </c>
      <c r="D27" s="7">
        <v>2009</v>
      </c>
      <c r="E27" s="468" t="s">
        <v>370</v>
      </c>
      <c r="F27" s="469">
        <v>7723040</v>
      </c>
      <c r="G27" s="7">
        <v>1</v>
      </c>
      <c r="H27" s="470">
        <v>7723040</v>
      </c>
      <c r="I27" s="7">
        <v>1</v>
      </c>
      <c r="J27" s="20">
        <f t="shared" si="1"/>
        <v>7723040</v>
      </c>
    </row>
    <row r="28" spans="1:13" ht="15.75">
      <c r="A28" s="467">
        <v>17</v>
      </c>
      <c r="B28" s="6" t="s">
        <v>1463</v>
      </c>
      <c r="C28" s="6">
        <v>2008</v>
      </c>
      <c r="D28" s="7">
        <v>2009</v>
      </c>
      <c r="E28" s="468" t="s">
        <v>370</v>
      </c>
      <c r="F28" s="469">
        <v>260480</v>
      </c>
      <c r="G28" s="7">
        <v>1</v>
      </c>
      <c r="H28" s="23">
        <f t="shared" ref="H28:H91" si="2">SUM(F28*G28)</f>
        <v>260480</v>
      </c>
      <c r="I28" s="7">
        <v>1</v>
      </c>
      <c r="J28" s="23">
        <f>SUM(H28*I28)</f>
        <v>260480</v>
      </c>
      <c r="M28" t="s">
        <v>1150</v>
      </c>
    </row>
    <row r="29" spans="1:13" ht="15.75">
      <c r="A29" s="467">
        <v>18</v>
      </c>
      <c r="B29" s="6" t="s">
        <v>1464</v>
      </c>
      <c r="C29" s="6">
        <v>2007</v>
      </c>
      <c r="D29" s="7">
        <v>2008</v>
      </c>
      <c r="E29" s="468" t="s">
        <v>370</v>
      </c>
      <c r="F29" s="469">
        <v>1292800</v>
      </c>
      <c r="G29" s="7">
        <v>1</v>
      </c>
      <c r="H29" s="470">
        <f t="shared" si="2"/>
        <v>1292800</v>
      </c>
      <c r="I29" s="7">
        <v>1</v>
      </c>
      <c r="J29" s="20">
        <f t="shared" si="1"/>
        <v>1292800</v>
      </c>
    </row>
    <row r="30" spans="1:13" ht="15.75">
      <c r="A30" s="467">
        <v>19</v>
      </c>
      <c r="B30" s="6" t="s">
        <v>1465</v>
      </c>
      <c r="C30" s="7"/>
      <c r="D30" s="7">
        <v>2008</v>
      </c>
      <c r="E30" s="468" t="s">
        <v>370</v>
      </c>
      <c r="F30" s="469">
        <v>40000</v>
      </c>
      <c r="G30" s="7">
        <v>32</v>
      </c>
      <c r="H30" s="23">
        <f t="shared" si="2"/>
        <v>1280000</v>
      </c>
      <c r="I30" s="7">
        <v>32</v>
      </c>
      <c r="J30" s="20">
        <f t="shared" si="1"/>
        <v>1280000</v>
      </c>
    </row>
    <row r="31" spans="1:13" ht="15.75">
      <c r="A31" s="467">
        <v>20</v>
      </c>
      <c r="B31" s="6" t="s">
        <v>1466</v>
      </c>
      <c r="C31" s="7"/>
      <c r="D31" s="7">
        <v>2008</v>
      </c>
      <c r="E31" s="468" t="s">
        <v>370</v>
      </c>
      <c r="F31" s="469">
        <v>132000</v>
      </c>
      <c r="G31" s="7">
        <v>5</v>
      </c>
      <c r="H31" s="470">
        <f t="shared" si="2"/>
        <v>660000</v>
      </c>
      <c r="I31" s="7">
        <v>5</v>
      </c>
      <c r="J31" s="20">
        <f t="shared" si="1"/>
        <v>660000</v>
      </c>
    </row>
    <row r="32" spans="1:13" ht="15.75">
      <c r="A32" s="467">
        <v>21</v>
      </c>
      <c r="B32" s="6" t="s">
        <v>1467</v>
      </c>
      <c r="C32" s="7"/>
      <c r="D32" s="7">
        <v>2008</v>
      </c>
      <c r="E32" s="468" t="s">
        <v>370</v>
      </c>
      <c r="F32" s="469">
        <v>90000</v>
      </c>
      <c r="G32" s="7">
        <v>5</v>
      </c>
      <c r="H32" s="23">
        <f t="shared" si="2"/>
        <v>450000</v>
      </c>
      <c r="I32" s="7">
        <v>5</v>
      </c>
      <c r="J32" s="20">
        <f t="shared" si="1"/>
        <v>450000</v>
      </c>
    </row>
    <row r="33" spans="1:10" ht="15.75">
      <c r="A33" s="467">
        <v>22</v>
      </c>
      <c r="B33" s="6" t="s">
        <v>1468</v>
      </c>
      <c r="C33" s="7"/>
      <c r="D33" s="7">
        <v>2008</v>
      </c>
      <c r="E33" s="468" t="s">
        <v>370</v>
      </c>
      <c r="F33" s="469">
        <v>109200</v>
      </c>
      <c r="G33" s="7">
        <v>5</v>
      </c>
      <c r="H33" s="470">
        <f t="shared" si="2"/>
        <v>546000</v>
      </c>
      <c r="I33" s="7">
        <v>5</v>
      </c>
      <c r="J33" s="20">
        <f t="shared" si="1"/>
        <v>546000</v>
      </c>
    </row>
    <row r="34" spans="1:10" ht="15.75">
      <c r="A34" s="467">
        <v>23</v>
      </c>
      <c r="B34" s="6" t="s">
        <v>1469</v>
      </c>
      <c r="C34" s="7"/>
      <c r="D34" s="7">
        <v>2008</v>
      </c>
      <c r="E34" s="468" t="s">
        <v>370</v>
      </c>
      <c r="F34" s="469">
        <v>60000</v>
      </c>
      <c r="G34" s="7">
        <v>5</v>
      </c>
      <c r="H34" s="23">
        <f t="shared" si="2"/>
        <v>300000</v>
      </c>
      <c r="I34" s="7">
        <v>5</v>
      </c>
      <c r="J34" s="20">
        <f t="shared" si="1"/>
        <v>300000</v>
      </c>
    </row>
    <row r="35" spans="1:10" ht="15.75">
      <c r="A35" s="467">
        <v>24</v>
      </c>
      <c r="B35" s="6" t="s">
        <v>1470</v>
      </c>
      <c r="C35" s="7"/>
      <c r="D35" s="7">
        <v>2008</v>
      </c>
      <c r="E35" s="468" t="s">
        <v>370</v>
      </c>
      <c r="F35" s="469">
        <v>84000</v>
      </c>
      <c r="G35" s="7">
        <v>5</v>
      </c>
      <c r="H35" s="470">
        <f t="shared" si="2"/>
        <v>420000</v>
      </c>
      <c r="I35" s="7">
        <v>5</v>
      </c>
      <c r="J35" s="20">
        <f t="shared" si="1"/>
        <v>420000</v>
      </c>
    </row>
    <row r="36" spans="1:10" ht="15.75">
      <c r="A36" s="467">
        <v>25</v>
      </c>
      <c r="B36" s="6" t="s">
        <v>1471</v>
      </c>
      <c r="C36" s="7"/>
      <c r="D36" s="7">
        <v>2002</v>
      </c>
      <c r="E36" s="468" t="s">
        <v>370</v>
      </c>
      <c r="F36" s="469">
        <v>43200</v>
      </c>
      <c r="G36" s="7">
        <v>3</v>
      </c>
      <c r="H36" s="23">
        <f t="shared" si="2"/>
        <v>129600</v>
      </c>
      <c r="I36" s="7">
        <v>3</v>
      </c>
      <c r="J36" s="20">
        <f t="shared" si="1"/>
        <v>129600</v>
      </c>
    </row>
    <row r="37" spans="1:10" ht="15.75">
      <c r="A37" s="467">
        <v>26</v>
      </c>
      <c r="B37" s="44" t="s">
        <v>1472</v>
      </c>
      <c r="C37" s="471"/>
      <c r="D37" s="471">
        <v>2002</v>
      </c>
      <c r="E37" s="468" t="s">
        <v>370</v>
      </c>
      <c r="F37" s="472">
        <v>64200</v>
      </c>
      <c r="G37" s="471">
        <v>4</v>
      </c>
      <c r="H37" s="414">
        <f t="shared" si="2"/>
        <v>256800</v>
      </c>
      <c r="I37" s="471">
        <v>4</v>
      </c>
      <c r="J37" s="473">
        <f t="shared" si="1"/>
        <v>256800</v>
      </c>
    </row>
    <row r="38" spans="1:10" ht="15.75">
      <c r="A38" s="467">
        <v>27</v>
      </c>
      <c r="B38" s="6" t="s">
        <v>1473</v>
      </c>
      <c r="C38" s="7"/>
      <c r="D38" s="7">
        <v>2007</v>
      </c>
      <c r="E38" s="468" t="s">
        <v>370</v>
      </c>
      <c r="F38" s="469">
        <v>54000</v>
      </c>
      <c r="G38" s="7">
        <v>2</v>
      </c>
      <c r="H38" s="470">
        <f t="shared" si="2"/>
        <v>108000</v>
      </c>
      <c r="I38" s="7">
        <v>2</v>
      </c>
      <c r="J38" s="20">
        <f t="shared" si="1"/>
        <v>108000</v>
      </c>
    </row>
    <row r="39" spans="1:10" ht="15.75">
      <c r="A39" s="467">
        <v>28</v>
      </c>
      <c r="B39" s="6" t="s">
        <v>1474</v>
      </c>
      <c r="C39" s="6"/>
      <c r="D39" s="7"/>
      <c r="E39" s="468" t="s">
        <v>370</v>
      </c>
      <c r="F39" s="469">
        <v>2200</v>
      </c>
      <c r="G39" s="7">
        <v>1</v>
      </c>
      <c r="H39" s="23">
        <f t="shared" si="2"/>
        <v>2200</v>
      </c>
      <c r="I39" s="7">
        <v>1</v>
      </c>
      <c r="J39" s="474">
        <f t="shared" si="1"/>
        <v>2200</v>
      </c>
    </row>
    <row r="40" spans="1:10" ht="15.75">
      <c r="A40" s="467">
        <v>29</v>
      </c>
      <c r="B40" s="6" t="s">
        <v>1475</v>
      </c>
      <c r="C40" s="7"/>
      <c r="D40" s="7">
        <v>2011</v>
      </c>
      <c r="E40" s="468" t="s">
        <v>893</v>
      </c>
      <c r="F40" s="469">
        <v>9546</v>
      </c>
      <c r="G40" s="7">
        <v>4000</v>
      </c>
      <c r="H40" s="470">
        <v>38184000</v>
      </c>
      <c r="I40" s="7">
        <v>4000</v>
      </c>
      <c r="J40" s="474">
        <v>38184000</v>
      </c>
    </row>
    <row r="41" spans="1:10" ht="15.75">
      <c r="A41" s="467">
        <v>30</v>
      </c>
      <c r="B41" s="24" t="s">
        <v>1476</v>
      </c>
      <c r="C41" s="475"/>
      <c r="D41" s="475">
        <v>2007</v>
      </c>
      <c r="E41" s="468" t="s">
        <v>370</v>
      </c>
      <c r="F41" s="476">
        <v>71500</v>
      </c>
      <c r="G41" s="475">
        <v>22</v>
      </c>
      <c r="H41" s="477">
        <f t="shared" si="2"/>
        <v>1573000</v>
      </c>
      <c r="I41" s="475">
        <v>22</v>
      </c>
      <c r="J41" s="478">
        <f t="shared" si="1"/>
        <v>1573000</v>
      </c>
    </row>
    <row r="42" spans="1:10" ht="15.75">
      <c r="A42" s="467">
        <v>31</v>
      </c>
      <c r="B42" s="6" t="s">
        <v>1477</v>
      </c>
      <c r="C42" s="7"/>
      <c r="D42" s="7">
        <v>2007</v>
      </c>
      <c r="E42" s="468" t="s">
        <v>370</v>
      </c>
      <c r="F42" s="469">
        <v>16250</v>
      </c>
      <c r="G42" s="7">
        <v>88</v>
      </c>
      <c r="H42" s="470">
        <f t="shared" si="2"/>
        <v>1430000</v>
      </c>
      <c r="I42" s="7">
        <v>88</v>
      </c>
      <c r="J42" s="20">
        <f t="shared" si="1"/>
        <v>1430000</v>
      </c>
    </row>
    <row r="43" spans="1:10" ht="15.75">
      <c r="A43" s="467">
        <v>32</v>
      </c>
      <c r="B43" s="6" t="s">
        <v>1478</v>
      </c>
      <c r="C43" s="7"/>
      <c r="D43" s="7">
        <v>2007</v>
      </c>
      <c r="E43" s="468" t="s">
        <v>370</v>
      </c>
      <c r="F43" s="469">
        <v>24000</v>
      </c>
      <c r="G43" s="7">
        <v>1</v>
      </c>
      <c r="H43" s="23">
        <f t="shared" si="2"/>
        <v>24000</v>
      </c>
      <c r="I43" s="7">
        <v>1</v>
      </c>
      <c r="J43" s="20">
        <f t="shared" si="1"/>
        <v>24000</v>
      </c>
    </row>
    <row r="44" spans="1:10" ht="15.75">
      <c r="A44" s="467">
        <v>33</v>
      </c>
      <c r="B44" s="6" t="s">
        <v>1479</v>
      </c>
      <c r="C44" s="7"/>
      <c r="D44" s="7">
        <v>2008</v>
      </c>
      <c r="E44" s="468" t="s">
        <v>370</v>
      </c>
      <c r="F44" s="469">
        <v>15000</v>
      </c>
      <c r="G44" s="7">
        <v>28</v>
      </c>
      <c r="H44" s="470">
        <f t="shared" si="2"/>
        <v>420000</v>
      </c>
      <c r="I44" s="7">
        <v>28</v>
      </c>
      <c r="J44" s="20">
        <f t="shared" si="1"/>
        <v>420000</v>
      </c>
    </row>
    <row r="45" spans="1:10" ht="15.75">
      <c r="A45" s="467">
        <v>34</v>
      </c>
      <c r="B45" s="6" t="s">
        <v>1478</v>
      </c>
      <c r="C45" s="7"/>
      <c r="D45" s="7">
        <v>2008</v>
      </c>
      <c r="E45" s="468" t="s">
        <v>370</v>
      </c>
      <c r="F45" s="469">
        <v>24000</v>
      </c>
      <c r="G45" s="7">
        <v>3</v>
      </c>
      <c r="H45" s="23">
        <f t="shared" si="2"/>
        <v>72000</v>
      </c>
      <c r="I45" s="7">
        <v>3</v>
      </c>
      <c r="J45" s="20">
        <f t="shared" si="1"/>
        <v>72000</v>
      </c>
    </row>
    <row r="46" spans="1:10" ht="15.75">
      <c r="A46" s="467">
        <v>35</v>
      </c>
      <c r="B46" s="6" t="s">
        <v>1480</v>
      </c>
      <c r="C46" s="7"/>
      <c r="D46" s="7">
        <v>2008</v>
      </c>
      <c r="E46" s="468" t="s">
        <v>370</v>
      </c>
      <c r="F46" s="469">
        <v>60000</v>
      </c>
      <c r="G46" s="7">
        <v>1</v>
      </c>
      <c r="H46" s="470">
        <f t="shared" si="2"/>
        <v>60000</v>
      </c>
      <c r="I46" s="7">
        <v>1</v>
      </c>
      <c r="J46" s="20">
        <f t="shared" si="1"/>
        <v>60000</v>
      </c>
    </row>
    <row r="47" spans="1:10" ht="15.75">
      <c r="A47" s="467">
        <v>36</v>
      </c>
      <c r="B47" s="6" t="s">
        <v>1481</v>
      </c>
      <c r="C47" s="7"/>
      <c r="D47" s="7">
        <v>2008</v>
      </c>
      <c r="E47" s="468" t="s">
        <v>370</v>
      </c>
      <c r="F47" s="469">
        <v>90000</v>
      </c>
      <c r="G47" s="7">
        <v>1</v>
      </c>
      <c r="H47" s="23">
        <f t="shared" si="2"/>
        <v>90000</v>
      </c>
      <c r="I47" s="7">
        <v>1</v>
      </c>
      <c r="J47" s="20">
        <f t="shared" si="1"/>
        <v>90000</v>
      </c>
    </row>
    <row r="48" spans="1:10" ht="15.75">
      <c r="A48" s="467">
        <v>37</v>
      </c>
      <c r="B48" s="6" t="s">
        <v>1482</v>
      </c>
      <c r="C48" s="7"/>
      <c r="D48" s="7">
        <v>2008</v>
      </c>
      <c r="E48" s="468" t="s">
        <v>370</v>
      </c>
      <c r="F48" s="469">
        <v>7200</v>
      </c>
      <c r="G48" s="7">
        <v>58</v>
      </c>
      <c r="H48" s="23">
        <f t="shared" si="2"/>
        <v>417600</v>
      </c>
      <c r="I48" s="7">
        <v>58</v>
      </c>
      <c r="J48" s="20">
        <f t="shared" si="1"/>
        <v>417600</v>
      </c>
    </row>
    <row r="49" spans="1:10" ht="15.75">
      <c r="A49" s="467">
        <v>38</v>
      </c>
      <c r="B49" s="6" t="s">
        <v>1483</v>
      </c>
      <c r="C49" s="7"/>
      <c r="D49" s="7">
        <v>2008</v>
      </c>
      <c r="E49" s="468" t="s">
        <v>370</v>
      </c>
      <c r="F49" s="8">
        <v>60000</v>
      </c>
      <c r="G49" s="7">
        <v>2</v>
      </c>
      <c r="H49" s="23">
        <f t="shared" si="2"/>
        <v>120000</v>
      </c>
      <c r="I49" s="7">
        <v>2</v>
      </c>
      <c r="J49" s="20">
        <f t="shared" si="1"/>
        <v>120000</v>
      </c>
    </row>
    <row r="50" spans="1:10" ht="15.75">
      <c r="A50" s="467">
        <v>39</v>
      </c>
      <c r="B50" s="428" t="s">
        <v>1484</v>
      </c>
      <c r="C50" s="7"/>
      <c r="D50" s="7">
        <v>2008</v>
      </c>
      <c r="E50" s="468" t="s">
        <v>370</v>
      </c>
      <c r="F50" s="156">
        <v>11160</v>
      </c>
      <c r="G50" s="157">
        <v>22</v>
      </c>
      <c r="H50" s="23">
        <f t="shared" si="2"/>
        <v>245520</v>
      </c>
      <c r="I50" s="157">
        <v>22</v>
      </c>
      <c r="J50" s="20">
        <f t="shared" si="1"/>
        <v>245520</v>
      </c>
    </row>
    <row r="51" spans="1:10" ht="15.75">
      <c r="A51" s="467">
        <v>40</v>
      </c>
      <c r="B51" s="428" t="s">
        <v>1485</v>
      </c>
      <c r="C51" s="7"/>
      <c r="D51" s="7">
        <v>2008</v>
      </c>
      <c r="E51" s="468" t="s">
        <v>370</v>
      </c>
      <c r="F51" s="156">
        <v>1300</v>
      </c>
      <c r="G51" s="157">
        <v>84</v>
      </c>
      <c r="H51" s="23">
        <f t="shared" si="2"/>
        <v>109200</v>
      </c>
      <c r="I51" s="157">
        <v>84</v>
      </c>
      <c r="J51" s="20">
        <f t="shared" si="1"/>
        <v>109200</v>
      </c>
    </row>
    <row r="52" spans="1:10" ht="15.75">
      <c r="A52" s="467">
        <v>41</v>
      </c>
      <c r="B52" s="428" t="s">
        <v>1486</v>
      </c>
      <c r="C52" s="7"/>
      <c r="D52" s="7">
        <v>2008</v>
      </c>
      <c r="E52" s="468" t="s">
        <v>370</v>
      </c>
      <c r="F52" s="156">
        <v>227.5</v>
      </c>
      <c r="G52" s="157">
        <v>62</v>
      </c>
      <c r="H52" s="23">
        <f t="shared" si="2"/>
        <v>14105</v>
      </c>
      <c r="I52" s="157">
        <v>62</v>
      </c>
      <c r="J52" s="20">
        <f t="shared" si="1"/>
        <v>14105</v>
      </c>
    </row>
    <row r="53" spans="1:10" ht="15.75">
      <c r="A53" s="467">
        <v>42</v>
      </c>
      <c r="B53" s="428" t="s">
        <v>1486</v>
      </c>
      <c r="C53" s="7"/>
      <c r="D53" s="7">
        <v>2008</v>
      </c>
      <c r="E53" s="468" t="s">
        <v>370</v>
      </c>
      <c r="F53" s="156">
        <v>163</v>
      </c>
      <c r="G53" s="157">
        <v>45</v>
      </c>
      <c r="H53" s="23">
        <v>7313</v>
      </c>
      <c r="I53" s="157">
        <v>45</v>
      </c>
      <c r="J53" s="20">
        <f t="shared" si="1"/>
        <v>7313</v>
      </c>
    </row>
    <row r="54" spans="1:10" ht="15.75">
      <c r="A54" s="467">
        <v>43</v>
      </c>
      <c r="B54" s="428" t="s">
        <v>1487</v>
      </c>
      <c r="C54" s="7"/>
      <c r="D54" s="7">
        <v>2008</v>
      </c>
      <c r="E54" s="468" t="s">
        <v>370</v>
      </c>
      <c r="F54" s="156">
        <v>845</v>
      </c>
      <c r="G54" s="157">
        <v>30</v>
      </c>
      <c r="H54" s="23">
        <f t="shared" si="2"/>
        <v>25350</v>
      </c>
      <c r="I54" s="157">
        <v>30</v>
      </c>
      <c r="J54" s="20">
        <f t="shared" si="1"/>
        <v>25350</v>
      </c>
    </row>
    <row r="55" spans="1:10" ht="15.75">
      <c r="A55" s="467">
        <v>44</v>
      </c>
      <c r="B55" s="428" t="s">
        <v>1488</v>
      </c>
      <c r="C55" s="7"/>
      <c r="D55" s="7">
        <v>2008</v>
      </c>
      <c r="E55" s="468" t="s">
        <v>370</v>
      </c>
      <c r="F55" s="156">
        <v>650</v>
      </c>
      <c r="G55" s="157">
        <v>78</v>
      </c>
      <c r="H55" s="23">
        <f t="shared" si="2"/>
        <v>50700</v>
      </c>
      <c r="I55" s="157">
        <v>78</v>
      </c>
      <c r="J55" s="20">
        <f t="shared" si="1"/>
        <v>50700</v>
      </c>
    </row>
    <row r="56" spans="1:10" ht="15.75">
      <c r="A56" s="467">
        <v>45</v>
      </c>
      <c r="B56" s="428" t="s">
        <v>1489</v>
      </c>
      <c r="C56" s="7"/>
      <c r="D56" s="7">
        <v>2008</v>
      </c>
      <c r="E56" s="468" t="s">
        <v>370</v>
      </c>
      <c r="F56" s="156">
        <v>780</v>
      </c>
      <c r="G56" s="157">
        <v>705</v>
      </c>
      <c r="H56" s="23">
        <f t="shared" si="2"/>
        <v>549900</v>
      </c>
      <c r="I56" s="157">
        <v>705</v>
      </c>
      <c r="J56" s="20">
        <f t="shared" si="1"/>
        <v>549900</v>
      </c>
    </row>
    <row r="57" spans="1:10" ht="15.75">
      <c r="A57" s="467">
        <v>46</v>
      </c>
      <c r="B57" s="428" t="s">
        <v>1489</v>
      </c>
      <c r="C57" s="7"/>
      <c r="D57" s="7">
        <v>2008</v>
      </c>
      <c r="E57" s="468" t="s">
        <v>370</v>
      </c>
      <c r="F57" s="156">
        <v>520</v>
      </c>
      <c r="G57" s="157">
        <v>284</v>
      </c>
      <c r="H57" s="23">
        <f t="shared" si="2"/>
        <v>147680</v>
      </c>
      <c r="I57" s="157">
        <v>284</v>
      </c>
      <c r="J57" s="20">
        <f t="shared" si="1"/>
        <v>147680</v>
      </c>
    </row>
    <row r="58" spans="1:10" ht="15.75">
      <c r="A58" s="467">
        <v>47</v>
      </c>
      <c r="B58" s="428" t="s">
        <v>1490</v>
      </c>
      <c r="C58" s="7"/>
      <c r="D58" s="7">
        <v>2008</v>
      </c>
      <c r="E58" s="468" t="s">
        <v>370</v>
      </c>
      <c r="F58" s="156">
        <v>585</v>
      </c>
      <c r="G58" s="157">
        <v>70</v>
      </c>
      <c r="H58" s="23">
        <f t="shared" si="2"/>
        <v>40950</v>
      </c>
      <c r="I58" s="157">
        <v>70</v>
      </c>
      <c r="J58" s="20">
        <f t="shared" si="1"/>
        <v>40950</v>
      </c>
    </row>
    <row r="59" spans="1:10" ht="15.75">
      <c r="A59" s="467">
        <v>48</v>
      </c>
      <c r="B59" s="428" t="s">
        <v>120</v>
      </c>
      <c r="C59" s="7"/>
      <c r="D59" s="7">
        <v>2008</v>
      </c>
      <c r="E59" s="468" t="s">
        <v>370</v>
      </c>
      <c r="F59" s="156">
        <v>227.5</v>
      </c>
      <c r="G59" s="157">
        <v>300</v>
      </c>
      <c r="H59" s="23">
        <f t="shared" si="2"/>
        <v>68250</v>
      </c>
      <c r="I59" s="157">
        <v>300</v>
      </c>
      <c r="J59" s="20">
        <f t="shared" si="1"/>
        <v>68250</v>
      </c>
    </row>
    <row r="60" spans="1:10" ht="15.75">
      <c r="A60" s="467">
        <v>49</v>
      </c>
      <c r="B60" s="428" t="s">
        <v>1259</v>
      </c>
      <c r="C60" s="7"/>
      <c r="D60" s="7">
        <v>2008</v>
      </c>
      <c r="E60" s="468" t="s">
        <v>370</v>
      </c>
      <c r="F60" s="156">
        <v>227.5</v>
      </c>
      <c r="G60" s="157">
        <v>300</v>
      </c>
      <c r="H60" s="23">
        <f t="shared" si="2"/>
        <v>68250</v>
      </c>
      <c r="I60" s="157">
        <v>300</v>
      </c>
      <c r="J60" s="20">
        <f t="shared" si="1"/>
        <v>68250</v>
      </c>
    </row>
    <row r="61" spans="1:10" ht="15.75">
      <c r="A61" s="467">
        <v>50</v>
      </c>
      <c r="B61" s="428" t="s">
        <v>1491</v>
      </c>
      <c r="C61" s="7"/>
      <c r="D61" s="7">
        <v>2008</v>
      </c>
      <c r="E61" s="468" t="s">
        <v>370</v>
      </c>
      <c r="F61" s="156">
        <v>4550</v>
      </c>
      <c r="G61" s="157">
        <v>22</v>
      </c>
      <c r="H61" s="23">
        <f t="shared" si="2"/>
        <v>100100</v>
      </c>
      <c r="I61" s="157">
        <v>22</v>
      </c>
      <c r="J61" s="20">
        <f t="shared" si="1"/>
        <v>100100</v>
      </c>
    </row>
    <row r="62" spans="1:10" ht="15.75">
      <c r="A62" s="467">
        <v>51</v>
      </c>
      <c r="B62" s="428" t="s">
        <v>1492</v>
      </c>
      <c r="C62" s="7"/>
      <c r="D62" s="7">
        <v>2008</v>
      </c>
      <c r="E62" s="468" t="s">
        <v>370</v>
      </c>
      <c r="F62" s="156">
        <v>650</v>
      </c>
      <c r="G62" s="157">
        <v>43</v>
      </c>
      <c r="H62" s="23">
        <f t="shared" si="2"/>
        <v>27950</v>
      </c>
      <c r="I62" s="157">
        <v>43</v>
      </c>
      <c r="J62" s="20">
        <f t="shared" si="1"/>
        <v>27950</v>
      </c>
    </row>
    <row r="63" spans="1:10" ht="15.75">
      <c r="A63" s="467">
        <v>52</v>
      </c>
      <c r="B63" s="428" t="s">
        <v>1493</v>
      </c>
      <c r="C63" s="7"/>
      <c r="D63" s="7">
        <v>2008</v>
      </c>
      <c r="E63" s="468" t="s">
        <v>370</v>
      </c>
      <c r="F63" s="156">
        <v>98</v>
      </c>
      <c r="G63" s="157">
        <v>121</v>
      </c>
      <c r="H63" s="23">
        <v>11798</v>
      </c>
      <c r="I63" s="157">
        <v>121</v>
      </c>
      <c r="J63" s="20">
        <f t="shared" si="1"/>
        <v>11798</v>
      </c>
    </row>
    <row r="64" spans="1:10" ht="15.75">
      <c r="A64" s="467">
        <v>53</v>
      </c>
      <c r="B64" s="428" t="s">
        <v>1494</v>
      </c>
      <c r="C64" s="7"/>
      <c r="D64" s="7">
        <v>2008</v>
      </c>
      <c r="E64" s="468" t="s">
        <v>370</v>
      </c>
      <c r="F64" s="156">
        <v>4550</v>
      </c>
      <c r="G64" s="157">
        <v>29</v>
      </c>
      <c r="H64" s="23">
        <f t="shared" si="2"/>
        <v>131950</v>
      </c>
      <c r="I64" s="157">
        <v>29</v>
      </c>
      <c r="J64" s="20">
        <f t="shared" si="1"/>
        <v>131950</v>
      </c>
    </row>
    <row r="65" spans="1:10" ht="15.75">
      <c r="A65" s="467">
        <v>54</v>
      </c>
      <c r="B65" s="428" t="s">
        <v>1495</v>
      </c>
      <c r="C65" s="7"/>
      <c r="D65" s="7">
        <v>2008</v>
      </c>
      <c r="E65" s="468" t="s">
        <v>370</v>
      </c>
      <c r="F65" s="156">
        <v>30000</v>
      </c>
      <c r="G65" s="157">
        <v>1</v>
      </c>
      <c r="H65" s="23">
        <f t="shared" si="2"/>
        <v>30000</v>
      </c>
      <c r="I65" s="157">
        <v>1</v>
      </c>
      <c r="J65" s="20">
        <f t="shared" si="1"/>
        <v>30000</v>
      </c>
    </row>
    <row r="66" spans="1:10" ht="15.75">
      <c r="A66" s="467">
        <v>55</v>
      </c>
      <c r="B66" s="428" t="s">
        <v>1496</v>
      </c>
      <c r="C66" s="7"/>
      <c r="D66" s="7">
        <v>2008</v>
      </c>
      <c r="E66" s="468" t="s">
        <v>370</v>
      </c>
      <c r="F66" s="156">
        <v>33000</v>
      </c>
      <c r="G66" s="157">
        <v>3</v>
      </c>
      <c r="H66" s="23">
        <f t="shared" si="2"/>
        <v>99000</v>
      </c>
      <c r="I66" s="157">
        <v>3</v>
      </c>
      <c r="J66" s="20">
        <f t="shared" si="1"/>
        <v>99000</v>
      </c>
    </row>
    <row r="67" spans="1:10" ht="15.75">
      <c r="A67" s="467">
        <v>56</v>
      </c>
      <c r="B67" s="428" t="s">
        <v>1497</v>
      </c>
      <c r="C67" s="7"/>
      <c r="D67" s="7">
        <v>2008</v>
      </c>
      <c r="E67" s="468" t="s">
        <v>370</v>
      </c>
      <c r="F67" s="156">
        <v>10800</v>
      </c>
      <c r="G67" s="157">
        <v>2</v>
      </c>
      <c r="H67" s="23">
        <f t="shared" si="2"/>
        <v>21600</v>
      </c>
      <c r="I67" s="157">
        <v>2</v>
      </c>
      <c r="J67" s="20">
        <f t="shared" si="1"/>
        <v>21600</v>
      </c>
    </row>
    <row r="68" spans="1:10" ht="15.75">
      <c r="A68" s="467">
        <v>57</v>
      </c>
      <c r="B68" s="428" t="s">
        <v>1215</v>
      </c>
      <c r="C68" s="7"/>
      <c r="D68" s="7">
        <v>2008</v>
      </c>
      <c r="E68" s="468" t="s">
        <v>370</v>
      </c>
      <c r="F68" s="156">
        <v>1080</v>
      </c>
      <c r="G68" s="157">
        <v>2</v>
      </c>
      <c r="H68" s="23">
        <f t="shared" si="2"/>
        <v>2160</v>
      </c>
      <c r="I68" s="157">
        <v>2</v>
      </c>
      <c r="J68" s="20">
        <f t="shared" si="1"/>
        <v>2160</v>
      </c>
    </row>
    <row r="69" spans="1:10" ht="15.75">
      <c r="A69" s="467">
        <v>58</v>
      </c>
      <c r="B69" s="428" t="s">
        <v>1498</v>
      </c>
      <c r="C69" s="7"/>
      <c r="D69" s="7">
        <v>2008</v>
      </c>
      <c r="E69" s="468" t="s">
        <v>370</v>
      </c>
      <c r="F69" s="156">
        <v>900</v>
      </c>
      <c r="G69" s="157">
        <v>2</v>
      </c>
      <c r="H69" s="23">
        <f t="shared" si="2"/>
        <v>1800</v>
      </c>
      <c r="I69" s="157">
        <v>2</v>
      </c>
      <c r="J69" s="20">
        <f t="shared" si="1"/>
        <v>1800</v>
      </c>
    </row>
    <row r="70" spans="1:10" ht="15.75">
      <c r="A70" s="467">
        <v>59</v>
      </c>
      <c r="B70" s="428" t="s">
        <v>1499</v>
      </c>
      <c r="C70" s="7"/>
      <c r="D70" s="7">
        <v>2008</v>
      </c>
      <c r="E70" s="468" t="s">
        <v>370</v>
      </c>
      <c r="F70" s="156">
        <v>720</v>
      </c>
      <c r="G70" s="157">
        <v>2</v>
      </c>
      <c r="H70" s="23">
        <f t="shared" si="2"/>
        <v>1440</v>
      </c>
      <c r="I70" s="157">
        <v>2</v>
      </c>
      <c r="J70" s="20">
        <f t="shared" si="1"/>
        <v>1440</v>
      </c>
    </row>
    <row r="71" spans="1:10" ht="15.75">
      <c r="A71" s="467">
        <v>60</v>
      </c>
      <c r="B71" s="428" t="s">
        <v>1499</v>
      </c>
      <c r="C71" s="7"/>
      <c r="D71" s="7">
        <v>2008</v>
      </c>
      <c r="E71" s="468" t="s">
        <v>370</v>
      </c>
      <c r="F71" s="156">
        <v>690</v>
      </c>
      <c r="G71" s="157">
        <v>4</v>
      </c>
      <c r="H71" s="23">
        <f t="shared" si="2"/>
        <v>2760</v>
      </c>
      <c r="I71" s="157">
        <v>4</v>
      </c>
      <c r="J71" s="20">
        <f t="shared" si="1"/>
        <v>2760</v>
      </c>
    </row>
    <row r="72" spans="1:10" ht="15.75">
      <c r="A72" s="467">
        <v>61</v>
      </c>
      <c r="B72" s="428" t="s">
        <v>1500</v>
      </c>
      <c r="C72" s="7"/>
      <c r="D72" s="7">
        <v>2008</v>
      </c>
      <c r="E72" s="468" t="s">
        <v>370</v>
      </c>
      <c r="F72" s="156">
        <v>1500</v>
      </c>
      <c r="G72" s="157">
        <v>2</v>
      </c>
      <c r="H72" s="23">
        <f t="shared" si="2"/>
        <v>3000</v>
      </c>
      <c r="I72" s="157">
        <v>2</v>
      </c>
      <c r="J72" s="20">
        <f t="shared" si="1"/>
        <v>3000</v>
      </c>
    </row>
    <row r="73" spans="1:10" ht="15.75">
      <c r="A73" s="467">
        <v>62</v>
      </c>
      <c r="B73" s="428" t="s">
        <v>1501</v>
      </c>
      <c r="C73" s="7"/>
      <c r="D73" s="7">
        <v>2008</v>
      </c>
      <c r="E73" s="468" t="s">
        <v>370</v>
      </c>
      <c r="F73" s="156">
        <v>300</v>
      </c>
      <c r="G73" s="157">
        <v>10</v>
      </c>
      <c r="H73" s="23">
        <f t="shared" si="2"/>
        <v>3000</v>
      </c>
      <c r="I73" s="157">
        <v>10</v>
      </c>
      <c r="J73" s="20">
        <f t="shared" si="1"/>
        <v>3000</v>
      </c>
    </row>
    <row r="74" spans="1:10" ht="15.75">
      <c r="A74" s="467">
        <v>63</v>
      </c>
      <c r="B74" s="428" t="s">
        <v>1342</v>
      </c>
      <c r="C74" s="7"/>
      <c r="D74" s="7">
        <v>2008</v>
      </c>
      <c r="E74" s="468" t="s">
        <v>370</v>
      </c>
      <c r="F74" s="156">
        <v>6000</v>
      </c>
      <c r="G74" s="157">
        <v>1</v>
      </c>
      <c r="H74" s="23">
        <f t="shared" si="2"/>
        <v>6000</v>
      </c>
      <c r="I74" s="157">
        <v>1</v>
      </c>
      <c r="J74" s="20">
        <f t="shared" si="1"/>
        <v>6000</v>
      </c>
    </row>
    <row r="75" spans="1:10" ht="15.75">
      <c r="A75" s="467">
        <v>64</v>
      </c>
      <c r="B75" s="428" t="s">
        <v>1502</v>
      </c>
      <c r="C75" s="7"/>
      <c r="D75" s="7">
        <v>2008</v>
      </c>
      <c r="E75" s="468" t="s">
        <v>370</v>
      </c>
      <c r="F75" s="156">
        <v>2400</v>
      </c>
      <c r="G75" s="157">
        <v>2</v>
      </c>
      <c r="H75" s="23">
        <f t="shared" si="2"/>
        <v>4800</v>
      </c>
      <c r="I75" s="157">
        <v>2</v>
      </c>
      <c r="J75" s="20">
        <f t="shared" si="1"/>
        <v>4800</v>
      </c>
    </row>
    <row r="76" spans="1:10" ht="15.75">
      <c r="A76" s="467">
        <v>65</v>
      </c>
      <c r="B76" s="428" t="s">
        <v>1503</v>
      </c>
      <c r="C76" s="7"/>
      <c r="D76" s="7">
        <v>2008</v>
      </c>
      <c r="E76" s="468" t="s">
        <v>370</v>
      </c>
      <c r="F76" s="156">
        <v>900</v>
      </c>
      <c r="G76" s="157">
        <v>1</v>
      </c>
      <c r="H76" s="23">
        <f t="shared" si="2"/>
        <v>900</v>
      </c>
      <c r="I76" s="157">
        <v>1</v>
      </c>
      <c r="J76" s="20">
        <f t="shared" si="1"/>
        <v>900</v>
      </c>
    </row>
    <row r="77" spans="1:10" ht="15.75">
      <c r="A77" s="467">
        <v>66</v>
      </c>
      <c r="B77" s="428" t="s">
        <v>1504</v>
      </c>
      <c r="C77" s="7"/>
      <c r="D77" s="7">
        <v>2008</v>
      </c>
      <c r="E77" s="468" t="s">
        <v>370</v>
      </c>
      <c r="F77" s="156">
        <v>3000</v>
      </c>
      <c r="G77" s="157">
        <v>6</v>
      </c>
      <c r="H77" s="23">
        <f t="shared" si="2"/>
        <v>18000</v>
      </c>
      <c r="I77" s="157">
        <v>6</v>
      </c>
      <c r="J77" s="20">
        <f t="shared" si="1"/>
        <v>18000</v>
      </c>
    </row>
    <row r="78" spans="1:10" ht="15.75">
      <c r="A78" s="467">
        <v>67</v>
      </c>
      <c r="B78" s="428" t="s">
        <v>1503</v>
      </c>
      <c r="C78" s="7"/>
      <c r="D78" s="7">
        <v>2008</v>
      </c>
      <c r="E78" s="468" t="s">
        <v>370</v>
      </c>
      <c r="F78" s="156">
        <v>1200</v>
      </c>
      <c r="G78" s="157">
        <v>5</v>
      </c>
      <c r="H78" s="23">
        <f t="shared" si="2"/>
        <v>6000</v>
      </c>
      <c r="I78" s="157">
        <v>5</v>
      </c>
      <c r="J78" s="20">
        <f t="shared" si="1"/>
        <v>6000</v>
      </c>
    </row>
    <row r="79" spans="1:10" ht="15.75">
      <c r="A79" s="467">
        <v>68</v>
      </c>
      <c r="B79" s="428" t="s">
        <v>1505</v>
      </c>
      <c r="C79" s="7"/>
      <c r="D79" s="7">
        <v>2008</v>
      </c>
      <c r="E79" s="468" t="s">
        <v>370</v>
      </c>
      <c r="F79" s="156">
        <v>2100</v>
      </c>
      <c r="G79" s="157">
        <v>60</v>
      </c>
      <c r="H79" s="23">
        <f t="shared" si="2"/>
        <v>126000</v>
      </c>
      <c r="I79" s="157">
        <v>60</v>
      </c>
      <c r="J79" s="20">
        <f t="shared" si="1"/>
        <v>126000</v>
      </c>
    </row>
    <row r="80" spans="1:10" ht="15.75">
      <c r="A80" s="467">
        <v>69</v>
      </c>
      <c r="B80" s="428" t="s">
        <v>1506</v>
      </c>
      <c r="C80" s="7"/>
      <c r="D80" s="7">
        <v>2008</v>
      </c>
      <c r="E80" s="468" t="s">
        <v>370</v>
      </c>
      <c r="F80" s="156">
        <v>1560</v>
      </c>
      <c r="G80" s="157">
        <v>1</v>
      </c>
      <c r="H80" s="23">
        <f t="shared" si="2"/>
        <v>1560</v>
      </c>
      <c r="I80" s="157">
        <v>1</v>
      </c>
      <c r="J80" s="20">
        <f t="shared" si="1"/>
        <v>1560</v>
      </c>
    </row>
    <row r="81" spans="1:10" ht="15.75">
      <c r="A81" s="467">
        <v>70</v>
      </c>
      <c r="B81" s="428" t="s">
        <v>1210</v>
      </c>
      <c r="C81" s="7"/>
      <c r="D81" s="7">
        <v>2008</v>
      </c>
      <c r="E81" s="468" t="s">
        <v>370</v>
      </c>
      <c r="F81" s="156">
        <v>3600</v>
      </c>
      <c r="G81" s="157">
        <v>1</v>
      </c>
      <c r="H81" s="23">
        <f t="shared" si="2"/>
        <v>3600</v>
      </c>
      <c r="I81" s="157">
        <v>1</v>
      </c>
      <c r="J81" s="20">
        <f t="shared" si="1"/>
        <v>3600</v>
      </c>
    </row>
    <row r="82" spans="1:10" ht="15.75">
      <c r="A82" s="467">
        <v>71</v>
      </c>
      <c r="B82" s="428" t="s">
        <v>1507</v>
      </c>
      <c r="C82" s="7"/>
      <c r="D82" s="7">
        <v>2008</v>
      </c>
      <c r="E82" s="468" t="s">
        <v>370</v>
      </c>
      <c r="F82" s="156">
        <v>240</v>
      </c>
      <c r="G82" s="157">
        <v>320</v>
      </c>
      <c r="H82" s="23">
        <f t="shared" si="2"/>
        <v>76800</v>
      </c>
      <c r="I82" s="157">
        <v>320</v>
      </c>
      <c r="J82" s="20">
        <f t="shared" si="1"/>
        <v>76800</v>
      </c>
    </row>
    <row r="83" spans="1:10" ht="15.75">
      <c r="A83" s="467">
        <v>72</v>
      </c>
      <c r="B83" s="428" t="s">
        <v>1508</v>
      </c>
      <c r="C83" s="7"/>
      <c r="D83" s="7">
        <v>2008</v>
      </c>
      <c r="E83" s="468" t="s">
        <v>370</v>
      </c>
      <c r="F83" s="156">
        <v>180</v>
      </c>
      <c r="G83" s="157">
        <v>333</v>
      </c>
      <c r="H83" s="23">
        <f t="shared" si="2"/>
        <v>59940</v>
      </c>
      <c r="I83" s="157">
        <v>333</v>
      </c>
      <c r="J83" s="20">
        <f t="shared" si="1"/>
        <v>59940</v>
      </c>
    </row>
    <row r="84" spans="1:10" ht="15.75">
      <c r="A84" s="467">
        <v>73</v>
      </c>
      <c r="B84" s="428" t="s">
        <v>1509</v>
      </c>
      <c r="C84" s="7"/>
      <c r="D84" s="7">
        <v>2008</v>
      </c>
      <c r="E84" s="468" t="s">
        <v>370</v>
      </c>
      <c r="F84" s="156">
        <v>720</v>
      </c>
      <c r="G84" s="157">
        <v>4</v>
      </c>
      <c r="H84" s="23">
        <f t="shared" si="2"/>
        <v>2880</v>
      </c>
      <c r="I84" s="157">
        <v>4</v>
      </c>
      <c r="J84" s="20">
        <f t="shared" si="1"/>
        <v>2880</v>
      </c>
    </row>
    <row r="85" spans="1:10" ht="15.75">
      <c r="A85" s="467">
        <v>74</v>
      </c>
      <c r="B85" s="428" t="s">
        <v>1510</v>
      </c>
      <c r="C85" s="7"/>
      <c r="D85" s="7">
        <v>2008</v>
      </c>
      <c r="E85" s="468" t="s">
        <v>370</v>
      </c>
      <c r="F85" s="156">
        <v>1200</v>
      </c>
      <c r="G85" s="157">
        <v>5</v>
      </c>
      <c r="H85" s="23">
        <f t="shared" si="2"/>
        <v>6000</v>
      </c>
      <c r="I85" s="157">
        <v>5</v>
      </c>
      <c r="J85" s="20">
        <f t="shared" si="1"/>
        <v>6000</v>
      </c>
    </row>
    <row r="86" spans="1:10" ht="15.75">
      <c r="A86" s="467">
        <v>75</v>
      </c>
      <c r="B86" s="428" t="s">
        <v>1511</v>
      </c>
      <c r="C86" s="7"/>
      <c r="D86" s="7">
        <v>2008</v>
      </c>
      <c r="E86" s="468" t="s">
        <v>370</v>
      </c>
      <c r="F86" s="156">
        <v>1500</v>
      </c>
      <c r="G86" s="157">
        <v>3</v>
      </c>
      <c r="H86" s="23">
        <f t="shared" si="2"/>
        <v>4500</v>
      </c>
      <c r="I86" s="157">
        <v>3</v>
      </c>
      <c r="J86" s="20">
        <f t="shared" si="1"/>
        <v>4500</v>
      </c>
    </row>
    <row r="87" spans="1:10" ht="15.75">
      <c r="A87" s="467">
        <v>76</v>
      </c>
      <c r="B87" s="428" t="s">
        <v>1512</v>
      </c>
      <c r="C87" s="7"/>
      <c r="D87" s="7">
        <v>2008</v>
      </c>
      <c r="E87" s="468" t="s">
        <v>370</v>
      </c>
      <c r="F87" s="156">
        <v>1520</v>
      </c>
      <c r="G87" s="157">
        <v>1</v>
      </c>
      <c r="H87" s="23">
        <f t="shared" si="2"/>
        <v>1520</v>
      </c>
      <c r="I87" s="157">
        <v>1</v>
      </c>
      <c r="J87" s="20">
        <f t="shared" si="1"/>
        <v>1520</v>
      </c>
    </row>
    <row r="88" spans="1:10" ht="15.75">
      <c r="A88" s="467">
        <v>77</v>
      </c>
      <c r="B88" s="428" t="s">
        <v>1513</v>
      </c>
      <c r="C88" s="7"/>
      <c r="D88" s="7">
        <v>2008</v>
      </c>
      <c r="E88" s="468" t="s">
        <v>370</v>
      </c>
      <c r="F88" s="156">
        <v>9000</v>
      </c>
      <c r="G88" s="157">
        <v>3</v>
      </c>
      <c r="H88" s="23">
        <f t="shared" si="2"/>
        <v>27000</v>
      </c>
      <c r="I88" s="157">
        <v>3</v>
      </c>
      <c r="J88" s="20">
        <f t="shared" si="1"/>
        <v>27000</v>
      </c>
    </row>
    <row r="89" spans="1:10" ht="15.75">
      <c r="A89" s="467">
        <v>78</v>
      </c>
      <c r="B89" s="428" t="s">
        <v>1513</v>
      </c>
      <c r="C89" s="7"/>
      <c r="D89" s="7">
        <v>2008</v>
      </c>
      <c r="E89" s="468" t="s">
        <v>370</v>
      </c>
      <c r="F89" s="156">
        <v>7200</v>
      </c>
      <c r="G89" s="157">
        <v>1</v>
      </c>
      <c r="H89" s="23">
        <f t="shared" si="2"/>
        <v>7200</v>
      </c>
      <c r="I89" s="157">
        <v>1</v>
      </c>
      <c r="J89" s="20">
        <f t="shared" si="1"/>
        <v>7200</v>
      </c>
    </row>
    <row r="90" spans="1:10" ht="15.75">
      <c r="A90" s="467">
        <v>79</v>
      </c>
      <c r="B90" s="428" t="s">
        <v>1514</v>
      </c>
      <c r="C90" s="7"/>
      <c r="D90" s="7">
        <v>2008</v>
      </c>
      <c r="E90" s="468" t="s">
        <v>370</v>
      </c>
      <c r="F90" s="156">
        <v>500</v>
      </c>
      <c r="G90" s="157">
        <v>10</v>
      </c>
      <c r="H90" s="23">
        <f t="shared" si="2"/>
        <v>5000</v>
      </c>
      <c r="I90" s="157">
        <v>10</v>
      </c>
      <c r="J90" s="474">
        <f t="shared" si="1"/>
        <v>5000</v>
      </c>
    </row>
    <row r="91" spans="1:10" ht="15.75">
      <c r="A91" s="467">
        <v>80</v>
      </c>
      <c r="B91" s="428" t="s">
        <v>1515</v>
      </c>
      <c r="C91" s="157"/>
      <c r="D91" s="157">
        <v>2008</v>
      </c>
      <c r="E91" s="468" t="s">
        <v>370</v>
      </c>
      <c r="F91" s="156">
        <v>10800</v>
      </c>
      <c r="G91" s="157">
        <v>2</v>
      </c>
      <c r="H91" s="23">
        <f t="shared" si="2"/>
        <v>21600</v>
      </c>
      <c r="I91" s="157">
        <v>2</v>
      </c>
      <c r="J91" s="20">
        <f t="shared" si="1"/>
        <v>21600</v>
      </c>
    </row>
    <row r="92" spans="1:10" ht="15.75">
      <c r="A92" s="467">
        <v>81</v>
      </c>
      <c r="B92" s="428" t="s">
        <v>1516</v>
      </c>
      <c r="C92" s="157"/>
      <c r="D92" s="157">
        <v>2008</v>
      </c>
      <c r="E92" s="468" t="s">
        <v>370</v>
      </c>
      <c r="F92" s="156">
        <v>720</v>
      </c>
      <c r="G92" s="157">
        <v>4</v>
      </c>
      <c r="H92" s="23">
        <f t="shared" ref="H92:H104" si="3">SUM(F92*G92)</f>
        <v>2880</v>
      </c>
      <c r="I92" s="157">
        <v>4</v>
      </c>
      <c r="J92" s="20">
        <f t="shared" si="1"/>
        <v>2880</v>
      </c>
    </row>
    <row r="93" spans="1:10" ht="15.75">
      <c r="A93" s="467">
        <v>82</v>
      </c>
      <c r="B93" s="428" t="s">
        <v>1517</v>
      </c>
      <c r="C93" s="157"/>
      <c r="D93" s="157">
        <v>2008</v>
      </c>
      <c r="E93" s="468" t="s">
        <v>370</v>
      </c>
      <c r="F93" s="156">
        <v>720</v>
      </c>
      <c r="G93" s="157">
        <v>63</v>
      </c>
      <c r="H93" s="23">
        <f t="shared" si="3"/>
        <v>45360</v>
      </c>
      <c r="I93" s="157">
        <v>63</v>
      </c>
      <c r="J93" s="20">
        <f t="shared" si="1"/>
        <v>45360</v>
      </c>
    </row>
    <row r="94" spans="1:10" ht="15.75">
      <c r="A94" s="467">
        <v>83</v>
      </c>
      <c r="B94" s="428" t="s">
        <v>1180</v>
      </c>
      <c r="C94" s="157"/>
      <c r="D94" s="157">
        <v>2008</v>
      </c>
      <c r="E94" s="468" t="s">
        <v>370</v>
      </c>
      <c r="F94" s="156">
        <v>7200</v>
      </c>
      <c r="G94" s="157">
        <v>2</v>
      </c>
      <c r="H94" s="23">
        <f t="shared" si="3"/>
        <v>14400</v>
      </c>
      <c r="I94" s="157">
        <v>2</v>
      </c>
      <c r="J94" s="20">
        <f t="shared" si="1"/>
        <v>14400</v>
      </c>
    </row>
    <row r="95" spans="1:10" ht="15.75">
      <c r="A95" s="467">
        <v>84</v>
      </c>
      <c r="B95" s="428" t="s">
        <v>1518</v>
      </c>
      <c r="C95" s="157"/>
      <c r="D95" s="157">
        <v>2008</v>
      </c>
      <c r="E95" s="468" t="s">
        <v>370</v>
      </c>
      <c r="F95" s="156">
        <v>510</v>
      </c>
      <c r="G95" s="157">
        <v>4</v>
      </c>
      <c r="H95" s="23">
        <f t="shared" si="3"/>
        <v>2040</v>
      </c>
      <c r="I95" s="157">
        <v>4</v>
      </c>
      <c r="J95" s="20">
        <f t="shared" si="1"/>
        <v>2040</v>
      </c>
    </row>
    <row r="96" spans="1:10" ht="15.75">
      <c r="A96" s="467">
        <v>85</v>
      </c>
      <c r="B96" s="428" t="s">
        <v>1519</v>
      </c>
      <c r="C96" s="157"/>
      <c r="D96" s="157">
        <v>2008</v>
      </c>
      <c r="E96" s="468" t="s">
        <v>664</v>
      </c>
      <c r="F96" s="156">
        <v>3420</v>
      </c>
      <c r="G96" s="157">
        <v>31.15</v>
      </c>
      <c r="H96" s="23">
        <f t="shared" si="3"/>
        <v>106533</v>
      </c>
      <c r="I96" s="157">
        <v>31.15</v>
      </c>
      <c r="J96" s="20">
        <f t="shared" si="1"/>
        <v>106533</v>
      </c>
    </row>
    <row r="97" spans="1:10" ht="15.75">
      <c r="A97" s="467">
        <v>86</v>
      </c>
      <c r="B97" s="479" t="s">
        <v>1520</v>
      </c>
      <c r="C97" s="157"/>
      <c r="D97" s="157">
        <v>2009</v>
      </c>
      <c r="E97" s="468" t="s">
        <v>370</v>
      </c>
      <c r="F97" s="156">
        <v>168315</v>
      </c>
      <c r="G97" s="157">
        <v>4</v>
      </c>
      <c r="H97" s="477">
        <f>SUM(F97*G97)</f>
        <v>673260</v>
      </c>
      <c r="I97" s="157">
        <v>4</v>
      </c>
      <c r="J97" s="20">
        <f t="shared" si="1"/>
        <v>673260</v>
      </c>
    </row>
    <row r="98" spans="1:10" ht="15.75">
      <c r="A98" s="467">
        <v>87</v>
      </c>
      <c r="B98" s="480" t="s">
        <v>1521</v>
      </c>
      <c r="C98" s="481"/>
      <c r="D98" s="481">
        <v>2009</v>
      </c>
      <c r="E98" s="468" t="s">
        <v>370</v>
      </c>
      <c r="F98" s="482">
        <v>18000</v>
      </c>
      <c r="G98" s="481">
        <v>1</v>
      </c>
      <c r="H98" s="483">
        <f t="shared" si="3"/>
        <v>18000</v>
      </c>
      <c r="I98" s="481">
        <v>1</v>
      </c>
      <c r="J98" s="473">
        <f t="shared" si="1"/>
        <v>18000</v>
      </c>
    </row>
    <row r="99" spans="1:10" ht="15.75">
      <c r="A99" s="467">
        <v>88</v>
      </c>
      <c r="B99" s="6" t="s">
        <v>1522</v>
      </c>
      <c r="C99" s="7"/>
      <c r="D99" s="7">
        <v>2011</v>
      </c>
      <c r="E99" s="468" t="s">
        <v>370</v>
      </c>
      <c r="F99" s="469">
        <v>18000</v>
      </c>
      <c r="G99" s="7">
        <v>1</v>
      </c>
      <c r="H99" s="23">
        <f t="shared" si="3"/>
        <v>18000</v>
      </c>
      <c r="I99" s="7">
        <v>1</v>
      </c>
      <c r="J99" s="20">
        <f t="shared" si="1"/>
        <v>18000</v>
      </c>
    </row>
    <row r="100" spans="1:10" ht="15.75">
      <c r="A100" s="467">
        <v>89</v>
      </c>
      <c r="B100" s="6" t="s">
        <v>1523</v>
      </c>
      <c r="C100" s="7"/>
      <c r="D100" s="7">
        <v>2011</v>
      </c>
      <c r="E100" s="468" t="s">
        <v>370</v>
      </c>
      <c r="F100" s="469">
        <v>9000</v>
      </c>
      <c r="G100" s="7">
        <v>2</v>
      </c>
      <c r="H100" s="23">
        <f t="shared" si="3"/>
        <v>18000</v>
      </c>
      <c r="I100" s="7">
        <v>2</v>
      </c>
      <c r="J100" s="20">
        <f t="shared" si="1"/>
        <v>18000</v>
      </c>
    </row>
    <row r="101" spans="1:10" ht="15.75">
      <c r="A101" s="467">
        <v>90</v>
      </c>
      <c r="B101" s="6" t="s">
        <v>1524</v>
      </c>
      <c r="C101" s="7"/>
      <c r="D101" s="7">
        <v>2011</v>
      </c>
      <c r="E101" s="468" t="s">
        <v>370</v>
      </c>
      <c r="F101" s="469">
        <v>31800</v>
      </c>
      <c r="G101" s="7">
        <v>1</v>
      </c>
      <c r="H101" s="23">
        <f t="shared" si="3"/>
        <v>31800</v>
      </c>
      <c r="I101" s="7">
        <v>1</v>
      </c>
      <c r="J101" s="20">
        <f t="shared" si="1"/>
        <v>31800</v>
      </c>
    </row>
    <row r="102" spans="1:10" ht="15.75">
      <c r="A102" s="467">
        <v>91</v>
      </c>
      <c r="B102" s="428" t="s">
        <v>59</v>
      </c>
      <c r="C102" s="157"/>
      <c r="D102" s="157">
        <v>2010</v>
      </c>
      <c r="E102" s="468" t="s">
        <v>370</v>
      </c>
      <c r="F102" s="156">
        <v>42000</v>
      </c>
      <c r="G102" s="157">
        <v>1</v>
      </c>
      <c r="H102" s="23">
        <f t="shared" si="3"/>
        <v>42000</v>
      </c>
      <c r="I102" s="157">
        <v>1</v>
      </c>
      <c r="J102" s="20">
        <f t="shared" si="1"/>
        <v>42000</v>
      </c>
    </row>
    <row r="103" spans="1:10" ht="15.75">
      <c r="A103" s="467">
        <v>92</v>
      </c>
      <c r="B103" s="428" t="s">
        <v>1188</v>
      </c>
      <c r="C103" s="157"/>
      <c r="D103" s="157">
        <v>2010</v>
      </c>
      <c r="E103" s="468" t="s">
        <v>370</v>
      </c>
      <c r="F103" s="156">
        <v>18000</v>
      </c>
      <c r="G103" s="157">
        <v>1</v>
      </c>
      <c r="H103" s="23">
        <f t="shared" si="3"/>
        <v>18000</v>
      </c>
      <c r="I103" s="157">
        <v>1</v>
      </c>
      <c r="J103" s="20">
        <f t="shared" si="1"/>
        <v>18000</v>
      </c>
    </row>
    <row r="104" spans="1:10" ht="15.75">
      <c r="A104" s="467">
        <v>93</v>
      </c>
      <c r="B104" s="428" t="s">
        <v>1525</v>
      </c>
      <c r="C104" s="157"/>
      <c r="D104" s="157">
        <v>2010</v>
      </c>
      <c r="E104" s="468" t="s">
        <v>370</v>
      </c>
      <c r="F104" s="156">
        <v>21000</v>
      </c>
      <c r="G104" s="157">
        <v>2</v>
      </c>
      <c r="H104" s="23">
        <f t="shared" si="3"/>
        <v>42000</v>
      </c>
      <c r="I104" s="157">
        <v>2</v>
      </c>
      <c r="J104" s="20">
        <f t="shared" si="1"/>
        <v>42000</v>
      </c>
    </row>
    <row r="105" spans="1:10" ht="15.75">
      <c r="A105" s="467">
        <v>94</v>
      </c>
      <c r="B105" s="428" t="s">
        <v>60</v>
      </c>
      <c r="C105" s="157"/>
      <c r="D105" s="157">
        <v>2010</v>
      </c>
      <c r="E105" s="468" t="s">
        <v>370</v>
      </c>
      <c r="F105" s="156">
        <v>57000</v>
      </c>
      <c r="G105" s="157">
        <v>2</v>
      </c>
      <c r="H105" s="23">
        <v>114000</v>
      </c>
      <c r="I105" s="157">
        <v>2</v>
      </c>
      <c r="J105" s="20">
        <f t="shared" si="1"/>
        <v>114000</v>
      </c>
    </row>
    <row r="106" spans="1:10" ht="15.75">
      <c r="A106" s="467">
        <v>95</v>
      </c>
      <c r="B106" s="428" t="s">
        <v>1526</v>
      </c>
      <c r="C106" s="157"/>
      <c r="D106" s="157">
        <v>2010</v>
      </c>
      <c r="E106" s="468" t="s">
        <v>370</v>
      </c>
      <c r="F106" s="156">
        <v>78000</v>
      </c>
      <c r="G106" s="157">
        <v>1</v>
      </c>
      <c r="H106" s="23">
        <f t="shared" ref="H106:H112" si="4">SUM(F106*G106)</f>
        <v>78000</v>
      </c>
      <c r="I106" s="157">
        <v>1</v>
      </c>
      <c r="J106" s="20">
        <f t="shared" si="1"/>
        <v>78000</v>
      </c>
    </row>
    <row r="107" spans="1:10" ht="15.75">
      <c r="A107" s="467">
        <v>96</v>
      </c>
      <c r="B107" s="428" t="s">
        <v>1293</v>
      </c>
      <c r="C107" s="157"/>
      <c r="D107" s="157">
        <v>2010</v>
      </c>
      <c r="E107" s="468" t="s">
        <v>370</v>
      </c>
      <c r="F107" s="156">
        <v>42000</v>
      </c>
      <c r="G107" s="157">
        <v>1</v>
      </c>
      <c r="H107" s="23">
        <f t="shared" si="4"/>
        <v>42000</v>
      </c>
      <c r="I107" s="157">
        <v>1</v>
      </c>
      <c r="J107" s="20">
        <f t="shared" si="1"/>
        <v>42000</v>
      </c>
    </row>
    <row r="108" spans="1:10" ht="15.75">
      <c r="A108" s="467">
        <v>97</v>
      </c>
      <c r="B108" s="428" t="s">
        <v>121</v>
      </c>
      <c r="C108" s="157"/>
      <c r="D108" s="157">
        <v>2010</v>
      </c>
      <c r="E108" s="468" t="s">
        <v>370</v>
      </c>
      <c r="F108" s="156">
        <v>10000</v>
      </c>
      <c r="G108" s="157">
        <v>1</v>
      </c>
      <c r="H108" s="23">
        <f t="shared" si="4"/>
        <v>10000</v>
      </c>
      <c r="I108" s="157">
        <v>1</v>
      </c>
      <c r="J108" s="20">
        <f t="shared" si="1"/>
        <v>10000</v>
      </c>
    </row>
    <row r="109" spans="1:10" ht="15.75">
      <c r="A109" s="467">
        <v>98</v>
      </c>
      <c r="B109" s="428" t="s">
        <v>1479</v>
      </c>
      <c r="C109" s="157"/>
      <c r="D109" s="157">
        <v>2010</v>
      </c>
      <c r="E109" s="468" t="s">
        <v>370</v>
      </c>
      <c r="F109" s="156">
        <v>13800</v>
      </c>
      <c r="G109" s="157">
        <v>40</v>
      </c>
      <c r="H109" s="23">
        <f t="shared" si="4"/>
        <v>552000</v>
      </c>
      <c r="I109" s="157">
        <v>40</v>
      </c>
      <c r="J109" s="20">
        <f t="shared" si="1"/>
        <v>552000</v>
      </c>
    </row>
    <row r="110" spans="1:10" ht="15.75">
      <c r="A110" s="467">
        <v>99</v>
      </c>
      <c r="B110" s="428" t="s">
        <v>1527</v>
      </c>
      <c r="C110" s="157"/>
      <c r="D110" s="157">
        <v>2010</v>
      </c>
      <c r="E110" s="468" t="s">
        <v>370</v>
      </c>
      <c r="F110" s="156">
        <v>7000</v>
      </c>
      <c r="G110" s="157">
        <v>20</v>
      </c>
      <c r="H110" s="23">
        <f t="shared" si="4"/>
        <v>140000</v>
      </c>
      <c r="I110" s="157">
        <v>20</v>
      </c>
      <c r="J110" s="20">
        <f t="shared" si="1"/>
        <v>140000</v>
      </c>
    </row>
    <row r="111" spans="1:10" ht="15.75">
      <c r="A111" s="467">
        <v>100</v>
      </c>
      <c r="B111" s="428" t="s">
        <v>80</v>
      </c>
      <c r="C111" s="157"/>
      <c r="D111" s="157">
        <v>2010</v>
      </c>
      <c r="E111" s="157" t="s">
        <v>664</v>
      </c>
      <c r="F111" s="156">
        <v>3300</v>
      </c>
      <c r="G111" s="157">
        <v>16</v>
      </c>
      <c r="H111" s="23">
        <f t="shared" si="4"/>
        <v>52800</v>
      </c>
      <c r="I111" s="157">
        <v>16</v>
      </c>
      <c r="J111" s="20">
        <f t="shared" si="1"/>
        <v>52800</v>
      </c>
    </row>
    <row r="112" spans="1:10" ht="15.75">
      <c r="A112" s="467">
        <v>101</v>
      </c>
      <c r="B112" s="428" t="s">
        <v>1528</v>
      </c>
      <c r="C112" s="157"/>
      <c r="D112" s="157">
        <v>2010</v>
      </c>
      <c r="E112" s="468" t="s">
        <v>370</v>
      </c>
      <c r="F112" s="156">
        <v>5850</v>
      </c>
      <c r="G112" s="157">
        <v>1</v>
      </c>
      <c r="H112" s="23">
        <f t="shared" si="4"/>
        <v>5850</v>
      </c>
      <c r="I112" s="157">
        <v>1</v>
      </c>
      <c r="J112" s="20">
        <f t="shared" si="1"/>
        <v>5850</v>
      </c>
    </row>
    <row r="113" spans="1:16" ht="15.75">
      <c r="A113" s="467">
        <v>102</v>
      </c>
      <c r="B113" s="24" t="s">
        <v>1529</v>
      </c>
      <c r="C113" s="475"/>
      <c r="D113" s="475">
        <v>2011</v>
      </c>
      <c r="E113" s="468" t="s">
        <v>893</v>
      </c>
      <c r="F113" s="476">
        <v>11146</v>
      </c>
      <c r="G113" s="475">
        <v>150</v>
      </c>
      <c r="H113" s="477">
        <f>SUM(F113*G113)</f>
        <v>1671900</v>
      </c>
      <c r="I113" s="475">
        <v>150</v>
      </c>
      <c r="J113" s="484">
        <f t="shared" si="1"/>
        <v>1671900</v>
      </c>
    </row>
    <row r="114" spans="1:16" ht="18.75" customHeight="1">
      <c r="A114" s="467">
        <v>103</v>
      </c>
      <c r="B114" s="6" t="s">
        <v>1530</v>
      </c>
      <c r="C114" s="6">
        <v>2006</v>
      </c>
      <c r="D114" s="7">
        <v>2011</v>
      </c>
      <c r="E114" s="468" t="s">
        <v>370</v>
      </c>
      <c r="F114" s="485" t="s">
        <v>1531</v>
      </c>
      <c r="G114" s="7">
        <v>1</v>
      </c>
      <c r="H114" s="23">
        <v>4522620</v>
      </c>
      <c r="I114" s="7">
        <v>1</v>
      </c>
      <c r="J114" s="20">
        <v>4522620</v>
      </c>
    </row>
    <row r="115" spans="1:16" ht="15.75">
      <c r="A115" s="467">
        <v>104</v>
      </c>
      <c r="B115" s="6" t="s">
        <v>1532</v>
      </c>
      <c r="C115" s="6">
        <v>1987</v>
      </c>
      <c r="D115" s="7">
        <v>2011</v>
      </c>
      <c r="E115" s="468" t="s">
        <v>370</v>
      </c>
      <c r="F115" s="20">
        <v>4286310</v>
      </c>
      <c r="G115" s="7">
        <v>1</v>
      </c>
      <c r="H115" s="20">
        <v>4286310</v>
      </c>
      <c r="I115" s="7">
        <v>1</v>
      </c>
      <c r="J115" s="20">
        <v>4286310</v>
      </c>
      <c r="P115" t="s">
        <v>1150</v>
      </c>
    </row>
    <row r="116" spans="1:16" ht="15.75">
      <c r="A116" s="467">
        <v>105</v>
      </c>
      <c r="B116" s="15" t="s">
        <v>1533</v>
      </c>
      <c r="C116" s="10"/>
      <c r="D116" s="10">
        <v>2012</v>
      </c>
      <c r="E116" s="468" t="s">
        <v>893</v>
      </c>
      <c r="F116" s="486">
        <v>5192</v>
      </c>
      <c r="G116" s="10">
        <v>2700</v>
      </c>
      <c r="H116" s="487">
        <v>14018400</v>
      </c>
      <c r="I116" s="10">
        <v>2700</v>
      </c>
      <c r="J116" s="474">
        <f t="shared" si="1"/>
        <v>14018400</v>
      </c>
    </row>
    <row r="117" spans="1:16" ht="15.75">
      <c r="A117" s="467">
        <v>106</v>
      </c>
      <c r="B117" s="6" t="s">
        <v>1534</v>
      </c>
      <c r="C117" s="7"/>
      <c r="D117" s="7">
        <v>2011</v>
      </c>
      <c r="E117" s="468" t="s">
        <v>893</v>
      </c>
      <c r="F117" s="469">
        <v>49987</v>
      </c>
      <c r="G117" s="7">
        <v>340</v>
      </c>
      <c r="H117" s="23">
        <v>16954600</v>
      </c>
      <c r="I117" s="7">
        <v>340</v>
      </c>
      <c r="J117" s="474">
        <f t="shared" si="1"/>
        <v>16954600</v>
      </c>
    </row>
    <row r="118" spans="1:16" ht="15.75">
      <c r="A118" s="467">
        <v>107</v>
      </c>
      <c r="B118" s="6" t="s">
        <v>1448</v>
      </c>
      <c r="C118" s="7"/>
      <c r="D118" s="7">
        <v>2011</v>
      </c>
      <c r="E118" s="468" t="s">
        <v>370</v>
      </c>
      <c r="F118" s="469">
        <v>25000</v>
      </c>
      <c r="G118" s="7">
        <v>70</v>
      </c>
      <c r="H118" s="23">
        <f>SUM(F118*G118)</f>
        <v>1750000</v>
      </c>
      <c r="I118" s="7">
        <v>70</v>
      </c>
      <c r="J118" s="20">
        <f t="shared" si="1"/>
        <v>1750000</v>
      </c>
    </row>
    <row r="119" spans="1:16" ht="15.75">
      <c r="A119" s="467">
        <v>108</v>
      </c>
      <c r="B119" s="6" t="s">
        <v>1535</v>
      </c>
      <c r="C119" s="7"/>
      <c r="D119" s="7">
        <v>2009</v>
      </c>
      <c r="E119" s="468" t="s">
        <v>893</v>
      </c>
      <c r="F119" s="469">
        <v>12464</v>
      </c>
      <c r="G119" s="7">
        <v>400</v>
      </c>
      <c r="H119" s="23">
        <v>4985600</v>
      </c>
      <c r="I119" s="7">
        <v>400</v>
      </c>
      <c r="J119" s="474">
        <v>4985600</v>
      </c>
    </row>
    <row r="120" spans="1:16" ht="15.75">
      <c r="A120" s="467">
        <v>109</v>
      </c>
      <c r="B120" s="6" t="s">
        <v>1536</v>
      </c>
      <c r="C120" s="7"/>
      <c r="D120" s="7">
        <v>2010</v>
      </c>
      <c r="E120" s="468" t="s">
        <v>893</v>
      </c>
      <c r="F120" s="469">
        <v>12768</v>
      </c>
      <c r="G120" s="7">
        <v>508</v>
      </c>
      <c r="H120" s="23">
        <v>6486144</v>
      </c>
      <c r="I120" s="7">
        <v>508</v>
      </c>
      <c r="J120" s="474">
        <v>6486144</v>
      </c>
    </row>
    <row r="121" spans="1:16" ht="15.75">
      <c r="A121" s="467">
        <v>110</v>
      </c>
      <c r="B121" s="6" t="s">
        <v>1537</v>
      </c>
      <c r="C121" s="7"/>
      <c r="D121" s="7">
        <v>2010</v>
      </c>
      <c r="E121" s="468" t="s">
        <v>370</v>
      </c>
      <c r="F121" s="469">
        <v>106000</v>
      </c>
      <c r="G121" s="7">
        <v>7</v>
      </c>
      <c r="H121" s="23">
        <f t="shared" ref="H121:H126" si="5">SUM(F121*G121)</f>
        <v>742000</v>
      </c>
      <c r="I121" s="7">
        <v>7</v>
      </c>
      <c r="J121" s="474">
        <f t="shared" si="1"/>
        <v>742000</v>
      </c>
    </row>
    <row r="122" spans="1:16" ht="15.75">
      <c r="A122" s="467">
        <v>111</v>
      </c>
      <c r="B122" s="6" t="s">
        <v>1484</v>
      </c>
      <c r="C122" s="7"/>
      <c r="D122" s="7">
        <v>2008</v>
      </c>
      <c r="E122" s="468" t="s">
        <v>370</v>
      </c>
      <c r="F122" s="469">
        <v>6000</v>
      </c>
      <c r="G122" s="7">
        <v>35</v>
      </c>
      <c r="H122" s="23">
        <f t="shared" si="5"/>
        <v>210000</v>
      </c>
      <c r="I122" s="7">
        <v>35</v>
      </c>
      <c r="J122" s="20">
        <f t="shared" si="1"/>
        <v>210000</v>
      </c>
    </row>
    <row r="123" spans="1:16" ht="15.75">
      <c r="A123" s="467">
        <v>112</v>
      </c>
      <c r="B123" s="428" t="s">
        <v>1538</v>
      </c>
      <c r="C123" s="157"/>
      <c r="D123" s="157">
        <v>2008</v>
      </c>
      <c r="E123" s="468" t="s">
        <v>370</v>
      </c>
      <c r="F123" s="156">
        <v>25620</v>
      </c>
      <c r="G123" s="157">
        <v>1</v>
      </c>
      <c r="H123" s="23">
        <f t="shared" si="5"/>
        <v>25620</v>
      </c>
      <c r="I123" s="157">
        <v>1</v>
      </c>
      <c r="J123" s="20">
        <f t="shared" ref="J123:J133" si="6">SUM(H123)</f>
        <v>25620</v>
      </c>
    </row>
    <row r="124" spans="1:16" ht="15.75">
      <c r="A124" s="467">
        <v>113</v>
      </c>
      <c r="B124" s="428" t="s">
        <v>1539</v>
      </c>
      <c r="C124" s="157"/>
      <c r="D124" s="157">
        <v>2010</v>
      </c>
      <c r="E124" s="468" t="s">
        <v>370</v>
      </c>
      <c r="F124" s="156">
        <v>120000</v>
      </c>
      <c r="G124" s="157">
        <v>2</v>
      </c>
      <c r="H124" s="23">
        <f t="shared" si="5"/>
        <v>240000</v>
      </c>
      <c r="I124" s="157">
        <v>2</v>
      </c>
      <c r="J124" s="20">
        <f t="shared" si="6"/>
        <v>240000</v>
      </c>
    </row>
    <row r="125" spans="1:16" ht="15.75">
      <c r="A125" s="467">
        <v>114</v>
      </c>
      <c r="B125" s="428" t="s">
        <v>1467</v>
      </c>
      <c r="C125" s="157"/>
      <c r="D125" s="157">
        <v>2010</v>
      </c>
      <c r="E125" s="468" t="s">
        <v>370</v>
      </c>
      <c r="F125" s="156">
        <v>78000</v>
      </c>
      <c r="G125" s="157">
        <v>2</v>
      </c>
      <c r="H125" s="23">
        <f t="shared" si="5"/>
        <v>156000</v>
      </c>
      <c r="I125" s="157">
        <v>2</v>
      </c>
      <c r="J125" s="20">
        <f t="shared" si="6"/>
        <v>156000</v>
      </c>
    </row>
    <row r="126" spans="1:16" ht="15.75">
      <c r="A126" s="467">
        <v>115</v>
      </c>
      <c r="B126" s="428" t="s">
        <v>1468</v>
      </c>
      <c r="C126" s="157"/>
      <c r="D126" s="157">
        <v>2010</v>
      </c>
      <c r="E126" s="468" t="s">
        <v>370</v>
      </c>
      <c r="F126" s="156">
        <v>90000</v>
      </c>
      <c r="G126" s="157">
        <v>2</v>
      </c>
      <c r="H126" s="23">
        <f t="shared" si="5"/>
        <v>180000</v>
      </c>
      <c r="I126" s="157">
        <v>2</v>
      </c>
      <c r="J126" s="20">
        <f t="shared" si="6"/>
        <v>180000</v>
      </c>
    </row>
    <row r="127" spans="1:16" ht="15.75">
      <c r="A127" s="467">
        <v>116</v>
      </c>
      <c r="B127" s="474" t="s">
        <v>1540</v>
      </c>
      <c r="C127" s="397"/>
      <c r="D127" s="397">
        <v>1997</v>
      </c>
      <c r="E127" s="488" t="s">
        <v>664</v>
      </c>
      <c r="F127" s="464">
        <v>1622.7</v>
      </c>
      <c r="G127" s="13">
        <v>348850</v>
      </c>
      <c r="H127" s="487">
        <v>566112450</v>
      </c>
      <c r="I127" s="13">
        <v>348850</v>
      </c>
      <c r="J127" s="487">
        <v>566112450</v>
      </c>
    </row>
    <row r="128" spans="1:16" ht="15.75">
      <c r="A128" s="467">
        <v>117</v>
      </c>
      <c r="B128" s="474" t="s">
        <v>1540</v>
      </c>
      <c r="C128" s="13"/>
      <c r="D128" s="13">
        <v>2007</v>
      </c>
      <c r="E128" s="488" t="s">
        <v>664</v>
      </c>
      <c r="F128" s="464">
        <v>7141.2</v>
      </c>
      <c r="G128" s="13">
        <v>674</v>
      </c>
      <c r="H128" s="487">
        <v>4813194</v>
      </c>
      <c r="I128" s="13">
        <v>674</v>
      </c>
      <c r="J128" s="474">
        <f t="shared" si="6"/>
        <v>4813194</v>
      </c>
    </row>
    <row r="129" spans="1:10" ht="15.75">
      <c r="A129" s="467">
        <v>118</v>
      </c>
      <c r="B129" s="12" t="s">
        <v>1541</v>
      </c>
      <c r="C129" s="13"/>
      <c r="D129" s="13">
        <v>2007</v>
      </c>
      <c r="E129" s="488" t="s">
        <v>893</v>
      </c>
      <c r="F129" s="464">
        <v>8658</v>
      </c>
      <c r="G129" s="13">
        <v>9100</v>
      </c>
      <c r="H129" s="487">
        <v>78787800</v>
      </c>
      <c r="I129" s="13">
        <v>9100</v>
      </c>
      <c r="J129" s="487">
        <v>78787800</v>
      </c>
    </row>
    <row r="130" spans="1:10" ht="15.75">
      <c r="A130" s="467">
        <v>119</v>
      </c>
      <c r="B130" s="489" t="s">
        <v>1542</v>
      </c>
      <c r="C130" s="13"/>
      <c r="D130" s="13">
        <v>2008</v>
      </c>
      <c r="E130" s="468" t="s">
        <v>893</v>
      </c>
      <c r="F130" s="464">
        <v>8880</v>
      </c>
      <c r="G130" s="13">
        <v>4600</v>
      </c>
      <c r="H130" s="487">
        <v>40848000</v>
      </c>
      <c r="I130" s="13">
        <v>4600</v>
      </c>
      <c r="J130" s="474">
        <v>40848000</v>
      </c>
    </row>
    <row r="131" spans="1:10" ht="15.75">
      <c r="A131" s="467">
        <v>120</v>
      </c>
      <c r="B131" s="489" t="s">
        <v>1543</v>
      </c>
      <c r="C131" s="13"/>
      <c r="D131" s="13">
        <v>2008</v>
      </c>
      <c r="E131" s="13" t="s">
        <v>370</v>
      </c>
      <c r="F131" s="464">
        <v>4802300</v>
      </c>
      <c r="G131" s="13">
        <v>1</v>
      </c>
      <c r="H131" s="487">
        <f>SUM(F131*G131)</f>
        <v>4802300</v>
      </c>
      <c r="I131" s="13">
        <v>1</v>
      </c>
      <c r="J131" s="474">
        <f t="shared" si="6"/>
        <v>4802300</v>
      </c>
    </row>
    <row r="132" spans="1:10" ht="15.75">
      <c r="A132" s="467">
        <v>121</v>
      </c>
      <c r="B132" s="490" t="s">
        <v>1544</v>
      </c>
      <c r="C132" s="13"/>
      <c r="D132" s="13">
        <v>2005</v>
      </c>
      <c r="E132" s="468" t="s">
        <v>370</v>
      </c>
      <c r="F132" s="464">
        <v>40800</v>
      </c>
      <c r="G132" s="13">
        <v>2</v>
      </c>
      <c r="H132" s="491">
        <f>SUM(F132*G132)</f>
        <v>81600</v>
      </c>
      <c r="I132" s="13">
        <v>2</v>
      </c>
      <c r="J132" s="474">
        <f t="shared" si="6"/>
        <v>81600</v>
      </c>
    </row>
    <row r="133" spans="1:10" ht="15.75">
      <c r="A133" s="467">
        <v>122</v>
      </c>
      <c r="B133" s="490" t="s">
        <v>1545</v>
      </c>
      <c r="C133" s="13"/>
      <c r="D133" s="13">
        <v>2005</v>
      </c>
      <c r="E133" s="13" t="s">
        <v>370</v>
      </c>
      <c r="F133" s="464">
        <v>54000</v>
      </c>
      <c r="G133" s="13">
        <v>1</v>
      </c>
      <c r="H133" s="491">
        <f>SUM(F133*G133)</f>
        <v>54000</v>
      </c>
      <c r="I133" s="13">
        <v>1</v>
      </c>
      <c r="J133" s="474">
        <f t="shared" si="6"/>
        <v>54000</v>
      </c>
    </row>
    <row r="134" spans="1:10" ht="15.75">
      <c r="A134" s="467">
        <v>123</v>
      </c>
      <c r="B134" s="492" t="s">
        <v>1546</v>
      </c>
      <c r="C134" s="13"/>
      <c r="D134" s="13">
        <v>2010</v>
      </c>
      <c r="E134" s="468" t="s">
        <v>664</v>
      </c>
      <c r="F134" s="464">
        <v>7496.8</v>
      </c>
      <c r="G134" s="13">
        <v>1059</v>
      </c>
      <c r="H134" s="491">
        <v>7939154</v>
      </c>
      <c r="I134" s="13">
        <v>1059</v>
      </c>
      <c r="J134" s="474">
        <v>7939154</v>
      </c>
    </row>
    <row r="135" spans="1:10" ht="15.75">
      <c r="A135" s="467">
        <v>124</v>
      </c>
      <c r="B135" s="490" t="s">
        <v>1547</v>
      </c>
      <c r="C135" s="13"/>
      <c r="D135" s="13">
        <v>2011</v>
      </c>
      <c r="E135" s="468" t="s">
        <v>893</v>
      </c>
      <c r="F135" s="464">
        <v>9546</v>
      </c>
      <c r="G135" s="13">
        <v>3800</v>
      </c>
      <c r="H135" s="491">
        <v>36274800</v>
      </c>
      <c r="I135" s="13">
        <v>3800</v>
      </c>
      <c r="J135" s="474">
        <v>36274800</v>
      </c>
    </row>
    <row r="136" spans="1:10" ht="15.75">
      <c r="A136" s="467">
        <v>125</v>
      </c>
      <c r="B136" s="490" t="s">
        <v>1548</v>
      </c>
      <c r="C136" s="13"/>
      <c r="D136" s="13">
        <v>2011</v>
      </c>
      <c r="E136" s="468" t="s">
        <v>893</v>
      </c>
      <c r="F136" s="464">
        <v>2235</v>
      </c>
      <c r="G136" s="13">
        <v>6270</v>
      </c>
      <c r="H136" s="491">
        <v>14011700</v>
      </c>
      <c r="I136" s="13">
        <v>6270</v>
      </c>
      <c r="J136" s="474">
        <f t="shared" ref="J136:J165" si="7">SUM(H136)</f>
        <v>14011700</v>
      </c>
    </row>
    <row r="137" spans="1:10" ht="15.75">
      <c r="A137" s="467">
        <v>126</v>
      </c>
      <c r="B137" s="490" t="s">
        <v>1549</v>
      </c>
      <c r="C137" s="13"/>
      <c r="D137" s="13">
        <v>2011</v>
      </c>
      <c r="E137" s="468" t="s">
        <v>893</v>
      </c>
      <c r="F137" s="464">
        <v>5760</v>
      </c>
      <c r="G137" s="13">
        <v>2742</v>
      </c>
      <c r="H137" s="491">
        <v>15793920</v>
      </c>
      <c r="I137" s="13">
        <v>2742</v>
      </c>
      <c r="J137" s="474">
        <v>15793920</v>
      </c>
    </row>
    <row r="138" spans="1:10" ht="15.75">
      <c r="A138" s="467">
        <v>127</v>
      </c>
      <c r="B138" s="490" t="s">
        <v>1550</v>
      </c>
      <c r="C138" s="13"/>
      <c r="D138" s="13">
        <v>2011</v>
      </c>
      <c r="E138" s="468" t="s">
        <v>893</v>
      </c>
      <c r="F138" s="464">
        <v>11162.8</v>
      </c>
      <c r="G138" s="13">
        <v>270</v>
      </c>
      <c r="H138" s="491">
        <v>3013956</v>
      </c>
      <c r="I138" s="13">
        <v>270</v>
      </c>
      <c r="J138" s="474">
        <v>3013956</v>
      </c>
    </row>
    <row r="139" spans="1:10" ht="15.75">
      <c r="A139" s="467">
        <v>128</v>
      </c>
      <c r="B139" s="492" t="s">
        <v>1551</v>
      </c>
      <c r="C139" s="13"/>
      <c r="D139" s="13">
        <v>2011</v>
      </c>
      <c r="E139" s="13" t="s">
        <v>664</v>
      </c>
      <c r="F139" s="464">
        <v>7807.7</v>
      </c>
      <c r="G139" s="13">
        <v>1900</v>
      </c>
      <c r="H139" s="491">
        <v>14834616</v>
      </c>
      <c r="I139" s="13">
        <v>1900</v>
      </c>
      <c r="J139" s="474">
        <v>14834616</v>
      </c>
    </row>
    <row r="140" spans="1:10" ht="15.75">
      <c r="A140" s="467">
        <v>129</v>
      </c>
      <c r="B140" s="492" t="s">
        <v>1551</v>
      </c>
      <c r="C140" s="13"/>
      <c r="D140" s="13">
        <v>2012</v>
      </c>
      <c r="E140" s="468" t="s">
        <v>664</v>
      </c>
      <c r="F140" s="464">
        <v>7417</v>
      </c>
      <c r="G140" s="13">
        <v>7447</v>
      </c>
      <c r="H140" s="491">
        <v>55235014</v>
      </c>
      <c r="I140" s="13">
        <v>7447</v>
      </c>
      <c r="J140" s="491">
        <v>55235014</v>
      </c>
    </row>
    <row r="141" spans="1:10" ht="15.75">
      <c r="A141" s="467">
        <v>130</v>
      </c>
      <c r="B141" s="479" t="s">
        <v>87</v>
      </c>
      <c r="C141" s="157"/>
      <c r="D141" s="157">
        <v>2012</v>
      </c>
      <c r="E141" s="468" t="s">
        <v>370</v>
      </c>
      <c r="F141" s="156">
        <v>25000</v>
      </c>
      <c r="G141" s="157">
        <v>19</v>
      </c>
      <c r="H141" s="477">
        <f>SUM(F141*G141)</f>
        <v>475000</v>
      </c>
      <c r="I141" s="157">
        <v>19</v>
      </c>
      <c r="J141" s="20">
        <f>SUM(H141)</f>
        <v>475000</v>
      </c>
    </row>
    <row r="142" spans="1:10" ht="15.75">
      <c r="A142" s="467">
        <v>131</v>
      </c>
      <c r="B142" s="479" t="s">
        <v>1552</v>
      </c>
      <c r="C142" s="157"/>
      <c r="D142" s="157">
        <v>2011</v>
      </c>
      <c r="E142" s="468" t="s">
        <v>893</v>
      </c>
      <c r="F142" s="156">
        <v>13072</v>
      </c>
      <c r="G142" s="157">
        <v>2100</v>
      </c>
      <c r="H142" s="477">
        <v>27451200</v>
      </c>
      <c r="I142" s="157">
        <v>2100</v>
      </c>
      <c r="J142" s="474">
        <v>27451200</v>
      </c>
    </row>
    <row r="143" spans="1:10" ht="15.75">
      <c r="A143" s="467">
        <v>132</v>
      </c>
      <c r="B143" s="479" t="s">
        <v>1553</v>
      </c>
      <c r="C143" s="157"/>
      <c r="D143" s="157">
        <v>2012</v>
      </c>
      <c r="E143" s="468" t="s">
        <v>893</v>
      </c>
      <c r="F143" s="156">
        <v>13376</v>
      </c>
      <c r="G143" s="157">
        <v>240</v>
      </c>
      <c r="H143" s="477">
        <v>3210240</v>
      </c>
      <c r="I143" s="157">
        <v>240</v>
      </c>
      <c r="J143" s="474">
        <v>3210240</v>
      </c>
    </row>
    <row r="144" spans="1:10" ht="15.75">
      <c r="A144" s="467">
        <v>133</v>
      </c>
      <c r="B144" s="479" t="s">
        <v>1554</v>
      </c>
      <c r="C144" s="157"/>
      <c r="D144" s="157">
        <v>2012</v>
      </c>
      <c r="E144" s="468" t="s">
        <v>893</v>
      </c>
      <c r="F144" s="156">
        <v>13376</v>
      </c>
      <c r="G144" s="157">
        <v>210</v>
      </c>
      <c r="H144" s="477">
        <v>2808960</v>
      </c>
      <c r="I144" s="157">
        <v>210</v>
      </c>
      <c r="J144" s="474">
        <v>2808960</v>
      </c>
    </row>
    <row r="145" spans="1:10" ht="15.75">
      <c r="A145" s="467">
        <v>134</v>
      </c>
      <c r="B145" s="490" t="s">
        <v>1555</v>
      </c>
      <c r="C145" s="13"/>
      <c r="D145" s="13">
        <v>2011</v>
      </c>
      <c r="E145" s="468" t="s">
        <v>893</v>
      </c>
      <c r="F145" s="464">
        <v>17423.599999999999</v>
      </c>
      <c r="G145" s="13">
        <v>300</v>
      </c>
      <c r="H145" s="491">
        <v>5227080</v>
      </c>
      <c r="I145" s="13">
        <v>300</v>
      </c>
      <c r="J145" s="474">
        <f t="shared" si="7"/>
        <v>5227080</v>
      </c>
    </row>
    <row r="146" spans="1:10" ht="15.75">
      <c r="A146" s="467">
        <v>135</v>
      </c>
      <c r="B146" s="490" t="s">
        <v>1556</v>
      </c>
      <c r="C146" s="13"/>
      <c r="D146" s="13">
        <v>2012</v>
      </c>
      <c r="E146" s="13" t="s">
        <v>893</v>
      </c>
      <c r="F146" s="464">
        <v>3396.8</v>
      </c>
      <c r="G146" s="13">
        <v>250</v>
      </c>
      <c r="H146" s="491">
        <v>849200</v>
      </c>
      <c r="I146" s="13">
        <v>250</v>
      </c>
      <c r="J146" s="474">
        <v>849200</v>
      </c>
    </row>
    <row r="147" spans="1:10" ht="15.75">
      <c r="A147" s="467">
        <v>136</v>
      </c>
      <c r="B147" s="479" t="s">
        <v>1557</v>
      </c>
      <c r="C147" s="157"/>
      <c r="D147" s="157">
        <v>2012</v>
      </c>
      <c r="E147" s="468" t="s">
        <v>370</v>
      </c>
      <c r="F147" s="156">
        <v>2560</v>
      </c>
      <c r="G147" s="157">
        <v>1</v>
      </c>
      <c r="H147" s="477">
        <f t="shared" ref="H147:H165" si="8">SUM(F147*G147)</f>
        <v>2560</v>
      </c>
      <c r="I147" s="157">
        <v>1</v>
      </c>
      <c r="J147" s="20">
        <f>SUM(H147)</f>
        <v>2560</v>
      </c>
    </row>
    <row r="148" spans="1:10" ht="15.75">
      <c r="A148" s="467">
        <v>137</v>
      </c>
      <c r="B148" s="479" t="s">
        <v>116</v>
      </c>
      <c r="C148" s="157"/>
      <c r="D148" s="157">
        <v>2012</v>
      </c>
      <c r="E148" s="468" t="s">
        <v>370</v>
      </c>
      <c r="F148" s="156">
        <v>10800</v>
      </c>
      <c r="G148" s="157">
        <v>1</v>
      </c>
      <c r="H148" s="477">
        <f t="shared" si="8"/>
        <v>10800</v>
      </c>
      <c r="I148" s="157">
        <v>1</v>
      </c>
      <c r="J148" s="20">
        <f>SUM(H148)</f>
        <v>10800</v>
      </c>
    </row>
    <row r="149" spans="1:10" ht="15.75">
      <c r="A149" s="467">
        <v>138</v>
      </c>
      <c r="B149" s="158" t="s">
        <v>1558</v>
      </c>
      <c r="C149" s="158"/>
      <c r="D149" s="10">
        <v>2012</v>
      </c>
      <c r="E149" s="488" t="s">
        <v>370</v>
      </c>
      <c r="F149" s="493">
        <v>7475000</v>
      </c>
      <c r="G149" s="494">
        <v>1</v>
      </c>
      <c r="H149" s="9">
        <f t="shared" si="8"/>
        <v>7475000</v>
      </c>
      <c r="I149" s="494">
        <v>1</v>
      </c>
      <c r="J149" s="9">
        <f t="shared" ref="J149:J162" si="9">H149</f>
        <v>7475000</v>
      </c>
    </row>
    <row r="150" spans="1:10" ht="15.75">
      <c r="A150" s="467">
        <v>139</v>
      </c>
      <c r="B150" s="158" t="s">
        <v>1559</v>
      </c>
      <c r="C150" s="158"/>
      <c r="D150" s="10">
        <v>2012</v>
      </c>
      <c r="E150" s="488" t="s">
        <v>370</v>
      </c>
      <c r="F150" s="493">
        <v>78000</v>
      </c>
      <c r="G150" s="494">
        <v>2</v>
      </c>
      <c r="H150" s="9">
        <f t="shared" si="8"/>
        <v>156000</v>
      </c>
      <c r="I150" s="494">
        <v>2</v>
      </c>
      <c r="J150" s="9">
        <f t="shared" si="9"/>
        <v>156000</v>
      </c>
    </row>
    <row r="151" spans="1:10" ht="15.75">
      <c r="A151" s="467">
        <v>140</v>
      </c>
      <c r="B151" s="158" t="s">
        <v>1558</v>
      </c>
      <c r="C151" s="158"/>
      <c r="D151" s="10">
        <v>2012</v>
      </c>
      <c r="E151" s="488" t="s">
        <v>370</v>
      </c>
      <c r="F151" s="493">
        <v>60000</v>
      </c>
      <c r="G151" s="494">
        <v>1</v>
      </c>
      <c r="H151" s="9">
        <f t="shared" si="8"/>
        <v>60000</v>
      </c>
      <c r="I151" s="494">
        <v>1</v>
      </c>
      <c r="J151" s="9">
        <f t="shared" si="9"/>
        <v>60000</v>
      </c>
    </row>
    <row r="152" spans="1:10" ht="15.75">
      <c r="A152" s="467">
        <v>141</v>
      </c>
      <c r="B152" s="158" t="s">
        <v>1560</v>
      </c>
      <c r="C152" s="158"/>
      <c r="D152" s="10">
        <v>2012</v>
      </c>
      <c r="E152" s="488" t="s">
        <v>370</v>
      </c>
      <c r="F152" s="493">
        <v>110000</v>
      </c>
      <c r="G152" s="494">
        <v>1</v>
      </c>
      <c r="H152" s="9">
        <f t="shared" si="8"/>
        <v>110000</v>
      </c>
      <c r="I152" s="494">
        <v>1</v>
      </c>
      <c r="J152" s="39">
        <f t="shared" si="9"/>
        <v>110000</v>
      </c>
    </row>
    <row r="153" spans="1:10" ht="15.75">
      <c r="A153" s="467">
        <v>142</v>
      </c>
      <c r="B153" s="16" t="s">
        <v>1561</v>
      </c>
      <c r="C153" s="16"/>
      <c r="D153" s="10">
        <v>2012</v>
      </c>
      <c r="E153" s="488" t="s">
        <v>370</v>
      </c>
      <c r="F153" s="16">
        <v>9600</v>
      </c>
      <c r="G153" s="495">
        <v>1</v>
      </c>
      <c r="H153" s="9">
        <f t="shared" si="8"/>
        <v>9600</v>
      </c>
      <c r="I153" s="495">
        <v>1</v>
      </c>
      <c r="J153" s="9">
        <f t="shared" si="9"/>
        <v>9600</v>
      </c>
    </row>
    <row r="154" spans="1:10" ht="15.75">
      <c r="A154" s="467">
        <v>143</v>
      </c>
      <c r="B154" s="16" t="s">
        <v>1562</v>
      </c>
      <c r="C154" s="16"/>
      <c r="D154" s="10">
        <v>2012</v>
      </c>
      <c r="E154" s="488" t="s">
        <v>370</v>
      </c>
      <c r="F154" s="16">
        <v>3600</v>
      </c>
      <c r="G154" s="495">
        <v>1</v>
      </c>
      <c r="H154" s="9">
        <f t="shared" si="8"/>
        <v>3600</v>
      </c>
      <c r="I154" s="495">
        <v>1</v>
      </c>
      <c r="J154" s="9">
        <f t="shared" si="9"/>
        <v>3600</v>
      </c>
    </row>
    <row r="155" spans="1:10" ht="15.75">
      <c r="A155" s="467">
        <v>144</v>
      </c>
      <c r="B155" s="16" t="s">
        <v>1563</v>
      </c>
      <c r="C155" s="16"/>
      <c r="D155" s="10">
        <v>2012</v>
      </c>
      <c r="E155" s="488" t="s">
        <v>370</v>
      </c>
      <c r="F155" s="16">
        <v>9000</v>
      </c>
      <c r="G155" s="495">
        <v>1</v>
      </c>
      <c r="H155" s="9">
        <f t="shared" si="8"/>
        <v>9000</v>
      </c>
      <c r="I155" s="495">
        <v>1</v>
      </c>
      <c r="J155" s="9">
        <f t="shared" si="9"/>
        <v>9000</v>
      </c>
    </row>
    <row r="156" spans="1:10" ht="15.75">
      <c r="A156" s="467">
        <v>145</v>
      </c>
      <c r="B156" s="16" t="s">
        <v>1562</v>
      </c>
      <c r="C156" s="16"/>
      <c r="D156" s="10">
        <v>2012</v>
      </c>
      <c r="E156" s="488" t="s">
        <v>370</v>
      </c>
      <c r="F156" s="16">
        <v>1800</v>
      </c>
      <c r="G156" s="495">
        <v>1</v>
      </c>
      <c r="H156" s="9">
        <f t="shared" si="8"/>
        <v>1800</v>
      </c>
      <c r="I156" s="495">
        <v>1</v>
      </c>
      <c r="J156" s="9">
        <f t="shared" si="9"/>
        <v>1800</v>
      </c>
    </row>
    <row r="157" spans="1:10" ht="15.75">
      <c r="A157" s="467">
        <v>146</v>
      </c>
      <c r="B157" s="16" t="s">
        <v>1564</v>
      </c>
      <c r="C157" s="16"/>
      <c r="D157" s="10">
        <v>2012</v>
      </c>
      <c r="E157" s="488" t="s">
        <v>370</v>
      </c>
      <c r="F157" s="16">
        <v>4200</v>
      </c>
      <c r="G157" s="495">
        <v>3</v>
      </c>
      <c r="H157" s="9">
        <f t="shared" si="8"/>
        <v>12600</v>
      </c>
      <c r="I157" s="495">
        <v>3</v>
      </c>
      <c r="J157" s="9">
        <f t="shared" si="9"/>
        <v>12600</v>
      </c>
    </row>
    <row r="158" spans="1:10" ht="15.75">
      <c r="A158" s="467">
        <v>147</v>
      </c>
      <c r="B158" s="16" t="s">
        <v>1565</v>
      </c>
      <c r="C158" s="16"/>
      <c r="D158" s="10">
        <v>2012</v>
      </c>
      <c r="E158" s="488" t="s">
        <v>370</v>
      </c>
      <c r="F158" s="16">
        <v>2400</v>
      </c>
      <c r="G158" s="495">
        <v>2</v>
      </c>
      <c r="H158" s="9">
        <f t="shared" si="8"/>
        <v>4800</v>
      </c>
      <c r="I158" s="495">
        <v>2</v>
      </c>
      <c r="J158" s="9">
        <f t="shared" si="9"/>
        <v>4800</v>
      </c>
    </row>
    <row r="159" spans="1:10" ht="15.75">
      <c r="A159" s="467">
        <v>148</v>
      </c>
      <c r="B159" s="16" t="s">
        <v>1566</v>
      </c>
      <c r="C159" s="16"/>
      <c r="D159" s="10">
        <v>2012</v>
      </c>
      <c r="E159" s="488" t="s">
        <v>370</v>
      </c>
      <c r="F159" s="16">
        <v>12000</v>
      </c>
      <c r="G159" s="495">
        <v>1</v>
      </c>
      <c r="H159" s="9">
        <f t="shared" si="8"/>
        <v>12000</v>
      </c>
      <c r="I159" s="495">
        <v>1</v>
      </c>
      <c r="J159" s="9">
        <f t="shared" si="9"/>
        <v>12000</v>
      </c>
    </row>
    <row r="160" spans="1:10" ht="15.75">
      <c r="A160" s="467">
        <v>149</v>
      </c>
      <c r="B160" s="16" t="s">
        <v>1567</v>
      </c>
      <c r="C160" s="16"/>
      <c r="D160" s="10">
        <v>2012</v>
      </c>
      <c r="E160" s="488" t="s">
        <v>370</v>
      </c>
      <c r="F160" s="16">
        <v>21600</v>
      </c>
      <c r="G160" s="495">
        <v>1</v>
      </c>
      <c r="H160" s="9">
        <f t="shared" si="8"/>
        <v>21600</v>
      </c>
      <c r="I160" s="495">
        <v>1</v>
      </c>
      <c r="J160" s="9">
        <f t="shared" si="9"/>
        <v>21600</v>
      </c>
    </row>
    <row r="161" spans="1:10" ht="15.75">
      <c r="A161" s="467">
        <v>150</v>
      </c>
      <c r="B161" s="16" t="s">
        <v>1565</v>
      </c>
      <c r="C161" s="16"/>
      <c r="D161" s="10">
        <v>2012</v>
      </c>
      <c r="E161" s="488" t="s">
        <v>370</v>
      </c>
      <c r="F161" s="16">
        <v>1800</v>
      </c>
      <c r="G161" s="495">
        <v>2</v>
      </c>
      <c r="H161" s="9">
        <f t="shared" si="8"/>
        <v>3600</v>
      </c>
      <c r="I161" s="495">
        <v>2</v>
      </c>
      <c r="J161" s="9">
        <f t="shared" si="9"/>
        <v>3600</v>
      </c>
    </row>
    <row r="162" spans="1:10" ht="15.75">
      <c r="A162" s="467">
        <v>151</v>
      </c>
      <c r="B162" s="16" t="s">
        <v>110</v>
      </c>
      <c r="C162" s="16"/>
      <c r="D162" s="10">
        <v>2012</v>
      </c>
      <c r="E162" s="488" t="s">
        <v>370</v>
      </c>
      <c r="F162" s="16">
        <v>4800</v>
      </c>
      <c r="G162" s="495">
        <v>1</v>
      </c>
      <c r="H162" s="9">
        <f t="shared" si="8"/>
        <v>4800</v>
      </c>
      <c r="I162" s="495">
        <v>1</v>
      </c>
      <c r="J162" s="9">
        <f t="shared" si="9"/>
        <v>4800</v>
      </c>
    </row>
    <row r="163" spans="1:10" ht="15.75">
      <c r="A163" s="467">
        <v>152</v>
      </c>
      <c r="B163" s="479" t="s">
        <v>1568</v>
      </c>
      <c r="C163" s="428">
        <v>1987</v>
      </c>
      <c r="D163" s="157">
        <v>2013</v>
      </c>
      <c r="E163" s="468" t="s">
        <v>370</v>
      </c>
      <c r="F163" s="156">
        <v>975600</v>
      </c>
      <c r="G163" s="157">
        <v>1</v>
      </c>
      <c r="H163" s="477">
        <f t="shared" si="8"/>
        <v>975600</v>
      </c>
      <c r="I163" s="157">
        <v>1</v>
      </c>
      <c r="J163" s="20">
        <f t="shared" si="7"/>
        <v>975600</v>
      </c>
    </row>
    <row r="164" spans="1:10" ht="15.75">
      <c r="A164" s="467">
        <v>153</v>
      </c>
      <c r="B164" s="479" t="s">
        <v>1569</v>
      </c>
      <c r="C164" s="157"/>
      <c r="D164" s="157">
        <v>2013</v>
      </c>
      <c r="E164" s="468" t="s">
        <v>370</v>
      </c>
      <c r="F164" s="156">
        <v>6600</v>
      </c>
      <c r="G164" s="157">
        <v>25</v>
      </c>
      <c r="H164" s="477">
        <f>SUM(F164*G164)</f>
        <v>165000</v>
      </c>
      <c r="I164" s="157">
        <v>25</v>
      </c>
      <c r="J164" s="20">
        <f t="shared" si="7"/>
        <v>165000</v>
      </c>
    </row>
    <row r="165" spans="1:10" ht="15.75">
      <c r="A165" s="467">
        <v>154</v>
      </c>
      <c r="B165" s="479" t="s">
        <v>1523</v>
      </c>
      <c r="C165" s="157"/>
      <c r="D165" s="157">
        <v>2013</v>
      </c>
      <c r="E165" s="468" t="s">
        <v>370</v>
      </c>
      <c r="F165" s="156">
        <v>25000</v>
      </c>
      <c r="G165" s="157">
        <v>30</v>
      </c>
      <c r="H165" s="477">
        <f t="shared" si="8"/>
        <v>750000</v>
      </c>
      <c r="I165" s="157">
        <v>30</v>
      </c>
      <c r="J165" s="20">
        <f t="shared" si="7"/>
        <v>750000</v>
      </c>
    </row>
    <row r="166" spans="1:10" ht="15.75">
      <c r="A166" s="467">
        <v>155</v>
      </c>
      <c r="B166" s="490" t="s">
        <v>1570</v>
      </c>
      <c r="C166" s="13"/>
      <c r="D166" s="13">
        <v>2013</v>
      </c>
      <c r="E166" s="468" t="s">
        <v>664</v>
      </c>
      <c r="F166" s="464">
        <v>8511.6</v>
      </c>
      <c r="G166" s="13">
        <v>9944</v>
      </c>
      <c r="H166" s="491">
        <v>84640241</v>
      </c>
      <c r="I166" s="13">
        <v>9944</v>
      </c>
      <c r="J166" s="474">
        <v>84640241</v>
      </c>
    </row>
    <row r="167" spans="1:10" ht="31.5">
      <c r="A167" s="467">
        <v>156</v>
      </c>
      <c r="B167" s="492" t="s">
        <v>1571</v>
      </c>
      <c r="C167" s="13"/>
      <c r="D167" s="13">
        <v>2013</v>
      </c>
      <c r="E167" s="468" t="s">
        <v>893</v>
      </c>
      <c r="F167" s="464">
        <v>968</v>
      </c>
      <c r="G167" s="13">
        <v>320</v>
      </c>
      <c r="H167" s="491">
        <v>309700</v>
      </c>
      <c r="I167" s="13">
        <v>320</v>
      </c>
      <c r="J167" s="474">
        <v>309700</v>
      </c>
    </row>
    <row r="168" spans="1:10" ht="47.25">
      <c r="A168" s="467">
        <v>157</v>
      </c>
      <c r="B168" s="492" t="s">
        <v>1572</v>
      </c>
      <c r="C168" s="13"/>
      <c r="D168" s="13">
        <v>2013</v>
      </c>
      <c r="E168" s="468" t="s">
        <v>664</v>
      </c>
      <c r="F168" s="464">
        <v>32140</v>
      </c>
      <c r="G168" s="13">
        <v>76.8</v>
      </c>
      <c r="H168" s="491">
        <v>2468300</v>
      </c>
      <c r="I168" s="13">
        <v>76.8</v>
      </c>
      <c r="J168" s="474">
        <v>2468300</v>
      </c>
    </row>
    <row r="169" spans="1:10" ht="15.75">
      <c r="A169" s="467">
        <v>158</v>
      </c>
      <c r="B169" s="492" t="s">
        <v>1573</v>
      </c>
      <c r="C169" s="13"/>
      <c r="D169" s="13">
        <v>2014</v>
      </c>
      <c r="E169" s="468" t="s">
        <v>664</v>
      </c>
      <c r="F169" s="464">
        <v>12533</v>
      </c>
      <c r="G169" s="13">
        <v>650</v>
      </c>
      <c r="H169" s="491">
        <v>8146500</v>
      </c>
      <c r="I169" s="13">
        <v>650</v>
      </c>
      <c r="J169" s="474">
        <f t="shared" ref="J169:J174" si="10">SUM(H169)</f>
        <v>8146500</v>
      </c>
    </row>
    <row r="170" spans="1:10" ht="15.75">
      <c r="A170" s="467">
        <v>159</v>
      </c>
      <c r="B170" s="492" t="s">
        <v>1574</v>
      </c>
      <c r="C170" s="13"/>
      <c r="D170" s="13">
        <v>2014</v>
      </c>
      <c r="E170" s="13" t="s">
        <v>370</v>
      </c>
      <c r="F170" s="464">
        <v>14170</v>
      </c>
      <c r="G170" s="13">
        <v>2</v>
      </c>
      <c r="H170" s="491">
        <f t="shared" ref="H170:H175" si="11">SUM(F170*G170)</f>
        <v>28340</v>
      </c>
      <c r="I170" s="13">
        <v>2</v>
      </c>
      <c r="J170" s="474">
        <f t="shared" si="10"/>
        <v>28340</v>
      </c>
    </row>
    <row r="171" spans="1:10" ht="15.75">
      <c r="A171" s="467">
        <v>160</v>
      </c>
      <c r="B171" s="479" t="s">
        <v>1575</v>
      </c>
      <c r="C171" s="157"/>
      <c r="D171" s="157">
        <v>2014</v>
      </c>
      <c r="E171" s="468" t="s">
        <v>370</v>
      </c>
      <c r="F171" s="156">
        <v>54000</v>
      </c>
      <c r="G171" s="157">
        <v>1</v>
      </c>
      <c r="H171" s="477">
        <f t="shared" si="11"/>
        <v>54000</v>
      </c>
      <c r="I171" s="157">
        <v>1</v>
      </c>
      <c r="J171" s="20">
        <f t="shared" si="10"/>
        <v>54000</v>
      </c>
    </row>
    <row r="172" spans="1:10" ht="15.75">
      <c r="A172" s="467">
        <v>161</v>
      </c>
      <c r="B172" s="479" t="s">
        <v>1576</v>
      </c>
      <c r="C172" s="157"/>
      <c r="D172" s="157">
        <v>2014</v>
      </c>
      <c r="E172" s="468" t="s">
        <v>370</v>
      </c>
      <c r="F172" s="156">
        <v>21000</v>
      </c>
      <c r="G172" s="157">
        <v>1</v>
      </c>
      <c r="H172" s="477">
        <f t="shared" si="11"/>
        <v>21000</v>
      </c>
      <c r="I172" s="157">
        <v>1</v>
      </c>
      <c r="J172" s="20">
        <f t="shared" si="10"/>
        <v>21000</v>
      </c>
    </row>
    <row r="173" spans="1:10" ht="15.75">
      <c r="A173" s="467">
        <v>162</v>
      </c>
      <c r="B173" s="479" t="s">
        <v>1577</v>
      </c>
      <c r="C173" s="157"/>
      <c r="D173" s="157">
        <v>2014</v>
      </c>
      <c r="E173" s="468" t="s">
        <v>370</v>
      </c>
      <c r="F173" s="156">
        <v>52200</v>
      </c>
      <c r="G173" s="157">
        <v>2</v>
      </c>
      <c r="H173" s="477">
        <f t="shared" si="11"/>
        <v>104400</v>
      </c>
      <c r="I173" s="157">
        <v>2</v>
      </c>
      <c r="J173" s="20">
        <f t="shared" si="10"/>
        <v>104400</v>
      </c>
    </row>
    <row r="174" spans="1:10" ht="15.75">
      <c r="A174" s="467">
        <v>163</v>
      </c>
      <c r="B174" s="479" t="s">
        <v>1578</v>
      </c>
      <c r="C174" s="157"/>
      <c r="D174" s="157">
        <v>2014</v>
      </c>
      <c r="E174" s="157" t="s">
        <v>370</v>
      </c>
      <c r="F174" s="156">
        <v>13200</v>
      </c>
      <c r="G174" s="157">
        <v>5</v>
      </c>
      <c r="H174" s="477">
        <f t="shared" si="11"/>
        <v>66000</v>
      </c>
      <c r="I174" s="157">
        <v>5</v>
      </c>
      <c r="J174" s="20">
        <f t="shared" si="10"/>
        <v>66000</v>
      </c>
    </row>
    <row r="175" spans="1:10" ht="15.75">
      <c r="A175" s="467">
        <v>164</v>
      </c>
      <c r="B175" s="479" t="s">
        <v>1579</v>
      </c>
      <c r="C175" s="157"/>
      <c r="D175" s="157">
        <v>2014</v>
      </c>
      <c r="E175" s="468" t="s">
        <v>370</v>
      </c>
      <c r="F175" s="156">
        <v>15000</v>
      </c>
      <c r="G175" s="157">
        <v>3</v>
      </c>
      <c r="H175" s="477">
        <f t="shared" si="11"/>
        <v>45000</v>
      </c>
      <c r="I175" s="157">
        <v>3</v>
      </c>
      <c r="J175" s="20">
        <f>SUM(H175)</f>
        <v>45000</v>
      </c>
    </row>
    <row r="176" spans="1:10" ht="15.75">
      <c r="A176" s="467">
        <v>165</v>
      </c>
      <c r="B176" s="479" t="s">
        <v>1580</v>
      </c>
      <c r="C176" s="157"/>
      <c r="D176" s="157">
        <v>2014</v>
      </c>
      <c r="E176" s="468" t="s">
        <v>370</v>
      </c>
      <c r="F176" s="156">
        <v>18000</v>
      </c>
      <c r="G176" s="157">
        <v>1</v>
      </c>
      <c r="H176" s="477">
        <f>SUM(F176*G176)</f>
        <v>18000</v>
      </c>
      <c r="I176" s="157">
        <v>1</v>
      </c>
      <c r="J176" s="20">
        <f t="shared" ref="J176:J182" si="12">SUM(H176)</f>
        <v>18000</v>
      </c>
    </row>
    <row r="177" spans="1:10" ht="15.75">
      <c r="A177" s="467">
        <v>166</v>
      </c>
      <c r="B177" s="496" t="s">
        <v>1581</v>
      </c>
      <c r="C177" s="157"/>
      <c r="D177" s="157">
        <v>2014</v>
      </c>
      <c r="E177" s="468" t="s">
        <v>893</v>
      </c>
      <c r="F177" s="156">
        <v>13984</v>
      </c>
      <c r="G177" s="157">
        <v>250</v>
      </c>
      <c r="H177" s="477">
        <v>3496000</v>
      </c>
      <c r="I177" s="157">
        <v>250</v>
      </c>
      <c r="J177" s="474">
        <v>3496000</v>
      </c>
    </row>
    <row r="178" spans="1:10" ht="15.75">
      <c r="A178" s="467">
        <v>167</v>
      </c>
      <c r="B178" s="496" t="s">
        <v>1582</v>
      </c>
      <c r="C178" s="157"/>
      <c r="D178" s="157">
        <v>2015</v>
      </c>
      <c r="E178" s="468" t="s">
        <v>370</v>
      </c>
      <c r="F178" s="156">
        <v>56400</v>
      </c>
      <c r="G178" s="157">
        <v>1</v>
      </c>
      <c r="H178" s="477">
        <v>56400</v>
      </c>
      <c r="I178" s="157">
        <v>1</v>
      </c>
      <c r="J178" s="20">
        <v>56400</v>
      </c>
    </row>
    <row r="179" spans="1:10" ht="15.75">
      <c r="A179" s="467">
        <v>168</v>
      </c>
      <c r="B179" s="496" t="s">
        <v>1582</v>
      </c>
      <c r="C179" s="157"/>
      <c r="D179" s="157">
        <v>2015</v>
      </c>
      <c r="E179" s="468" t="s">
        <v>370</v>
      </c>
      <c r="F179" s="156">
        <v>72000</v>
      </c>
      <c r="G179" s="157">
        <v>1</v>
      </c>
      <c r="H179" s="477">
        <v>72000</v>
      </c>
      <c r="I179" s="157">
        <v>1</v>
      </c>
      <c r="J179" s="20">
        <f t="shared" si="12"/>
        <v>72000</v>
      </c>
    </row>
    <row r="180" spans="1:10" ht="15.75">
      <c r="A180" s="467">
        <v>169</v>
      </c>
      <c r="B180" s="496" t="s">
        <v>1582</v>
      </c>
      <c r="C180" s="157"/>
      <c r="D180" s="157">
        <v>2015</v>
      </c>
      <c r="E180" s="468" t="s">
        <v>370</v>
      </c>
      <c r="F180" s="156">
        <v>34200</v>
      </c>
      <c r="G180" s="157">
        <v>2</v>
      </c>
      <c r="H180" s="477">
        <v>68400</v>
      </c>
      <c r="I180" s="157">
        <v>2</v>
      </c>
      <c r="J180" s="20">
        <f t="shared" si="12"/>
        <v>68400</v>
      </c>
    </row>
    <row r="181" spans="1:10" ht="15.75">
      <c r="A181" s="467">
        <v>170</v>
      </c>
      <c r="B181" s="496" t="s">
        <v>1583</v>
      </c>
      <c r="C181" s="157"/>
      <c r="D181" s="157">
        <v>2015</v>
      </c>
      <c r="E181" s="157" t="s">
        <v>370</v>
      </c>
      <c r="F181" s="156">
        <v>31396</v>
      </c>
      <c r="G181" s="157">
        <v>420</v>
      </c>
      <c r="H181" s="477">
        <v>13186320</v>
      </c>
      <c r="I181" s="157">
        <v>420</v>
      </c>
      <c r="J181" s="474">
        <v>13186320</v>
      </c>
    </row>
    <row r="182" spans="1:10" ht="15.75">
      <c r="A182" s="467">
        <v>171</v>
      </c>
      <c r="B182" s="496" t="s">
        <v>1584</v>
      </c>
      <c r="C182" s="157"/>
      <c r="D182" s="157">
        <v>2015</v>
      </c>
      <c r="E182" s="468" t="s">
        <v>370</v>
      </c>
      <c r="F182" s="156">
        <v>57000</v>
      </c>
      <c r="G182" s="157">
        <v>1</v>
      </c>
      <c r="H182" s="477">
        <v>57000</v>
      </c>
      <c r="I182" s="157">
        <v>1</v>
      </c>
      <c r="J182" s="20">
        <f t="shared" si="12"/>
        <v>57000</v>
      </c>
    </row>
    <row r="183" spans="1:10" ht="15.75">
      <c r="A183" s="467">
        <v>172</v>
      </c>
      <c r="B183" s="496" t="s">
        <v>1585</v>
      </c>
      <c r="C183" s="157"/>
      <c r="D183" s="157">
        <v>2015</v>
      </c>
      <c r="E183" s="468" t="s">
        <v>664</v>
      </c>
      <c r="F183" s="156">
        <v>6508.3</v>
      </c>
      <c r="G183" s="157">
        <v>4540</v>
      </c>
      <c r="H183" s="477">
        <v>29547682</v>
      </c>
      <c r="I183" s="157">
        <v>4540</v>
      </c>
      <c r="J183" s="474">
        <v>29547682</v>
      </c>
    </row>
    <row r="184" spans="1:10" ht="15.75">
      <c r="A184" s="467">
        <v>173</v>
      </c>
      <c r="B184" s="496" t="s">
        <v>1586</v>
      </c>
      <c r="C184" s="157"/>
      <c r="D184" s="157">
        <v>2015</v>
      </c>
      <c r="E184" s="468" t="s">
        <v>370</v>
      </c>
      <c r="F184" s="156">
        <v>22400</v>
      </c>
      <c r="G184" s="157">
        <v>12</v>
      </c>
      <c r="H184" s="477">
        <v>268800</v>
      </c>
      <c r="I184" s="157">
        <v>12</v>
      </c>
      <c r="J184" s="20">
        <f>SUM(H184)</f>
        <v>268800</v>
      </c>
    </row>
    <row r="185" spans="1:10" ht="15.75">
      <c r="A185" s="467">
        <v>174</v>
      </c>
      <c r="B185" s="496" t="s">
        <v>53</v>
      </c>
      <c r="C185" s="157"/>
      <c r="D185" s="157">
        <v>2016</v>
      </c>
      <c r="E185" s="157" t="s">
        <v>370</v>
      </c>
      <c r="F185" s="156">
        <v>11840</v>
      </c>
      <c r="G185" s="157">
        <v>1</v>
      </c>
      <c r="H185" s="477">
        <v>11840</v>
      </c>
      <c r="I185" s="157">
        <v>1</v>
      </c>
      <c r="J185" s="20">
        <f>SUM(H185)</f>
        <v>11840</v>
      </c>
    </row>
    <row r="186" spans="1:10" ht="15.75">
      <c r="A186" s="467">
        <v>175</v>
      </c>
      <c r="B186" s="496" t="s">
        <v>1587</v>
      </c>
      <c r="C186" s="157"/>
      <c r="D186" s="157">
        <v>2016</v>
      </c>
      <c r="E186" s="468" t="s">
        <v>370</v>
      </c>
      <c r="F186" s="156">
        <v>224000</v>
      </c>
      <c r="G186" s="157">
        <v>1</v>
      </c>
      <c r="H186" s="477">
        <v>224000</v>
      </c>
      <c r="I186" s="157">
        <v>1</v>
      </c>
      <c r="J186" s="20">
        <f t="shared" ref="J186:J191" si="13">SUM(H186)</f>
        <v>224000</v>
      </c>
    </row>
    <row r="187" spans="1:10" ht="31.5">
      <c r="A187" s="467">
        <v>176</v>
      </c>
      <c r="B187" s="496" t="s">
        <v>1588</v>
      </c>
      <c r="C187" s="157"/>
      <c r="D187" s="157">
        <v>2016</v>
      </c>
      <c r="E187" s="468" t="s">
        <v>893</v>
      </c>
      <c r="F187" s="156">
        <v>10656</v>
      </c>
      <c r="G187" s="157">
        <v>950</v>
      </c>
      <c r="H187" s="477">
        <v>10123200</v>
      </c>
      <c r="I187" s="157">
        <v>950</v>
      </c>
      <c r="J187" s="474">
        <v>10123200</v>
      </c>
    </row>
    <row r="188" spans="1:10" ht="31.5">
      <c r="A188" s="467">
        <v>177</v>
      </c>
      <c r="B188" s="496" t="s">
        <v>1589</v>
      </c>
      <c r="C188" s="157"/>
      <c r="D188" s="157">
        <v>2016</v>
      </c>
      <c r="E188" s="468" t="s">
        <v>893</v>
      </c>
      <c r="F188" s="156">
        <v>5529.6</v>
      </c>
      <c r="G188" s="157">
        <v>191</v>
      </c>
      <c r="H188" s="477">
        <v>1056154</v>
      </c>
      <c r="I188" s="157">
        <v>191</v>
      </c>
      <c r="J188" s="474">
        <v>1056154</v>
      </c>
    </row>
    <row r="189" spans="1:10" ht="15.75">
      <c r="A189" s="467">
        <v>178</v>
      </c>
      <c r="B189" s="496" t="s">
        <v>1590</v>
      </c>
      <c r="C189" s="157"/>
      <c r="D189" s="157">
        <v>2016</v>
      </c>
      <c r="E189" s="157" t="s">
        <v>370</v>
      </c>
      <c r="F189" s="156">
        <v>42336</v>
      </c>
      <c r="G189" s="157">
        <v>2</v>
      </c>
      <c r="H189" s="477">
        <v>84672</v>
      </c>
      <c r="I189" s="157">
        <v>2</v>
      </c>
      <c r="J189" s="20">
        <f t="shared" si="13"/>
        <v>84672</v>
      </c>
    </row>
    <row r="190" spans="1:10" ht="15.75">
      <c r="A190" s="467">
        <v>179</v>
      </c>
      <c r="B190" s="496" t="s">
        <v>1591</v>
      </c>
      <c r="C190" s="157"/>
      <c r="D190" s="157">
        <v>2016</v>
      </c>
      <c r="E190" s="468" t="s">
        <v>370</v>
      </c>
      <c r="F190" s="156">
        <v>80640</v>
      </c>
      <c r="G190" s="157">
        <v>2</v>
      </c>
      <c r="H190" s="477">
        <v>161280</v>
      </c>
      <c r="I190" s="157">
        <v>2</v>
      </c>
      <c r="J190" s="20">
        <f t="shared" si="13"/>
        <v>161280</v>
      </c>
    </row>
    <row r="191" spans="1:10" ht="15.75">
      <c r="A191" s="467">
        <v>180</v>
      </c>
      <c r="B191" s="496" t="s">
        <v>87</v>
      </c>
      <c r="C191" s="157"/>
      <c r="D191" s="157">
        <v>2016</v>
      </c>
      <c r="E191" s="468" t="s">
        <v>370</v>
      </c>
      <c r="F191" s="156">
        <v>11625</v>
      </c>
      <c r="G191" s="157">
        <v>40</v>
      </c>
      <c r="H191" s="477">
        <f>G191*F191</f>
        <v>465000</v>
      </c>
      <c r="I191" s="157">
        <v>40</v>
      </c>
      <c r="J191" s="20">
        <f t="shared" si="13"/>
        <v>465000</v>
      </c>
    </row>
    <row r="192" spans="1:10" ht="31.5">
      <c r="A192" s="467">
        <v>181</v>
      </c>
      <c r="B192" s="496" t="s">
        <v>1592</v>
      </c>
      <c r="C192" s="157"/>
      <c r="D192" s="157">
        <v>2016</v>
      </c>
      <c r="E192" s="468" t="s">
        <v>893</v>
      </c>
      <c r="F192" s="156">
        <v>13376</v>
      </c>
      <c r="G192" s="157">
        <v>80</v>
      </c>
      <c r="H192" s="477">
        <f>G192*F192</f>
        <v>1070080</v>
      </c>
      <c r="I192" s="157">
        <v>80</v>
      </c>
      <c r="J192" s="497">
        <v>1070080</v>
      </c>
    </row>
    <row r="193" spans="1:10" ht="31.5">
      <c r="A193" s="467">
        <v>182</v>
      </c>
      <c r="B193" s="498" t="s">
        <v>1593</v>
      </c>
      <c r="C193" s="157"/>
      <c r="D193" s="157">
        <v>2016</v>
      </c>
      <c r="E193" s="468" t="s">
        <v>893</v>
      </c>
      <c r="F193" s="156">
        <v>3705.6</v>
      </c>
      <c r="G193" s="157">
        <v>210</v>
      </c>
      <c r="H193" s="23">
        <v>778176</v>
      </c>
      <c r="I193" s="157">
        <v>210</v>
      </c>
      <c r="J193" s="474">
        <v>778176</v>
      </c>
    </row>
    <row r="194" spans="1:10" ht="15.75">
      <c r="A194" s="467">
        <v>183</v>
      </c>
      <c r="B194" s="496" t="s">
        <v>1594</v>
      </c>
      <c r="C194" s="157"/>
      <c r="D194" s="157">
        <v>2017</v>
      </c>
      <c r="E194" s="468" t="s">
        <v>370</v>
      </c>
      <c r="F194" s="156">
        <v>84480</v>
      </c>
      <c r="G194" s="157">
        <v>1</v>
      </c>
      <c r="H194" s="23">
        <v>84480</v>
      </c>
      <c r="I194" s="157">
        <v>1</v>
      </c>
      <c r="J194" s="20">
        <f>H194*I194</f>
        <v>84480</v>
      </c>
    </row>
    <row r="195" spans="1:10" ht="15.75">
      <c r="A195" s="467">
        <v>184</v>
      </c>
      <c r="B195" s="496" t="s">
        <v>1595</v>
      </c>
      <c r="C195" s="157"/>
      <c r="D195" s="157">
        <v>2017</v>
      </c>
      <c r="E195" s="468" t="s">
        <v>370</v>
      </c>
      <c r="F195" s="156">
        <v>44800</v>
      </c>
      <c r="G195" s="157">
        <v>1</v>
      </c>
      <c r="H195" s="23">
        <v>44800</v>
      </c>
      <c r="I195" s="157">
        <v>1</v>
      </c>
      <c r="J195" s="20">
        <f t="shared" ref="J195" si="14">H195*I195</f>
        <v>44800</v>
      </c>
    </row>
    <row r="196" spans="1:10" ht="15.75">
      <c r="A196" s="467">
        <v>185</v>
      </c>
      <c r="B196" s="496" t="s">
        <v>1596</v>
      </c>
      <c r="C196" s="157"/>
      <c r="D196" s="157">
        <v>2017</v>
      </c>
      <c r="E196" s="468" t="s">
        <v>370</v>
      </c>
      <c r="F196" s="156">
        <v>14400</v>
      </c>
      <c r="G196" s="157">
        <v>20</v>
      </c>
      <c r="H196" s="23">
        <v>288000</v>
      </c>
      <c r="I196" s="157">
        <v>20</v>
      </c>
      <c r="J196" s="20">
        <v>288000</v>
      </c>
    </row>
    <row r="197" spans="1:10" ht="15.75">
      <c r="A197" s="467">
        <v>186</v>
      </c>
      <c r="B197" s="496" t="s">
        <v>1597</v>
      </c>
      <c r="C197" s="157"/>
      <c r="D197" s="157">
        <v>2017</v>
      </c>
      <c r="E197" s="468" t="s">
        <v>370</v>
      </c>
      <c r="F197" s="156">
        <v>631040</v>
      </c>
      <c r="G197" s="157">
        <v>1</v>
      </c>
      <c r="H197" s="23">
        <f>G197*F197</f>
        <v>631040</v>
      </c>
      <c r="I197" s="157">
        <v>1</v>
      </c>
      <c r="J197" s="20">
        <f t="shared" ref="J197" si="15">H197*I197</f>
        <v>631040</v>
      </c>
    </row>
    <row r="198" spans="1:10" ht="15.75">
      <c r="A198" s="467">
        <v>187</v>
      </c>
      <c r="B198" s="496" t="s">
        <v>1598</v>
      </c>
      <c r="C198" s="157"/>
      <c r="D198" s="157">
        <v>2017</v>
      </c>
      <c r="E198" s="468" t="s">
        <v>370</v>
      </c>
      <c r="F198" s="156">
        <v>211000</v>
      </c>
      <c r="G198" s="157">
        <v>4</v>
      </c>
      <c r="H198" s="23">
        <f t="shared" ref="H198" si="16">G198*F198</f>
        <v>844000</v>
      </c>
      <c r="I198" s="157">
        <v>4</v>
      </c>
      <c r="J198" s="474">
        <v>844000</v>
      </c>
    </row>
    <row r="199" spans="1:10" s="68" customFormat="1" ht="15.75">
      <c r="A199" s="467">
        <v>188</v>
      </c>
      <c r="B199" s="6" t="s">
        <v>1599</v>
      </c>
      <c r="C199" s="6">
        <v>2018</v>
      </c>
      <c r="D199" s="7">
        <v>2018</v>
      </c>
      <c r="E199" s="7" t="s">
        <v>370</v>
      </c>
      <c r="F199" s="23">
        <v>11000</v>
      </c>
      <c r="G199" s="7">
        <v>1</v>
      </c>
      <c r="H199" s="23">
        <v>11000</v>
      </c>
      <c r="I199" s="7">
        <v>1</v>
      </c>
      <c r="J199" s="20">
        <f t="shared" ref="J199:J216" si="17">SUM(H199)</f>
        <v>11000</v>
      </c>
    </row>
    <row r="200" spans="1:10" s="68" customFormat="1" ht="15.75">
      <c r="A200" s="467">
        <v>189</v>
      </c>
      <c r="B200" s="6" t="s">
        <v>1600</v>
      </c>
      <c r="C200" s="7">
        <v>2018</v>
      </c>
      <c r="D200" s="7">
        <v>2018</v>
      </c>
      <c r="E200" s="468" t="s">
        <v>370</v>
      </c>
      <c r="F200" s="469">
        <v>35000</v>
      </c>
      <c r="G200" s="7">
        <v>1</v>
      </c>
      <c r="H200" s="470">
        <f t="shared" ref="H200:H207" si="18">SUM(F200*G200)</f>
        <v>35000</v>
      </c>
      <c r="I200" s="7">
        <v>1</v>
      </c>
      <c r="J200" s="20">
        <f t="shared" si="17"/>
        <v>35000</v>
      </c>
    </row>
    <row r="201" spans="1:10" s="68" customFormat="1" ht="15.75">
      <c r="A201" s="467">
        <v>190</v>
      </c>
      <c r="B201" s="6" t="s">
        <v>1601</v>
      </c>
      <c r="C201" s="7">
        <v>2018</v>
      </c>
      <c r="D201" s="7">
        <v>2018</v>
      </c>
      <c r="E201" s="468" t="s">
        <v>370</v>
      </c>
      <c r="F201" s="469">
        <v>345000</v>
      </c>
      <c r="G201" s="7">
        <v>1</v>
      </c>
      <c r="H201" s="23">
        <f t="shared" si="18"/>
        <v>345000</v>
      </c>
      <c r="I201" s="7">
        <v>1</v>
      </c>
      <c r="J201" s="20">
        <f t="shared" si="17"/>
        <v>345000</v>
      </c>
    </row>
    <row r="202" spans="1:10" s="68" customFormat="1" ht="15.75">
      <c r="A202" s="467">
        <v>191</v>
      </c>
      <c r="B202" s="6" t="s">
        <v>1602</v>
      </c>
      <c r="C202" s="7">
        <v>2018</v>
      </c>
      <c r="D202" s="7">
        <v>2018</v>
      </c>
      <c r="E202" s="468" t="s">
        <v>370</v>
      </c>
      <c r="F202" s="469">
        <v>64000</v>
      </c>
      <c r="G202" s="7">
        <v>1</v>
      </c>
      <c r="H202" s="470">
        <f t="shared" si="18"/>
        <v>64000</v>
      </c>
      <c r="I202" s="7">
        <v>1</v>
      </c>
      <c r="J202" s="20">
        <f t="shared" si="17"/>
        <v>64000</v>
      </c>
    </row>
    <row r="203" spans="1:10" s="68" customFormat="1" ht="15.75">
      <c r="A203" s="467">
        <v>192</v>
      </c>
      <c r="B203" s="6" t="s">
        <v>1603</v>
      </c>
      <c r="C203" s="7">
        <v>2018</v>
      </c>
      <c r="D203" s="7">
        <v>2018</v>
      </c>
      <c r="E203" s="468" t="s">
        <v>370</v>
      </c>
      <c r="F203" s="469">
        <v>100000</v>
      </c>
      <c r="G203" s="7">
        <v>1</v>
      </c>
      <c r="H203" s="23">
        <v>100000</v>
      </c>
      <c r="I203" s="7">
        <v>1</v>
      </c>
      <c r="J203" s="20">
        <f t="shared" si="17"/>
        <v>100000</v>
      </c>
    </row>
    <row r="204" spans="1:10" s="68" customFormat="1" ht="15.75">
      <c r="A204" s="467">
        <v>193</v>
      </c>
      <c r="B204" s="6" t="s">
        <v>1604</v>
      </c>
      <c r="C204" s="7">
        <v>2018</v>
      </c>
      <c r="D204" s="7">
        <v>2018</v>
      </c>
      <c r="E204" s="468" t="s">
        <v>370</v>
      </c>
      <c r="F204" s="469">
        <v>9200</v>
      </c>
      <c r="G204" s="7">
        <v>2</v>
      </c>
      <c r="H204" s="470">
        <f t="shared" si="18"/>
        <v>18400</v>
      </c>
      <c r="I204" s="7">
        <v>2</v>
      </c>
      <c r="J204" s="20">
        <f t="shared" si="17"/>
        <v>18400</v>
      </c>
    </row>
    <row r="205" spans="1:10" s="68" customFormat="1" ht="15.75">
      <c r="A205" s="467">
        <v>194</v>
      </c>
      <c r="B205" s="6" t="s">
        <v>1605</v>
      </c>
      <c r="C205" s="7">
        <v>2018</v>
      </c>
      <c r="D205" s="7">
        <v>2018</v>
      </c>
      <c r="E205" s="468" t="s">
        <v>370</v>
      </c>
      <c r="F205" s="469">
        <v>85000</v>
      </c>
      <c r="G205" s="7">
        <v>1</v>
      </c>
      <c r="H205" s="23">
        <f t="shared" si="18"/>
        <v>85000</v>
      </c>
      <c r="I205" s="7">
        <v>1</v>
      </c>
      <c r="J205" s="20">
        <f t="shared" si="17"/>
        <v>85000</v>
      </c>
    </row>
    <row r="206" spans="1:10" s="68" customFormat="1" ht="15.75">
      <c r="A206" s="467">
        <v>195</v>
      </c>
      <c r="B206" s="6" t="s">
        <v>1606</v>
      </c>
      <c r="C206" s="7">
        <v>2018</v>
      </c>
      <c r="D206" s="7">
        <v>2018</v>
      </c>
      <c r="E206" s="468" t="s">
        <v>370</v>
      </c>
      <c r="F206" s="469">
        <v>300000</v>
      </c>
      <c r="G206" s="7">
        <v>1</v>
      </c>
      <c r="H206" s="470">
        <f t="shared" si="18"/>
        <v>300000</v>
      </c>
      <c r="I206" s="7">
        <v>1</v>
      </c>
      <c r="J206" s="20">
        <f t="shared" si="17"/>
        <v>300000</v>
      </c>
    </row>
    <row r="207" spans="1:10" s="68" customFormat="1" ht="15.75">
      <c r="A207" s="467">
        <v>196</v>
      </c>
      <c r="B207" s="6" t="s">
        <v>1607</v>
      </c>
      <c r="C207" s="7">
        <v>2018</v>
      </c>
      <c r="D207" s="7">
        <v>2018</v>
      </c>
      <c r="E207" s="468" t="s">
        <v>370</v>
      </c>
      <c r="F207" s="469">
        <v>26000</v>
      </c>
      <c r="G207" s="7">
        <v>1</v>
      </c>
      <c r="H207" s="23">
        <f t="shared" si="18"/>
        <v>26000</v>
      </c>
      <c r="I207" s="7">
        <v>1</v>
      </c>
      <c r="J207" s="20">
        <f t="shared" si="17"/>
        <v>26000</v>
      </c>
    </row>
    <row r="208" spans="1:10" s="68" customFormat="1" ht="15.75">
      <c r="A208" s="467">
        <v>197</v>
      </c>
      <c r="B208" s="6" t="s">
        <v>87</v>
      </c>
      <c r="C208" s="6"/>
      <c r="D208" s="7">
        <v>2018</v>
      </c>
      <c r="E208" s="468" t="s">
        <v>370</v>
      </c>
      <c r="F208" s="470">
        <v>20148.75</v>
      </c>
      <c r="G208" s="7">
        <v>120</v>
      </c>
      <c r="H208" s="470">
        <v>2417850</v>
      </c>
      <c r="I208" s="7">
        <v>120</v>
      </c>
      <c r="J208" s="20">
        <v>2417850</v>
      </c>
    </row>
    <row r="209" spans="1:10" s="68" customFormat="1" ht="15.75">
      <c r="A209" s="467">
        <v>198</v>
      </c>
      <c r="B209" s="6" t="s">
        <v>1590</v>
      </c>
      <c r="C209" s="6"/>
      <c r="D209" s="7">
        <v>2018</v>
      </c>
      <c r="E209" s="468" t="s">
        <v>370</v>
      </c>
      <c r="F209" s="469">
        <v>151000</v>
      </c>
      <c r="G209" s="7">
        <v>1</v>
      </c>
      <c r="H209" s="23">
        <v>151000</v>
      </c>
      <c r="I209" s="7">
        <v>1</v>
      </c>
      <c r="J209" s="20">
        <f t="shared" si="17"/>
        <v>151000</v>
      </c>
    </row>
    <row r="210" spans="1:10" s="68" customFormat="1" ht="15.75">
      <c r="A210" s="467">
        <v>199</v>
      </c>
      <c r="B210" s="6" t="s">
        <v>1590</v>
      </c>
      <c r="C210" s="6"/>
      <c r="D210" s="7">
        <v>2018</v>
      </c>
      <c r="E210" s="468" t="s">
        <v>370</v>
      </c>
      <c r="F210" s="469">
        <v>150000</v>
      </c>
      <c r="G210" s="7">
        <v>1</v>
      </c>
      <c r="H210" s="470">
        <v>150000</v>
      </c>
      <c r="I210" s="7">
        <v>1</v>
      </c>
      <c r="J210" s="20">
        <f t="shared" si="17"/>
        <v>150000</v>
      </c>
    </row>
    <row r="211" spans="1:10" s="68" customFormat="1" ht="15.75">
      <c r="A211" s="467">
        <v>200</v>
      </c>
      <c r="B211" s="6" t="s">
        <v>87</v>
      </c>
      <c r="C211" s="6"/>
      <c r="D211" s="7">
        <v>2018</v>
      </c>
      <c r="E211" s="468" t="s">
        <v>370</v>
      </c>
      <c r="F211" s="469">
        <v>25500</v>
      </c>
      <c r="G211" s="7">
        <v>39</v>
      </c>
      <c r="H211" s="23">
        <f t="shared" ref="H211:H214" si="19">SUM(F211*G211)</f>
        <v>994500</v>
      </c>
      <c r="I211" s="7">
        <v>39</v>
      </c>
      <c r="J211" s="23">
        <v>994500</v>
      </c>
    </row>
    <row r="212" spans="1:10" s="68" customFormat="1" ht="15.75">
      <c r="A212" s="467">
        <v>201</v>
      </c>
      <c r="B212" s="6" t="s">
        <v>1036</v>
      </c>
      <c r="C212" s="6"/>
      <c r="D212" s="7">
        <v>2018</v>
      </c>
      <c r="E212" s="468" t="s">
        <v>370</v>
      </c>
      <c r="F212" s="469">
        <v>800000</v>
      </c>
      <c r="G212" s="7">
        <v>1</v>
      </c>
      <c r="H212" s="470">
        <f t="shared" si="19"/>
        <v>800000</v>
      </c>
      <c r="I212" s="7">
        <v>1</v>
      </c>
      <c r="J212" s="20">
        <f t="shared" si="17"/>
        <v>800000</v>
      </c>
    </row>
    <row r="213" spans="1:10" s="68" customFormat="1" ht="15.75">
      <c r="A213" s="467">
        <v>202</v>
      </c>
      <c r="B213" s="6" t="s">
        <v>1608</v>
      </c>
      <c r="C213" s="7"/>
      <c r="D213" s="7">
        <v>2018</v>
      </c>
      <c r="E213" s="468" t="s">
        <v>370</v>
      </c>
      <c r="F213" s="469">
        <v>993000</v>
      </c>
      <c r="G213" s="7">
        <v>1</v>
      </c>
      <c r="H213" s="23">
        <f t="shared" si="19"/>
        <v>993000</v>
      </c>
      <c r="I213" s="7">
        <v>1</v>
      </c>
      <c r="J213" s="20">
        <f t="shared" si="17"/>
        <v>993000</v>
      </c>
    </row>
    <row r="214" spans="1:10" s="68" customFormat="1" ht="15.75">
      <c r="A214" s="467">
        <v>203</v>
      </c>
      <c r="B214" s="6" t="s">
        <v>1609</v>
      </c>
      <c r="C214" s="7"/>
      <c r="D214" s="7">
        <v>2018</v>
      </c>
      <c r="E214" s="468" t="s">
        <v>370</v>
      </c>
      <c r="F214" s="469">
        <v>450000</v>
      </c>
      <c r="G214" s="7">
        <v>1</v>
      </c>
      <c r="H214" s="470">
        <f t="shared" si="19"/>
        <v>450000</v>
      </c>
      <c r="I214" s="7">
        <v>1</v>
      </c>
      <c r="J214" s="20">
        <f t="shared" si="17"/>
        <v>450000</v>
      </c>
    </row>
    <row r="215" spans="1:10" s="68" customFormat="1" ht="15.75">
      <c r="A215" s="467">
        <v>204</v>
      </c>
      <c r="B215" s="6" t="s">
        <v>1610</v>
      </c>
      <c r="C215" s="7"/>
      <c r="D215" s="7">
        <v>2018</v>
      </c>
      <c r="E215" s="468" t="s">
        <v>664</v>
      </c>
      <c r="F215" s="469">
        <v>4751</v>
      </c>
      <c r="G215" s="7">
        <v>4928.22</v>
      </c>
      <c r="H215" s="23">
        <v>23414000</v>
      </c>
      <c r="I215" s="499">
        <v>4928.22</v>
      </c>
      <c r="J215" s="20">
        <f t="shared" si="17"/>
        <v>23414000</v>
      </c>
    </row>
    <row r="216" spans="1:10" s="68" customFormat="1" ht="15.75">
      <c r="A216" s="467">
        <v>205</v>
      </c>
      <c r="B216" s="6" t="s">
        <v>1611</v>
      </c>
      <c r="C216" s="7"/>
      <c r="D216" s="7">
        <v>2018</v>
      </c>
      <c r="E216" s="468" t="s">
        <v>664</v>
      </c>
      <c r="F216" s="469">
        <v>18324.2</v>
      </c>
      <c r="G216" s="7">
        <v>1820</v>
      </c>
      <c r="H216" s="470">
        <v>33350000</v>
      </c>
      <c r="I216" s="7">
        <v>1820</v>
      </c>
      <c r="J216" s="20">
        <f t="shared" si="17"/>
        <v>33350000</v>
      </c>
    </row>
    <row r="217" spans="1:10" s="68" customFormat="1" ht="15.75">
      <c r="A217" s="122"/>
      <c r="B217" s="6"/>
      <c r="C217" s="7"/>
      <c r="D217" s="7"/>
      <c r="E217" s="7"/>
      <c r="F217" s="8"/>
      <c r="G217" s="7"/>
      <c r="H217" s="470"/>
      <c r="I217" s="7"/>
      <c r="J217" s="20"/>
    </row>
    <row r="218" spans="1:10">
      <c r="C218" s="500" t="s">
        <v>1699</v>
      </c>
      <c r="D218" s="500"/>
    </row>
    <row r="219" spans="1:10" ht="15.75">
      <c r="A219" s="128">
        <v>206</v>
      </c>
      <c r="B219" s="501" t="s">
        <v>647</v>
      </c>
      <c r="C219" s="138"/>
      <c r="D219" s="138">
        <v>2010</v>
      </c>
      <c r="E219" s="139" t="s">
        <v>370</v>
      </c>
      <c r="F219" s="124">
        <v>26650</v>
      </c>
      <c r="G219" s="138">
        <v>47</v>
      </c>
      <c r="H219" s="124">
        <v>1252550</v>
      </c>
      <c r="I219" s="138">
        <v>47</v>
      </c>
      <c r="J219" s="124">
        <v>1252550</v>
      </c>
    </row>
    <row r="220" spans="1:10" ht="15.75">
      <c r="A220" s="128">
        <v>207</v>
      </c>
      <c r="B220" s="501" t="s">
        <v>1612</v>
      </c>
      <c r="C220" s="138"/>
      <c r="D220" s="138">
        <v>2010</v>
      </c>
      <c r="E220" s="139" t="s">
        <v>370</v>
      </c>
      <c r="F220" s="124">
        <v>13000</v>
      </c>
      <c r="G220" s="138">
        <v>84</v>
      </c>
      <c r="H220" s="124">
        <f>F220*G220</f>
        <v>1092000</v>
      </c>
      <c r="I220" s="138">
        <v>84</v>
      </c>
      <c r="J220" s="124">
        <f>I220*F220</f>
        <v>1092000</v>
      </c>
    </row>
    <row r="221" spans="1:10" ht="15.75">
      <c r="A221" s="128">
        <v>208</v>
      </c>
      <c r="B221" s="501" t="s">
        <v>1613</v>
      </c>
      <c r="C221" s="138"/>
      <c r="D221" s="138">
        <v>2010</v>
      </c>
      <c r="E221" s="139" t="s">
        <v>370</v>
      </c>
      <c r="F221" s="124">
        <v>6296</v>
      </c>
      <c r="G221" s="138">
        <v>6</v>
      </c>
      <c r="H221" s="502">
        <v>37778</v>
      </c>
      <c r="I221" s="138">
        <v>6</v>
      </c>
      <c r="J221" s="502">
        <f>H221</f>
        <v>37778</v>
      </c>
    </row>
    <row r="222" spans="1:10" ht="15.75">
      <c r="A222" s="128">
        <v>209</v>
      </c>
      <c r="B222" s="115" t="s">
        <v>1614</v>
      </c>
      <c r="C222" s="115"/>
      <c r="D222" s="115">
        <v>2015</v>
      </c>
      <c r="E222" s="503" t="s">
        <v>370</v>
      </c>
      <c r="F222" s="124">
        <v>201500</v>
      </c>
      <c r="G222" s="115">
        <v>1</v>
      </c>
      <c r="H222" s="124">
        <v>201500</v>
      </c>
      <c r="I222" s="115">
        <v>1</v>
      </c>
      <c r="J222" s="124">
        <v>201500</v>
      </c>
    </row>
    <row r="223" spans="1:10" ht="15.75">
      <c r="A223" s="128">
        <v>210</v>
      </c>
      <c r="B223" s="504" t="s">
        <v>1615</v>
      </c>
      <c r="C223" s="115"/>
      <c r="D223" s="115">
        <v>2013</v>
      </c>
      <c r="E223" s="503" t="s">
        <v>370</v>
      </c>
      <c r="F223" s="124">
        <v>65000</v>
      </c>
      <c r="G223" s="115">
        <v>1</v>
      </c>
      <c r="H223" s="124">
        <v>65000</v>
      </c>
      <c r="I223" s="115">
        <v>1</v>
      </c>
      <c r="J223" s="124">
        <v>65000</v>
      </c>
    </row>
    <row r="224" spans="1:10" ht="15.75">
      <c r="A224" s="128">
        <v>211</v>
      </c>
      <c r="B224" s="501" t="s">
        <v>183</v>
      </c>
      <c r="C224" s="138"/>
      <c r="D224" s="138">
        <v>2014</v>
      </c>
      <c r="E224" s="139" t="s">
        <v>870</v>
      </c>
      <c r="F224" s="35">
        <v>3575</v>
      </c>
      <c r="G224" s="138">
        <v>60</v>
      </c>
      <c r="H224" s="35">
        <v>214500</v>
      </c>
      <c r="I224" s="138">
        <v>60</v>
      </c>
      <c r="J224" s="35">
        <v>214500</v>
      </c>
    </row>
    <row r="225" spans="1:10" ht="15.75">
      <c r="A225" s="128">
        <v>212</v>
      </c>
      <c r="B225" s="35" t="s">
        <v>656</v>
      </c>
      <c r="C225" s="35"/>
      <c r="D225" s="35">
        <v>2015</v>
      </c>
      <c r="E225" s="139" t="s">
        <v>370</v>
      </c>
      <c r="F225" s="35">
        <v>195</v>
      </c>
      <c r="G225" s="35">
        <v>40</v>
      </c>
      <c r="H225" s="35">
        <v>7800</v>
      </c>
      <c r="I225" s="35">
        <v>40</v>
      </c>
      <c r="J225" s="35">
        <v>7800</v>
      </c>
    </row>
    <row r="226" spans="1:10" ht="15.75">
      <c r="A226" s="128">
        <v>213</v>
      </c>
      <c r="B226" s="35" t="s">
        <v>219</v>
      </c>
      <c r="C226" s="35"/>
      <c r="D226" s="35">
        <v>2015</v>
      </c>
      <c r="E226" s="139" t="s">
        <v>370</v>
      </c>
      <c r="F226" s="35">
        <v>195</v>
      </c>
      <c r="G226" s="35">
        <v>200</v>
      </c>
      <c r="H226" s="35">
        <v>39000</v>
      </c>
      <c r="I226" s="35">
        <v>200</v>
      </c>
      <c r="J226" s="35">
        <v>39000</v>
      </c>
    </row>
    <row r="227" spans="1:10" ht="15.75">
      <c r="A227" s="128">
        <v>214</v>
      </c>
      <c r="B227" s="35" t="s">
        <v>1398</v>
      </c>
      <c r="C227" s="35"/>
      <c r="D227" s="35">
        <v>2015</v>
      </c>
      <c r="E227" s="36" t="s">
        <v>370</v>
      </c>
      <c r="F227" s="35">
        <v>260</v>
      </c>
      <c r="G227" s="35">
        <v>200</v>
      </c>
      <c r="H227" s="35">
        <v>52000</v>
      </c>
      <c r="I227" s="35">
        <v>200</v>
      </c>
      <c r="J227" s="35">
        <v>52000</v>
      </c>
    </row>
    <row r="228" spans="1:10" ht="15.75">
      <c r="A228" s="128">
        <v>215</v>
      </c>
      <c r="B228" s="35" t="s">
        <v>1616</v>
      </c>
      <c r="C228" s="35"/>
      <c r="D228" s="35">
        <v>2015</v>
      </c>
      <c r="E228" s="36" t="s">
        <v>370</v>
      </c>
      <c r="F228" s="35">
        <v>650</v>
      </c>
      <c r="G228" s="35">
        <v>210</v>
      </c>
      <c r="H228" s="35">
        <v>136500</v>
      </c>
      <c r="I228" s="35">
        <v>210</v>
      </c>
      <c r="J228" s="35">
        <v>136500</v>
      </c>
    </row>
    <row r="229" spans="1:10" ht="15.75">
      <c r="A229" s="128">
        <v>216</v>
      </c>
      <c r="B229" s="35" t="s">
        <v>1617</v>
      </c>
      <c r="C229" s="35"/>
      <c r="D229" s="35">
        <v>2015</v>
      </c>
      <c r="E229" s="36" t="s">
        <v>370</v>
      </c>
      <c r="F229" s="35">
        <v>488</v>
      </c>
      <c r="G229" s="35">
        <v>120</v>
      </c>
      <c r="H229" s="35">
        <v>58500</v>
      </c>
      <c r="I229" s="35">
        <v>120</v>
      </c>
      <c r="J229" s="35">
        <v>58500</v>
      </c>
    </row>
    <row r="230" spans="1:10" ht="15.75">
      <c r="A230" s="128">
        <v>217</v>
      </c>
      <c r="B230" s="35" t="s">
        <v>1618</v>
      </c>
      <c r="C230" s="35"/>
      <c r="D230" s="35">
        <v>2015</v>
      </c>
      <c r="E230" s="36" t="s">
        <v>370</v>
      </c>
      <c r="F230" s="35">
        <v>195</v>
      </c>
      <c r="G230" s="35">
        <v>40</v>
      </c>
      <c r="H230" s="35">
        <v>7800</v>
      </c>
      <c r="I230" s="35">
        <v>40</v>
      </c>
      <c r="J230" s="35">
        <v>7800</v>
      </c>
    </row>
    <row r="231" spans="1:10" ht="15.75">
      <c r="A231" s="128">
        <v>218</v>
      </c>
      <c r="B231" s="35" t="s">
        <v>1619</v>
      </c>
      <c r="C231" s="35"/>
      <c r="D231" s="35">
        <v>2015</v>
      </c>
      <c r="E231" s="36" t="s">
        <v>370</v>
      </c>
      <c r="F231" s="35">
        <v>650</v>
      </c>
      <c r="G231" s="35">
        <v>42</v>
      </c>
      <c r="H231" s="35">
        <v>27300</v>
      </c>
      <c r="I231" s="35">
        <v>42</v>
      </c>
      <c r="J231" s="35">
        <v>27300</v>
      </c>
    </row>
    <row r="232" spans="1:10" ht="15.75">
      <c r="A232" s="128">
        <v>219</v>
      </c>
      <c r="B232" s="35" t="s">
        <v>657</v>
      </c>
      <c r="C232" s="35"/>
      <c r="D232" s="35">
        <v>2015</v>
      </c>
      <c r="E232" s="36" t="s">
        <v>370</v>
      </c>
      <c r="F232" s="35">
        <v>228</v>
      </c>
      <c r="G232" s="35">
        <v>294</v>
      </c>
      <c r="H232" s="35">
        <v>66885</v>
      </c>
      <c r="I232" s="35">
        <v>294</v>
      </c>
      <c r="J232" s="35">
        <v>66885</v>
      </c>
    </row>
    <row r="233" spans="1:10" ht="15.75">
      <c r="A233" s="128">
        <v>220</v>
      </c>
      <c r="B233" s="35" t="s">
        <v>114</v>
      </c>
      <c r="C233" s="35"/>
      <c r="D233" s="35">
        <v>2015</v>
      </c>
      <c r="E233" s="36" t="s">
        <v>370</v>
      </c>
      <c r="F233" s="35">
        <v>163</v>
      </c>
      <c r="G233" s="35">
        <v>283</v>
      </c>
      <c r="H233" s="35">
        <v>45988</v>
      </c>
      <c r="I233" s="35">
        <v>283</v>
      </c>
      <c r="J233" s="35">
        <v>45988</v>
      </c>
    </row>
    <row r="234" spans="1:10" ht="15.75">
      <c r="A234" s="128">
        <v>221</v>
      </c>
      <c r="B234" s="35" t="s">
        <v>656</v>
      </c>
      <c r="C234" s="35"/>
      <c r="D234" s="35">
        <v>2016</v>
      </c>
      <c r="E234" s="36" t="s">
        <v>370</v>
      </c>
      <c r="F234" s="35">
        <v>221</v>
      </c>
      <c r="G234" s="35">
        <v>30</v>
      </c>
      <c r="H234" s="35">
        <v>6636</v>
      </c>
      <c r="I234" s="35">
        <v>30</v>
      </c>
      <c r="J234" s="35">
        <v>6636</v>
      </c>
    </row>
    <row r="235" spans="1:10" ht="15.75">
      <c r="A235" s="128">
        <v>222</v>
      </c>
      <c r="B235" s="35" t="s">
        <v>1620</v>
      </c>
      <c r="C235" s="35"/>
      <c r="D235" s="35">
        <v>2016</v>
      </c>
      <c r="E235" s="36" t="s">
        <v>370</v>
      </c>
      <c r="F235" s="35">
        <v>455</v>
      </c>
      <c r="G235" s="35">
        <v>50</v>
      </c>
      <c r="H235" s="35">
        <v>22752</v>
      </c>
      <c r="I235" s="35">
        <v>50</v>
      </c>
      <c r="J235" s="35">
        <v>22752</v>
      </c>
    </row>
    <row r="236" spans="1:10" ht="15.75">
      <c r="A236" s="128">
        <v>223</v>
      </c>
      <c r="B236" s="35" t="s">
        <v>1621</v>
      </c>
      <c r="C236" s="35"/>
      <c r="D236" s="35">
        <v>2016</v>
      </c>
      <c r="E236" s="36" t="s">
        <v>370</v>
      </c>
      <c r="F236" s="35">
        <v>446</v>
      </c>
      <c r="G236" s="35">
        <v>50</v>
      </c>
      <c r="H236" s="35">
        <v>22278</v>
      </c>
      <c r="I236" s="35">
        <v>50</v>
      </c>
      <c r="J236" s="35">
        <v>22278</v>
      </c>
    </row>
    <row r="237" spans="1:10" ht="15.75">
      <c r="A237" s="128">
        <v>224</v>
      </c>
      <c r="B237" s="35" t="s">
        <v>1622</v>
      </c>
      <c r="C237" s="35"/>
      <c r="D237" s="35">
        <v>2016</v>
      </c>
      <c r="E237" s="36" t="s">
        <v>370</v>
      </c>
      <c r="F237" s="35">
        <v>615</v>
      </c>
      <c r="G237" s="35">
        <v>100</v>
      </c>
      <c r="H237" s="35">
        <v>61462</v>
      </c>
      <c r="I237" s="35">
        <v>100</v>
      </c>
      <c r="J237" s="35">
        <v>61462</v>
      </c>
    </row>
    <row r="238" spans="1:10" ht="15.75">
      <c r="A238" s="128">
        <v>225</v>
      </c>
      <c r="B238" s="35" t="s">
        <v>1623</v>
      </c>
      <c r="C238" s="35"/>
      <c r="D238" s="35">
        <v>2016</v>
      </c>
      <c r="E238" s="36" t="s">
        <v>370</v>
      </c>
      <c r="F238" s="35">
        <v>498</v>
      </c>
      <c r="G238" s="35">
        <v>200</v>
      </c>
      <c r="H238" s="35">
        <v>99540</v>
      </c>
      <c r="I238" s="35">
        <v>200</v>
      </c>
      <c r="J238" s="35">
        <v>99540</v>
      </c>
    </row>
    <row r="239" spans="1:10" ht="15.75">
      <c r="A239" s="128">
        <v>226</v>
      </c>
      <c r="B239" s="35" t="s">
        <v>1624</v>
      </c>
      <c r="C239" s="35"/>
      <c r="D239" s="35">
        <v>2016</v>
      </c>
      <c r="E239" s="36" t="s">
        <v>370</v>
      </c>
      <c r="F239" s="35">
        <v>683</v>
      </c>
      <c r="G239" s="35">
        <v>20</v>
      </c>
      <c r="H239" s="35">
        <v>13667</v>
      </c>
      <c r="I239" s="35">
        <v>20</v>
      </c>
      <c r="J239" s="35">
        <v>13667</v>
      </c>
    </row>
    <row r="240" spans="1:10" ht="15.75">
      <c r="A240" s="128">
        <v>227</v>
      </c>
      <c r="B240" s="35" t="s">
        <v>1625</v>
      </c>
      <c r="C240" s="35"/>
      <c r="D240" s="35">
        <v>2016</v>
      </c>
      <c r="E240" s="36" t="s">
        <v>370</v>
      </c>
      <c r="F240" s="35">
        <v>1027</v>
      </c>
      <c r="G240" s="35">
        <v>100</v>
      </c>
      <c r="H240" s="35">
        <v>102700</v>
      </c>
      <c r="I240" s="35">
        <v>100</v>
      </c>
      <c r="J240" s="35">
        <v>102700</v>
      </c>
    </row>
    <row r="241" spans="1:10" ht="15.75">
      <c r="A241" s="128">
        <v>228</v>
      </c>
      <c r="B241" s="35" t="s">
        <v>1626</v>
      </c>
      <c r="C241" s="35"/>
      <c r="D241" s="35">
        <v>2016</v>
      </c>
      <c r="E241" s="36" t="s">
        <v>370</v>
      </c>
      <c r="F241" s="35">
        <v>3160</v>
      </c>
      <c r="G241" s="35">
        <v>45</v>
      </c>
      <c r="H241" s="35">
        <v>142200</v>
      </c>
      <c r="I241" s="35">
        <v>45</v>
      </c>
      <c r="J241" s="35">
        <v>142200</v>
      </c>
    </row>
    <row r="242" spans="1:10" ht="15.75">
      <c r="A242" s="128">
        <v>229</v>
      </c>
      <c r="B242" s="35" t="s">
        <v>243</v>
      </c>
      <c r="C242" s="35"/>
      <c r="D242" s="35">
        <v>2016</v>
      </c>
      <c r="E242" s="36" t="s">
        <v>370</v>
      </c>
      <c r="F242" s="35">
        <v>198</v>
      </c>
      <c r="G242" s="35">
        <v>120</v>
      </c>
      <c r="H242" s="35">
        <v>23700</v>
      </c>
      <c r="I242" s="35">
        <v>120</v>
      </c>
      <c r="J242" s="35">
        <v>23700</v>
      </c>
    </row>
    <row r="243" spans="1:10" ht="15.75">
      <c r="A243" s="128">
        <v>230</v>
      </c>
      <c r="B243" s="35" t="s">
        <v>1627</v>
      </c>
      <c r="C243" s="35"/>
      <c r="D243" s="35">
        <v>2016</v>
      </c>
      <c r="E243" s="36" t="s">
        <v>370</v>
      </c>
      <c r="F243" s="35">
        <v>340</v>
      </c>
      <c r="G243" s="35">
        <v>100</v>
      </c>
      <c r="H243" s="35">
        <v>33970</v>
      </c>
      <c r="I243" s="35">
        <v>100</v>
      </c>
      <c r="J243" s="35">
        <v>33970</v>
      </c>
    </row>
    <row r="244" spans="1:10" ht="15.75">
      <c r="A244" s="128">
        <v>231</v>
      </c>
      <c r="B244" s="35" t="s">
        <v>1628</v>
      </c>
      <c r="C244" s="35"/>
      <c r="D244" s="35">
        <v>2016</v>
      </c>
      <c r="E244" s="36" t="s">
        <v>370</v>
      </c>
      <c r="F244" s="35">
        <v>3081</v>
      </c>
      <c r="G244" s="35">
        <v>45</v>
      </c>
      <c r="H244" s="35">
        <v>138645</v>
      </c>
      <c r="I244" s="35">
        <v>45</v>
      </c>
      <c r="J244" s="35">
        <v>138645</v>
      </c>
    </row>
    <row r="245" spans="1:10" ht="15.75">
      <c r="A245" s="128">
        <v>232</v>
      </c>
      <c r="B245" s="35" t="s">
        <v>381</v>
      </c>
      <c r="C245" s="35"/>
      <c r="D245" s="35">
        <v>2016</v>
      </c>
      <c r="E245" s="36" t="s">
        <v>370</v>
      </c>
      <c r="F245" s="35">
        <v>395</v>
      </c>
      <c r="G245" s="35">
        <v>50</v>
      </c>
      <c r="H245" s="35">
        <v>19750</v>
      </c>
      <c r="I245" s="35">
        <v>50</v>
      </c>
      <c r="J245" s="35">
        <v>19750</v>
      </c>
    </row>
    <row r="246" spans="1:10" ht="15.75">
      <c r="A246" s="128">
        <v>233</v>
      </c>
      <c r="B246" s="35" t="s">
        <v>501</v>
      </c>
      <c r="C246" s="35"/>
      <c r="D246" s="35">
        <v>2016</v>
      </c>
      <c r="E246" s="36" t="s">
        <v>370</v>
      </c>
      <c r="F246" s="35">
        <v>79</v>
      </c>
      <c r="G246" s="35">
        <v>50</v>
      </c>
      <c r="H246" s="35">
        <v>3950</v>
      </c>
      <c r="I246" s="35">
        <v>50</v>
      </c>
      <c r="J246" s="35">
        <v>3950</v>
      </c>
    </row>
    <row r="247" spans="1:10" ht="15.75">
      <c r="A247" s="128">
        <v>234</v>
      </c>
      <c r="B247" s="35" t="s">
        <v>1629</v>
      </c>
      <c r="C247" s="35"/>
      <c r="D247" s="35">
        <v>2016</v>
      </c>
      <c r="E247" s="36" t="s">
        <v>370</v>
      </c>
      <c r="F247" s="35">
        <v>356</v>
      </c>
      <c r="G247" s="35">
        <v>35</v>
      </c>
      <c r="H247" s="35">
        <v>12443</v>
      </c>
      <c r="I247" s="35">
        <v>35</v>
      </c>
      <c r="J247" s="35">
        <v>12443</v>
      </c>
    </row>
    <row r="248" spans="1:10" ht="15.75">
      <c r="A248" s="128">
        <v>235</v>
      </c>
      <c r="B248" s="35" t="s">
        <v>1630</v>
      </c>
      <c r="C248" s="35"/>
      <c r="D248" s="35">
        <v>2016</v>
      </c>
      <c r="E248" s="36" t="s">
        <v>370</v>
      </c>
      <c r="F248" s="35">
        <v>158</v>
      </c>
      <c r="G248" s="35">
        <v>48</v>
      </c>
      <c r="H248" s="35">
        <v>7584</v>
      </c>
      <c r="I248" s="35">
        <v>48</v>
      </c>
      <c r="J248" s="35">
        <v>7584</v>
      </c>
    </row>
    <row r="249" spans="1:10" ht="15.75">
      <c r="A249" s="128">
        <v>236</v>
      </c>
      <c r="B249" s="505" t="s">
        <v>1631</v>
      </c>
      <c r="C249" s="138">
        <v>1980</v>
      </c>
      <c r="D249" s="138">
        <v>1980</v>
      </c>
      <c r="E249" s="139" t="s">
        <v>370</v>
      </c>
      <c r="F249" s="35">
        <v>719204</v>
      </c>
      <c r="G249" s="138">
        <v>1</v>
      </c>
      <c r="H249" s="124">
        <v>719204</v>
      </c>
      <c r="I249" s="138">
        <v>1</v>
      </c>
      <c r="J249" s="124">
        <v>719204</v>
      </c>
    </row>
    <row r="250" spans="1:10" ht="15.75">
      <c r="A250" s="128">
        <v>237</v>
      </c>
      <c r="B250" s="501" t="s">
        <v>1632</v>
      </c>
      <c r="C250" s="138">
        <v>2001</v>
      </c>
      <c r="D250" s="138">
        <v>2001</v>
      </c>
      <c r="E250" s="139" t="s">
        <v>816</v>
      </c>
      <c r="F250" s="35">
        <v>7326</v>
      </c>
      <c r="G250" s="138">
        <v>3000</v>
      </c>
      <c r="H250" s="124">
        <v>21978000</v>
      </c>
      <c r="I250" s="138">
        <v>3000</v>
      </c>
      <c r="J250" s="506">
        <v>21978000</v>
      </c>
    </row>
    <row r="251" spans="1:10" ht="15.75">
      <c r="A251" s="128">
        <v>238</v>
      </c>
      <c r="B251" s="501" t="s">
        <v>1633</v>
      </c>
      <c r="C251" s="138">
        <v>2001</v>
      </c>
      <c r="D251" s="138">
        <v>2001</v>
      </c>
      <c r="E251" s="139" t="s">
        <v>816</v>
      </c>
      <c r="F251" s="35">
        <v>3894</v>
      </c>
      <c r="G251" s="138">
        <v>9700</v>
      </c>
      <c r="H251" s="124">
        <v>37771800</v>
      </c>
      <c r="I251" s="138">
        <v>9700</v>
      </c>
      <c r="J251" s="506">
        <v>37771800</v>
      </c>
    </row>
    <row r="252" spans="1:10" ht="15.75">
      <c r="A252" s="128">
        <v>239</v>
      </c>
      <c r="B252" s="501" t="s">
        <v>1549</v>
      </c>
      <c r="C252" s="138">
        <v>2005</v>
      </c>
      <c r="D252" s="138">
        <v>2005</v>
      </c>
      <c r="E252" s="139" t="s">
        <v>870</v>
      </c>
      <c r="F252" s="35">
        <v>4262.3999999999996</v>
      </c>
      <c r="G252" s="138">
        <v>950</v>
      </c>
      <c r="H252" s="124">
        <v>4049280</v>
      </c>
      <c r="I252" s="138">
        <v>950</v>
      </c>
      <c r="J252" s="506">
        <v>4049280</v>
      </c>
    </row>
    <row r="253" spans="1:10" ht="15.75">
      <c r="A253" s="128">
        <v>240</v>
      </c>
      <c r="B253" s="501" t="s">
        <v>1634</v>
      </c>
      <c r="C253" s="138">
        <v>2008</v>
      </c>
      <c r="D253" s="138">
        <v>2008</v>
      </c>
      <c r="E253" s="139" t="s">
        <v>870</v>
      </c>
      <c r="F253" s="35">
        <v>7919.2</v>
      </c>
      <c r="G253" s="138">
        <v>1000</v>
      </c>
      <c r="H253" s="124">
        <v>7919200</v>
      </c>
      <c r="I253" s="138">
        <v>1000</v>
      </c>
      <c r="J253" s="506">
        <v>7919200</v>
      </c>
    </row>
    <row r="254" spans="1:10" ht="15.75">
      <c r="A254" s="128">
        <v>241</v>
      </c>
      <c r="B254" s="501" t="s">
        <v>1635</v>
      </c>
      <c r="C254" s="138">
        <v>2008</v>
      </c>
      <c r="D254" s="138">
        <v>2008</v>
      </c>
      <c r="E254" s="139" t="s">
        <v>870</v>
      </c>
      <c r="F254" s="35">
        <v>9246</v>
      </c>
      <c r="G254" s="138">
        <v>572</v>
      </c>
      <c r="H254" s="124">
        <v>5288689</v>
      </c>
      <c r="I254" s="138">
        <v>572</v>
      </c>
      <c r="J254" s="506">
        <v>5288689</v>
      </c>
    </row>
    <row r="255" spans="1:10" ht="15.75">
      <c r="A255" s="128">
        <v>242</v>
      </c>
      <c r="B255" s="501" t="s">
        <v>1636</v>
      </c>
      <c r="C255" s="138">
        <v>2012</v>
      </c>
      <c r="D255" s="138">
        <v>2012</v>
      </c>
      <c r="E255" s="139" t="s">
        <v>816</v>
      </c>
      <c r="F255" s="35">
        <v>9768</v>
      </c>
      <c r="G255" s="138">
        <v>500</v>
      </c>
      <c r="H255" s="124">
        <v>4884000</v>
      </c>
      <c r="I255" s="138">
        <v>500</v>
      </c>
      <c r="J255" s="506">
        <v>4884000</v>
      </c>
    </row>
    <row r="256" spans="1:10" ht="30">
      <c r="A256" s="128">
        <v>243</v>
      </c>
      <c r="B256" s="501" t="s">
        <v>1637</v>
      </c>
      <c r="C256" s="138">
        <v>2014</v>
      </c>
      <c r="D256" s="138">
        <v>2014</v>
      </c>
      <c r="E256" s="139" t="s">
        <v>870</v>
      </c>
      <c r="F256" s="35">
        <v>18639.2</v>
      </c>
      <c r="G256" s="138">
        <v>350</v>
      </c>
      <c r="H256" s="124">
        <v>6523720</v>
      </c>
      <c r="I256" s="138">
        <v>350</v>
      </c>
      <c r="J256" s="506">
        <v>6523720</v>
      </c>
    </row>
    <row r="257" spans="1:11" ht="15.75">
      <c r="A257" s="128">
        <v>244</v>
      </c>
      <c r="B257" s="501" t="s">
        <v>1638</v>
      </c>
      <c r="C257" s="138">
        <v>2014</v>
      </c>
      <c r="D257" s="138">
        <v>2014</v>
      </c>
      <c r="E257" s="139" t="s">
        <v>370</v>
      </c>
      <c r="F257" s="35">
        <v>3900000</v>
      </c>
      <c r="G257" s="138">
        <v>1</v>
      </c>
      <c r="H257" s="124">
        <v>3900000</v>
      </c>
      <c r="I257" s="138">
        <v>1</v>
      </c>
      <c r="J257" s="506">
        <v>3900000</v>
      </c>
    </row>
    <row r="258" spans="1:11" ht="15.75">
      <c r="A258" s="128">
        <v>245</v>
      </c>
      <c r="B258" s="501" t="s">
        <v>1639</v>
      </c>
      <c r="C258" s="138">
        <v>2014</v>
      </c>
      <c r="D258" s="138">
        <v>2014</v>
      </c>
      <c r="E258" s="139" t="s">
        <v>870</v>
      </c>
      <c r="F258" s="35">
        <v>13984</v>
      </c>
      <c r="G258" s="138">
        <v>1280</v>
      </c>
      <c r="H258" s="124">
        <v>17899520</v>
      </c>
      <c r="I258" s="138">
        <v>1280</v>
      </c>
      <c r="J258" s="506">
        <v>17899520</v>
      </c>
    </row>
    <row r="259" spans="1:11" ht="15.75">
      <c r="A259" s="128">
        <v>246</v>
      </c>
      <c r="B259" s="501" t="s">
        <v>1640</v>
      </c>
      <c r="C259" s="138">
        <v>2015</v>
      </c>
      <c r="D259" s="138">
        <v>2015</v>
      </c>
      <c r="E259" s="139" t="s">
        <v>664</v>
      </c>
      <c r="F259" s="124">
        <v>610.5</v>
      </c>
      <c r="G259" s="138">
        <v>6480</v>
      </c>
      <c r="H259" s="124">
        <v>3956040</v>
      </c>
      <c r="I259" s="138">
        <v>6480</v>
      </c>
      <c r="J259" s="506">
        <v>3956040</v>
      </c>
    </row>
    <row r="260" spans="1:11" ht="15.75">
      <c r="A260" s="128">
        <v>247</v>
      </c>
      <c r="B260" s="501" t="s">
        <v>1641</v>
      </c>
      <c r="C260" s="140">
        <v>2016</v>
      </c>
      <c r="D260" s="140">
        <v>2016</v>
      </c>
      <c r="E260" s="139" t="s">
        <v>664</v>
      </c>
      <c r="F260" s="507">
        <f>H260/G260</f>
        <v>935.53067915690872</v>
      </c>
      <c r="G260" s="140">
        <v>8540</v>
      </c>
      <c r="H260" s="124">
        <v>7989432</v>
      </c>
      <c r="I260" s="140">
        <f>G260</f>
        <v>8540</v>
      </c>
      <c r="J260" s="506">
        <v>7989432</v>
      </c>
    </row>
    <row r="261" spans="1:11" ht="15.75">
      <c r="A261" s="128">
        <v>248</v>
      </c>
      <c r="B261" s="501" t="s">
        <v>1642</v>
      </c>
      <c r="C261" s="140">
        <v>2017</v>
      </c>
      <c r="D261" s="140">
        <v>2017</v>
      </c>
      <c r="E261" s="139" t="s">
        <v>816</v>
      </c>
      <c r="F261" s="502">
        <v>10878</v>
      </c>
      <c r="G261" s="140">
        <v>220</v>
      </c>
      <c r="H261" s="124">
        <v>2393160</v>
      </c>
      <c r="I261" s="140">
        <v>220</v>
      </c>
      <c r="J261" s="506">
        <v>2393160</v>
      </c>
    </row>
    <row r="262" spans="1:11" ht="15.75">
      <c r="A262" s="128">
        <v>249</v>
      </c>
      <c r="B262" s="501" t="s">
        <v>1643</v>
      </c>
      <c r="C262" s="140">
        <v>2017</v>
      </c>
      <c r="D262" s="140">
        <v>2017</v>
      </c>
      <c r="E262" s="139" t="s">
        <v>816</v>
      </c>
      <c r="F262" s="124">
        <v>10878</v>
      </c>
      <c r="G262" s="140">
        <v>1280</v>
      </c>
      <c r="H262" s="124">
        <v>13923840</v>
      </c>
      <c r="I262" s="140">
        <f>G262</f>
        <v>1280</v>
      </c>
      <c r="J262" s="506">
        <v>13923840</v>
      </c>
    </row>
    <row r="263" spans="1:11" ht="15.75">
      <c r="A263" s="128">
        <v>250</v>
      </c>
      <c r="B263" s="501" t="s">
        <v>1644</v>
      </c>
      <c r="C263" s="140">
        <v>2017</v>
      </c>
      <c r="D263" s="140">
        <v>2017</v>
      </c>
      <c r="E263" s="139" t="s">
        <v>664</v>
      </c>
      <c r="F263" s="124">
        <v>5247.1</v>
      </c>
      <c r="G263" s="138">
        <v>9582</v>
      </c>
      <c r="H263" s="124">
        <v>50277329</v>
      </c>
      <c r="I263" s="138">
        <f>G263</f>
        <v>9582</v>
      </c>
      <c r="J263" s="506">
        <v>50277329</v>
      </c>
    </row>
    <row r="264" spans="1:11" ht="15.75">
      <c r="A264" s="128">
        <v>251</v>
      </c>
      <c r="B264" s="501" t="s">
        <v>1645</v>
      </c>
      <c r="C264" s="140">
        <v>2003</v>
      </c>
      <c r="D264" s="140">
        <v>2003</v>
      </c>
      <c r="E264" s="139" t="s">
        <v>370</v>
      </c>
      <c r="F264" s="124">
        <v>384000</v>
      </c>
      <c r="G264" s="138">
        <v>1</v>
      </c>
      <c r="H264" s="124">
        <v>384000</v>
      </c>
      <c r="I264" s="138">
        <v>1</v>
      </c>
      <c r="J264" s="124">
        <v>384000</v>
      </c>
    </row>
    <row r="265" spans="1:11" ht="15.75">
      <c r="A265" s="128">
        <v>252</v>
      </c>
      <c r="B265" s="501" t="s">
        <v>1646</v>
      </c>
      <c r="C265" s="140">
        <v>2003</v>
      </c>
      <c r="D265" s="140">
        <v>2003</v>
      </c>
      <c r="E265" s="139" t="s">
        <v>370</v>
      </c>
      <c r="F265" s="124">
        <v>128000</v>
      </c>
      <c r="G265" s="138">
        <v>1</v>
      </c>
      <c r="H265" s="124">
        <v>128000</v>
      </c>
      <c r="I265" s="138">
        <v>1</v>
      </c>
      <c r="J265" s="124">
        <v>128000</v>
      </c>
    </row>
    <row r="266" spans="1:11">
      <c r="C266" s="500" t="s">
        <v>1700</v>
      </c>
      <c r="D266" s="500"/>
      <c r="K266" t="s">
        <v>1362</v>
      </c>
    </row>
    <row r="267" spans="1:11">
      <c r="A267" s="508">
        <v>259</v>
      </c>
      <c r="B267" s="141" t="s">
        <v>1647</v>
      </c>
      <c r="C267" s="122">
        <v>1997</v>
      </c>
      <c r="D267" s="122">
        <v>1997</v>
      </c>
      <c r="E267" s="142" t="s">
        <v>1648</v>
      </c>
      <c r="F267" s="508">
        <v>6438</v>
      </c>
      <c r="G267" s="142">
        <v>13000</v>
      </c>
      <c r="H267" s="508">
        <v>83694000</v>
      </c>
      <c r="I267" s="142">
        <f t="shared" ref="I267:I298" si="20">+G267</f>
        <v>13000</v>
      </c>
      <c r="J267" s="509">
        <v>83694000</v>
      </c>
    </row>
    <row r="268" spans="1:11" ht="30">
      <c r="A268" s="508">
        <v>260</v>
      </c>
      <c r="B268" s="141" t="s">
        <v>1649</v>
      </c>
      <c r="C268" s="122">
        <v>2012</v>
      </c>
      <c r="D268" s="122">
        <v>2012</v>
      </c>
      <c r="E268" s="142" t="s">
        <v>1648</v>
      </c>
      <c r="F268" s="508">
        <v>9768</v>
      </c>
      <c r="G268" s="142">
        <v>3200</v>
      </c>
      <c r="H268" s="508">
        <v>31257600</v>
      </c>
      <c r="I268" s="142">
        <f t="shared" si="20"/>
        <v>3200</v>
      </c>
      <c r="J268" s="509">
        <v>31257600</v>
      </c>
    </row>
    <row r="269" spans="1:11" ht="30">
      <c r="A269" s="508">
        <v>261</v>
      </c>
      <c r="B269" s="141" t="s">
        <v>1649</v>
      </c>
      <c r="C269" s="122">
        <v>2015</v>
      </c>
      <c r="D269" s="122">
        <v>2015</v>
      </c>
      <c r="E269" s="142" t="s">
        <v>1648</v>
      </c>
      <c r="F269" s="508">
        <v>10434</v>
      </c>
      <c r="G269" s="142">
        <v>1308</v>
      </c>
      <c r="H269" s="508">
        <v>13647672</v>
      </c>
      <c r="I269" s="142">
        <f t="shared" si="20"/>
        <v>1308</v>
      </c>
      <c r="J269" s="509">
        <v>13647672</v>
      </c>
    </row>
    <row r="270" spans="1:11" ht="30">
      <c r="A270" s="508">
        <v>262</v>
      </c>
      <c r="B270" s="141" t="s">
        <v>1650</v>
      </c>
      <c r="C270" s="122">
        <v>2016</v>
      </c>
      <c r="D270" s="122">
        <v>2016</v>
      </c>
      <c r="E270" s="142" t="s">
        <v>1648</v>
      </c>
      <c r="F270" s="508">
        <v>10656</v>
      </c>
      <c r="G270" s="142">
        <v>1434</v>
      </c>
      <c r="H270" s="508">
        <v>15280704</v>
      </c>
      <c r="I270" s="142">
        <f t="shared" si="20"/>
        <v>1434</v>
      </c>
      <c r="J270" s="509">
        <v>15280704</v>
      </c>
    </row>
    <row r="271" spans="1:11" ht="30">
      <c r="A271" s="508">
        <v>263</v>
      </c>
      <c r="B271" s="141" t="s">
        <v>1651</v>
      </c>
      <c r="C271" s="122">
        <v>1997</v>
      </c>
      <c r="D271" s="122">
        <v>1997</v>
      </c>
      <c r="E271" s="142" t="s">
        <v>1648</v>
      </c>
      <c r="F271" s="508">
        <v>3543.5</v>
      </c>
      <c r="G271" s="142">
        <v>9830</v>
      </c>
      <c r="H271" s="508">
        <f t="shared" ref="H271:H298" si="21">+G271*F271</f>
        <v>34832605</v>
      </c>
      <c r="I271" s="142">
        <f t="shared" si="20"/>
        <v>9830</v>
      </c>
      <c r="J271" s="509">
        <v>34832605</v>
      </c>
    </row>
    <row r="272" spans="1:11">
      <c r="A272" s="508">
        <v>264</v>
      </c>
      <c r="B272" s="141" t="s">
        <v>1652</v>
      </c>
      <c r="C272" s="122">
        <v>2005</v>
      </c>
      <c r="D272" s="122">
        <v>2005</v>
      </c>
      <c r="E272" s="142" t="s">
        <v>664</v>
      </c>
      <c r="F272" s="508">
        <v>2430</v>
      </c>
      <c r="G272" s="142">
        <v>1940</v>
      </c>
      <c r="H272" s="508">
        <f t="shared" si="21"/>
        <v>4714200</v>
      </c>
      <c r="I272" s="142">
        <f t="shared" si="20"/>
        <v>1940</v>
      </c>
      <c r="J272" s="509">
        <v>4714200</v>
      </c>
    </row>
    <row r="273" spans="1:10">
      <c r="A273" s="508">
        <v>265</v>
      </c>
      <c r="B273" s="141" t="s">
        <v>1652</v>
      </c>
      <c r="C273" s="122">
        <v>2006</v>
      </c>
      <c r="D273" s="122">
        <v>2006</v>
      </c>
      <c r="E273" s="142" t="s">
        <v>664</v>
      </c>
      <c r="F273" s="508">
        <v>2940</v>
      </c>
      <c r="G273" s="142">
        <v>2290</v>
      </c>
      <c r="H273" s="508">
        <f t="shared" si="21"/>
        <v>6732600</v>
      </c>
      <c r="I273" s="142">
        <f t="shared" si="20"/>
        <v>2290</v>
      </c>
      <c r="J273" s="509">
        <v>6732600</v>
      </c>
    </row>
    <row r="274" spans="1:10">
      <c r="A274" s="508">
        <v>266</v>
      </c>
      <c r="B274" s="141" t="s">
        <v>1652</v>
      </c>
      <c r="C274" s="122">
        <v>2007</v>
      </c>
      <c r="D274" s="122">
        <v>2007</v>
      </c>
      <c r="E274" s="142" t="s">
        <v>664</v>
      </c>
      <c r="F274" s="508">
        <v>3480</v>
      </c>
      <c r="G274" s="142">
        <v>1450</v>
      </c>
      <c r="H274" s="508">
        <f t="shared" si="21"/>
        <v>5046000</v>
      </c>
      <c r="I274" s="142">
        <f t="shared" si="20"/>
        <v>1450</v>
      </c>
      <c r="J274" s="509">
        <v>5046000</v>
      </c>
    </row>
    <row r="275" spans="1:10">
      <c r="A275" s="508">
        <v>267</v>
      </c>
      <c r="B275" s="141" t="s">
        <v>1652</v>
      </c>
      <c r="C275" s="122">
        <v>2008</v>
      </c>
      <c r="D275" s="122">
        <v>2008</v>
      </c>
      <c r="E275" s="142" t="s">
        <v>664</v>
      </c>
      <c r="F275" s="508">
        <v>4950</v>
      </c>
      <c r="G275" s="142">
        <v>4061</v>
      </c>
      <c r="H275" s="508">
        <f t="shared" si="21"/>
        <v>20101950</v>
      </c>
      <c r="I275" s="142">
        <f t="shared" si="20"/>
        <v>4061</v>
      </c>
      <c r="J275" s="509">
        <v>20101950</v>
      </c>
    </row>
    <row r="276" spans="1:10">
      <c r="A276" s="508">
        <v>268</v>
      </c>
      <c r="B276" s="141" t="s">
        <v>1653</v>
      </c>
      <c r="C276" s="122">
        <v>2010</v>
      </c>
      <c r="D276" s="122">
        <v>2010</v>
      </c>
      <c r="E276" s="142" t="s">
        <v>664</v>
      </c>
      <c r="F276" s="508">
        <v>5970.4</v>
      </c>
      <c r="G276" s="142">
        <v>1339</v>
      </c>
      <c r="H276" s="508">
        <v>7994366</v>
      </c>
      <c r="I276" s="142">
        <f t="shared" si="20"/>
        <v>1339</v>
      </c>
      <c r="J276" s="509">
        <v>7994366</v>
      </c>
    </row>
    <row r="277" spans="1:10">
      <c r="A277" s="508">
        <v>269</v>
      </c>
      <c r="B277" s="141" t="s">
        <v>1652</v>
      </c>
      <c r="C277" s="122">
        <v>2013</v>
      </c>
      <c r="D277" s="122">
        <v>2013</v>
      </c>
      <c r="E277" s="142" t="s">
        <v>664</v>
      </c>
      <c r="F277" s="508">
        <v>4375</v>
      </c>
      <c r="G277" s="142">
        <v>238</v>
      </c>
      <c r="H277" s="508">
        <f t="shared" si="21"/>
        <v>1041250</v>
      </c>
      <c r="I277" s="142">
        <f t="shared" si="20"/>
        <v>238</v>
      </c>
      <c r="J277" s="509">
        <v>1041250</v>
      </c>
    </row>
    <row r="278" spans="1:10">
      <c r="A278" s="508">
        <v>270</v>
      </c>
      <c r="B278" s="141" t="s">
        <v>1652</v>
      </c>
      <c r="C278" s="122">
        <v>2015</v>
      </c>
      <c r="D278" s="122">
        <v>2015</v>
      </c>
      <c r="E278" s="142" t="s">
        <v>664</v>
      </c>
      <c r="F278" s="508">
        <v>8460</v>
      </c>
      <c r="G278" s="142">
        <v>2670</v>
      </c>
      <c r="H278" s="508">
        <v>22588334</v>
      </c>
      <c r="I278" s="142">
        <f t="shared" si="20"/>
        <v>2670</v>
      </c>
      <c r="J278" s="509">
        <v>22588334</v>
      </c>
    </row>
    <row r="279" spans="1:10">
      <c r="A279" s="508">
        <v>271</v>
      </c>
      <c r="B279" s="141" t="s">
        <v>1654</v>
      </c>
      <c r="C279" s="122">
        <v>2016</v>
      </c>
      <c r="D279" s="122">
        <v>2016</v>
      </c>
      <c r="E279" s="142" t="s">
        <v>664</v>
      </c>
      <c r="F279" s="508">
        <v>8782.7000000000007</v>
      </c>
      <c r="G279" s="142">
        <v>1462</v>
      </c>
      <c r="H279" s="508">
        <v>12840381</v>
      </c>
      <c r="I279" s="142">
        <f t="shared" si="20"/>
        <v>1462</v>
      </c>
      <c r="J279" s="509">
        <v>12840381</v>
      </c>
    </row>
    <row r="280" spans="1:10">
      <c r="A280" s="508">
        <v>272</v>
      </c>
      <c r="B280" s="141" t="s">
        <v>1655</v>
      </c>
      <c r="C280" s="122">
        <v>2017</v>
      </c>
      <c r="D280" s="122">
        <v>2017</v>
      </c>
      <c r="E280" s="142" t="s">
        <v>664</v>
      </c>
      <c r="F280" s="508">
        <v>6620.2</v>
      </c>
      <c r="G280" s="450">
        <v>957</v>
      </c>
      <c r="H280" s="508">
        <v>6335579</v>
      </c>
      <c r="I280" s="142">
        <f t="shared" si="20"/>
        <v>957</v>
      </c>
      <c r="J280" s="509">
        <v>6335579</v>
      </c>
    </row>
    <row r="281" spans="1:10" ht="30">
      <c r="A281" s="508">
        <v>273</v>
      </c>
      <c r="B281" s="141" t="s">
        <v>1656</v>
      </c>
      <c r="C281" s="122">
        <v>2017</v>
      </c>
      <c r="D281" s="122">
        <v>2017</v>
      </c>
      <c r="E281" s="142" t="s">
        <v>664</v>
      </c>
      <c r="F281" s="508">
        <v>3763.5</v>
      </c>
      <c r="G281" s="142">
        <v>1269</v>
      </c>
      <c r="H281" s="508">
        <v>4775882</v>
      </c>
      <c r="I281" s="142">
        <f t="shared" si="20"/>
        <v>1269</v>
      </c>
      <c r="J281" s="509">
        <v>4775882</v>
      </c>
    </row>
    <row r="282" spans="1:10">
      <c r="A282" s="508">
        <v>274</v>
      </c>
      <c r="B282" s="141" t="s">
        <v>1657</v>
      </c>
      <c r="C282" s="122">
        <v>1965</v>
      </c>
      <c r="D282" s="122">
        <v>1997</v>
      </c>
      <c r="E282" s="142" t="s">
        <v>370</v>
      </c>
      <c r="F282" s="508">
        <f>1000*266.9</f>
        <v>266900</v>
      </c>
      <c r="G282" s="142">
        <v>1</v>
      </c>
      <c r="H282" s="508">
        <f t="shared" si="21"/>
        <v>266900</v>
      </c>
      <c r="I282" s="142">
        <f t="shared" si="20"/>
        <v>1</v>
      </c>
      <c r="J282" s="509">
        <f t="shared" ref="J282:J298" si="22">F282*G282</f>
        <v>266900</v>
      </c>
    </row>
    <row r="283" spans="1:10">
      <c r="A283" s="508">
        <v>275</v>
      </c>
      <c r="B283" s="141" t="s">
        <v>1658</v>
      </c>
      <c r="C283" s="122">
        <v>1997</v>
      </c>
      <c r="D283" s="122">
        <v>1997</v>
      </c>
      <c r="E283" s="142" t="s">
        <v>1648</v>
      </c>
      <c r="F283" s="508">
        <v>3340.8</v>
      </c>
      <c r="G283" s="142">
        <v>12000</v>
      </c>
      <c r="H283" s="508">
        <v>40089600</v>
      </c>
      <c r="I283" s="142">
        <f t="shared" si="20"/>
        <v>12000</v>
      </c>
      <c r="J283" s="509">
        <v>40089600</v>
      </c>
    </row>
    <row r="284" spans="1:10" ht="30">
      <c r="A284" s="508">
        <v>276</v>
      </c>
      <c r="B284" s="141" t="s">
        <v>1659</v>
      </c>
      <c r="C284" s="122">
        <v>1991</v>
      </c>
      <c r="D284" s="122">
        <v>1997</v>
      </c>
      <c r="E284" s="142" t="s">
        <v>1648</v>
      </c>
      <c r="F284" s="508">
        <v>2649.6</v>
      </c>
      <c r="G284" s="142">
        <v>5000</v>
      </c>
      <c r="H284" s="508">
        <v>13248000</v>
      </c>
      <c r="I284" s="142">
        <f t="shared" si="20"/>
        <v>5000</v>
      </c>
      <c r="J284" s="509">
        <v>13248000</v>
      </c>
    </row>
    <row r="285" spans="1:10" ht="30">
      <c r="A285" s="508">
        <v>277</v>
      </c>
      <c r="B285" s="141" t="s">
        <v>1660</v>
      </c>
      <c r="C285" s="122">
        <v>1997</v>
      </c>
      <c r="D285" s="122">
        <v>1997</v>
      </c>
      <c r="E285" s="142" t="s">
        <v>1648</v>
      </c>
      <c r="F285" s="508">
        <v>3340.8</v>
      </c>
      <c r="G285" s="142">
        <v>12500</v>
      </c>
      <c r="H285" s="508">
        <v>41760000</v>
      </c>
      <c r="I285" s="142">
        <f t="shared" si="20"/>
        <v>12500</v>
      </c>
      <c r="J285" s="509">
        <v>41760000</v>
      </c>
    </row>
    <row r="286" spans="1:10">
      <c r="A286" s="508">
        <v>278</v>
      </c>
      <c r="B286" s="141" t="s">
        <v>1661</v>
      </c>
      <c r="C286" s="122">
        <v>1965</v>
      </c>
      <c r="D286" s="122">
        <v>1997</v>
      </c>
      <c r="E286" s="142" t="s">
        <v>1648</v>
      </c>
      <c r="F286" s="508">
        <v>3340.8</v>
      </c>
      <c r="G286" s="142">
        <v>1510</v>
      </c>
      <c r="H286" s="508">
        <v>5044608</v>
      </c>
      <c r="I286" s="142">
        <f t="shared" si="20"/>
        <v>1510</v>
      </c>
      <c r="J286" s="509">
        <v>5044608</v>
      </c>
    </row>
    <row r="287" spans="1:10">
      <c r="A287" s="508">
        <v>279</v>
      </c>
      <c r="B287" s="141" t="s">
        <v>1662</v>
      </c>
      <c r="C287" s="122">
        <v>1965</v>
      </c>
      <c r="D287" s="122">
        <v>1997</v>
      </c>
      <c r="E287" s="142" t="s">
        <v>370</v>
      </c>
      <c r="F287" s="508">
        <f>1000*32.05</f>
        <v>32049.999999999996</v>
      </c>
      <c r="G287" s="142">
        <v>2</v>
      </c>
      <c r="H287" s="508">
        <f t="shared" si="21"/>
        <v>64099.999999999993</v>
      </c>
      <c r="I287" s="142">
        <f t="shared" si="20"/>
        <v>2</v>
      </c>
      <c r="J287" s="509">
        <f t="shared" si="22"/>
        <v>64099.999999999993</v>
      </c>
    </row>
    <row r="288" spans="1:10">
      <c r="A288" s="508">
        <v>280</v>
      </c>
      <c r="B288" s="141" t="s">
        <v>1663</v>
      </c>
      <c r="C288" s="122">
        <v>1965</v>
      </c>
      <c r="D288" s="122">
        <v>1997</v>
      </c>
      <c r="E288" s="142" t="s">
        <v>370</v>
      </c>
      <c r="F288" s="508">
        <f>1000*52.6</f>
        <v>52600</v>
      </c>
      <c r="G288" s="142">
        <v>2</v>
      </c>
      <c r="H288" s="508">
        <f t="shared" si="21"/>
        <v>105200</v>
      </c>
      <c r="I288" s="142">
        <f t="shared" si="20"/>
        <v>2</v>
      </c>
      <c r="J288" s="509">
        <f t="shared" si="22"/>
        <v>105200</v>
      </c>
    </row>
    <row r="289" spans="1:10">
      <c r="A289" s="508">
        <v>281</v>
      </c>
      <c r="B289" s="141" t="s">
        <v>1664</v>
      </c>
      <c r="C289" s="122">
        <v>1973</v>
      </c>
      <c r="D289" s="122">
        <v>1997</v>
      </c>
      <c r="E289" s="142" t="s">
        <v>1648</v>
      </c>
      <c r="F289" s="508">
        <v>11750.8</v>
      </c>
      <c r="G289" s="142">
        <v>925</v>
      </c>
      <c r="H289" s="508">
        <v>10869490</v>
      </c>
      <c r="I289" s="142">
        <f t="shared" si="20"/>
        <v>925</v>
      </c>
      <c r="J289" s="509">
        <v>10869490</v>
      </c>
    </row>
    <row r="290" spans="1:10">
      <c r="A290" s="508">
        <v>282</v>
      </c>
      <c r="B290" s="141" t="s">
        <v>1665</v>
      </c>
      <c r="C290" s="122">
        <v>1970</v>
      </c>
      <c r="D290" s="122">
        <v>1997</v>
      </c>
      <c r="E290" s="142" t="s">
        <v>370</v>
      </c>
      <c r="F290" s="508">
        <f>1000*975</f>
        <v>975000</v>
      </c>
      <c r="G290" s="142">
        <v>2</v>
      </c>
      <c r="H290" s="508">
        <f t="shared" si="21"/>
        <v>1950000</v>
      </c>
      <c r="I290" s="142">
        <f t="shared" si="20"/>
        <v>2</v>
      </c>
      <c r="J290" s="509">
        <f t="shared" si="22"/>
        <v>1950000</v>
      </c>
    </row>
    <row r="291" spans="1:10">
      <c r="A291" s="508">
        <v>283</v>
      </c>
      <c r="B291" s="141" t="s">
        <v>1666</v>
      </c>
      <c r="C291" s="122">
        <v>1965</v>
      </c>
      <c r="D291" s="122">
        <v>1997</v>
      </c>
      <c r="E291" s="142" t="s">
        <v>672</v>
      </c>
      <c r="F291" s="508"/>
      <c r="G291" s="142">
        <v>9.5</v>
      </c>
      <c r="H291" s="508">
        <f t="shared" si="21"/>
        <v>0</v>
      </c>
      <c r="I291" s="142">
        <f t="shared" si="20"/>
        <v>9.5</v>
      </c>
      <c r="J291" s="509">
        <f t="shared" si="22"/>
        <v>0</v>
      </c>
    </row>
    <row r="292" spans="1:10">
      <c r="A292" s="508">
        <v>284</v>
      </c>
      <c r="B292" s="141" t="s">
        <v>1667</v>
      </c>
      <c r="C292" s="122">
        <v>1965</v>
      </c>
      <c r="D292" s="122">
        <v>1997</v>
      </c>
      <c r="E292" s="142" t="s">
        <v>816</v>
      </c>
      <c r="F292" s="508">
        <v>3314.2</v>
      </c>
      <c r="G292" s="142">
        <v>5650</v>
      </c>
      <c r="H292" s="508">
        <f t="shared" si="21"/>
        <v>18725230</v>
      </c>
      <c r="I292" s="142">
        <f t="shared" si="20"/>
        <v>5650</v>
      </c>
      <c r="J292" s="509">
        <f t="shared" si="22"/>
        <v>18725230</v>
      </c>
    </row>
    <row r="293" spans="1:10">
      <c r="A293" s="508">
        <v>285</v>
      </c>
      <c r="B293" s="141" t="s">
        <v>1668</v>
      </c>
      <c r="C293" s="122">
        <v>2017</v>
      </c>
      <c r="D293" s="122">
        <v>2017</v>
      </c>
      <c r="E293" s="142" t="s">
        <v>1648</v>
      </c>
      <c r="F293" s="508">
        <f>1000*1.309</f>
        <v>1309</v>
      </c>
      <c r="G293" s="142">
        <v>5728</v>
      </c>
      <c r="H293" s="508">
        <f t="shared" si="21"/>
        <v>7497952</v>
      </c>
      <c r="I293" s="142">
        <f t="shared" si="20"/>
        <v>5728</v>
      </c>
      <c r="J293" s="509">
        <f t="shared" si="22"/>
        <v>7497952</v>
      </c>
    </row>
    <row r="294" spans="1:10">
      <c r="A294" s="508">
        <v>286</v>
      </c>
      <c r="B294" s="141" t="s">
        <v>1668</v>
      </c>
      <c r="C294" s="122">
        <v>2017</v>
      </c>
      <c r="D294" s="122">
        <v>2017</v>
      </c>
      <c r="E294" s="142" t="s">
        <v>1648</v>
      </c>
      <c r="F294" s="508">
        <v>10878</v>
      </c>
      <c r="G294" s="142">
        <v>2418</v>
      </c>
      <c r="H294" s="508">
        <v>26303004</v>
      </c>
      <c r="I294" s="142">
        <f t="shared" si="20"/>
        <v>2418</v>
      </c>
      <c r="J294" s="509">
        <v>26303004</v>
      </c>
    </row>
    <row r="295" spans="1:10">
      <c r="A295" s="508">
        <v>287</v>
      </c>
      <c r="B295" s="141" t="s">
        <v>1669</v>
      </c>
      <c r="C295" s="122">
        <v>1985</v>
      </c>
      <c r="D295" s="122">
        <v>2002</v>
      </c>
      <c r="E295" s="142" t="s">
        <v>664</v>
      </c>
      <c r="F295" s="508">
        <f>1000*577.2</f>
        <v>577200</v>
      </c>
      <c r="G295" s="142">
        <v>1</v>
      </c>
      <c r="H295" s="508">
        <f t="shared" si="21"/>
        <v>577200</v>
      </c>
      <c r="I295" s="142">
        <f t="shared" si="20"/>
        <v>1</v>
      </c>
      <c r="J295" s="509">
        <f t="shared" si="22"/>
        <v>577200</v>
      </c>
    </row>
    <row r="296" spans="1:10">
      <c r="A296" s="508">
        <v>288</v>
      </c>
      <c r="B296" s="141" t="s">
        <v>1670</v>
      </c>
      <c r="C296" s="122"/>
      <c r="D296" s="122"/>
      <c r="E296" s="142" t="s">
        <v>1648</v>
      </c>
      <c r="F296" s="508">
        <v>985280</v>
      </c>
      <c r="G296" s="142">
        <v>1</v>
      </c>
      <c r="H296" s="508">
        <f t="shared" si="21"/>
        <v>985280</v>
      </c>
      <c r="I296" s="142">
        <f t="shared" si="20"/>
        <v>1</v>
      </c>
      <c r="J296" s="509">
        <f t="shared" si="22"/>
        <v>985280</v>
      </c>
    </row>
    <row r="297" spans="1:10">
      <c r="A297" s="508">
        <v>289</v>
      </c>
      <c r="B297" s="141" t="s">
        <v>1610</v>
      </c>
      <c r="C297" s="122"/>
      <c r="D297" s="122"/>
      <c r="E297" s="142" t="s">
        <v>664</v>
      </c>
      <c r="F297" s="508">
        <v>2536</v>
      </c>
      <c r="G297" s="142">
        <v>4995</v>
      </c>
      <c r="H297" s="508">
        <v>12667620</v>
      </c>
      <c r="I297" s="142">
        <f t="shared" si="20"/>
        <v>4995</v>
      </c>
      <c r="J297" s="509">
        <v>12667620</v>
      </c>
    </row>
    <row r="298" spans="1:10">
      <c r="A298" s="508">
        <v>290</v>
      </c>
      <c r="B298" s="141" t="s">
        <v>1611</v>
      </c>
      <c r="C298" s="122"/>
      <c r="D298" s="122"/>
      <c r="E298" s="142" t="s">
        <v>664</v>
      </c>
      <c r="F298" s="508">
        <v>6500</v>
      </c>
      <c r="G298" s="142">
        <v>1820</v>
      </c>
      <c r="H298" s="508">
        <f t="shared" si="21"/>
        <v>11830000</v>
      </c>
      <c r="I298" s="142">
        <f t="shared" si="20"/>
        <v>1820</v>
      </c>
      <c r="J298" s="509">
        <f t="shared" si="22"/>
        <v>11830000</v>
      </c>
    </row>
    <row r="299" spans="1:10" ht="15.75">
      <c r="A299" s="534" t="s">
        <v>1671</v>
      </c>
      <c r="B299" s="534"/>
      <c r="C299" s="534"/>
      <c r="D299" s="534"/>
      <c r="E299" s="534"/>
      <c r="F299" s="534"/>
      <c r="G299" s="534"/>
      <c r="H299" s="534"/>
      <c r="I299" s="534"/>
      <c r="J299" s="534"/>
    </row>
    <row r="300" spans="1:10" ht="15.75">
      <c r="A300" s="35">
        <v>291</v>
      </c>
      <c r="B300" s="510" t="s">
        <v>1672</v>
      </c>
      <c r="C300" s="511"/>
      <c r="D300" s="511">
        <v>1996</v>
      </c>
      <c r="E300" s="511" t="s">
        <v>370</v>
      </c>
      <c r="F300" s="511">
        <v>80000</v>
      </c>
      <c r="G300" s="511">
        <v>1</v>
      </c>
      <c r="H300" s="511">
        <v>80000</v>
      </c>
      <c r="I300" s="511">
        <v>1</v>
      </c>
      <c r="J300" s="512">
        <v>80000</v>
      </c>
    </row>
    <row r="301" spans="1:10" ht="15.75">
      <c r="A301" s="35">
        <v>292</v>
      </c>
      <c r="B301" s="513" t="s">
        <v>1672</v>
      </c>
      <c r="C301" s="124"/>
      <c r="D301" s="124">
        <v>1997</v>
      </c>
      <c r="E301" s="124" t="s">
        <v>370</v>
      </c>
      <c r="F301" s="124">
        <v>88000</v>
      </c>
      <c r="G301" s="124">
        <v>1</v>
      </c>
      <c r="H301" s="124">
        <v>88000</v>
      </c>
      <c r="I301" s="124">
        <v>1</v>
      </c>
      <c r="J301" s="506">
        <v>88000</v>
      </c>
    </row>
    <row r="302" spans="1:10" ht="15.75">
      <c r="A302" s="35">
        <v>293</v>
      </c>
      <c r="B302" s="513" t="s">
        <v>1673</v>
      </c>
      <c r="C302" s="124">
        <v>1979</v>
      </c>
      <c r="D302" s="124">
        <v>1980</v>
      </c>
      <c r="E302" s="124" t="s">
        <v>370</v>
      </c>
      <c r="F302" s="124">
        <v>2967594</v>
      </c>
      <c r="G302" s="124">
        <v>1</v>
      </c>
      <c r="H302" s="124">
        <v>2967594</v>
      </c>
      <c r="I302" s="124">
        <v>1</v>
      </c>
      <c r="J302" s="506">
        <v>2967594</v>
      </c>
    </row>
    <row r="303" spans="1:10" ht="15.75">
      <c r="A303" s="35">
        <v>294</v>
      </c>
      <c r="B303" s="513" t="s">
        <v>1674</v>
      </c>
      <c r="C303" s="124">
        <v>1980</v>
      </c>
      <c r="D303" s="124">
        <v>1980</v>
      </c>
      <c r="E303" s="124" t="s">
        <v>1675</v>
      </c>
      <c r="F303" s="124">
        <v>1235</v>
      </c>
      <c r="G303" s="124">
        <v>110</v>
      </c>
      <c r="H303" s="124">
        <v>135850</v>
      </c>
      <c r="I303" s="124">
        <v>110</v>
      </c>
      <c r="J303" s="506">
        <v>135850</v>
      </c>
    </row>
    <row r="304" spans="1:10" ht="15.75">
      <c r="A304" s="35">
        <v>295</v>
      </c>
      <c r="B304" s="513" t="s">
        <v>1676</v>
      </c>
      <c r="C304" s="124">
        <v>1975</v>
      </c>
      <c r="D304" s="124">
        <v>1979</v>
      </c>
      <c r="E304" s="124" t="s">
        <v>1677</v>
      </c>
      <c r="F304" s="124">
        <v>1298.0999999999999</v>
      </c>
      <c r="G304" s="124">
        <v>4.74</v>
      </c>
      <c r="H304" s="124">
        <v>6153</v>
      </c>
      <c r="I304" s="124">
        <v>4.74</v>
      </c>
      <c r="J304" s="506">
        <v>6153</v>
      </c>
    </row>
    <row r="305" spans="1:12" ht="15.75">
      <c r="A305" s="35">
        <v>296</v>
      </c>
      <c r="B305" s="513" t="s">
        <v>1678</v>
      </c>
      <c r="C305" s="124">
        <v>1830</v>
      </c>
      <c r="D305" s="124">
        <v>1835</v>
      </c>
      <c r="E305" s="124" t="s">
        <v>1677</v>
      </c>
      <c r="F305" s="124">
        <v>7913.8</v>
      </c>
      <c r="G305" s="124">
        <v>2.6</v>
      </c>
      <c r="H305" s="124">
        <v>20576</v>
      </c>
      <c r="I305" s="124">
        <v>2.6</v>
      </c>
      <c r="J305" s="506">
        <v>20576</v>
      </c>
    </row>
    <row r="306" spans="1:12" ht="15.75">
      <c r="A306" s="35">
        <v>297</v>
      </c>
      <c r="B306" s="513" t="s">
        <v>1679</v>
      </c>
      <c r="C306" s="124"/>
      <c r="D306" s="124">
        <v>1995</v>
      </c>
      <c r="E306" s="124" t="s">
        <v>1675</v>
      </c>
      <c r="F306" s="124">
        <v>3186</v>
      </c>
      <c r="G306" s="124">
        <v>34</v>
      </c>
      <c r="H306" s="124">
        <v>108324</v>
      </c>
      <c r="I306" s="124">
        <v>34</v>
      </c>
      <c r="J306" s="506">
        <v>108324</v>
      </c>
    </row>
    <row r="307" spans="1:12" ht="15.75">
      <c r="A307" s="35">
        <v>298</v>
      </c>
      <c r="B307" s="513" t="s">
        <v>1680</v>
      </c>
      <c r="C307" s="124"/>
      <c r="D307" s="124"/>
      <c r="E307" s="124"/>
      <c r="F307" s="124"/>
      <c r="G307" s="124"/>
      <c r="H307" s="124">
        <v>8504694</v>
      </c>
      <c r="I307" s="124"/>
      <c r="J307" s="506">
        <v>8504694</v>
      </c>
    </row>
    <row r="308" spans="1:12" ht="15.75">
      <c r="A308" s="35">
        <v>299</v>
      </c>
      <c r="B308" s="513" t="s">
        <v>1681</v>
      </c>
      <c r="C308" s="124"/>
      <c r="D308" s="124">
        <v>1995</v>
      </c>
      <c r="E308" s="124" t="s">
        <v>816</v>
      </c>
      <c r="F308" s="124">
        <v>2822.6</v>
      </c>
      <c r="G308" s="124">
        <v>14</v>
      </c>
      <c r="H308" s="124">
        <v>39516</v>
      </c>
      <c r="I308" s="124">
        <v>14</v>
      </c>
      <c r="J308" s="506">
        <v>39516</v>
      </c>
    </row>
    <row r="309" spans="1:12" ht="15.75">
      <c r="A309" s="35">
        <v>300</v>
      </c>
      <c r="B309" s="513" t="s">
        <v>1682</v>
      </c>
      <c r="C309" s="124">
        <v>1982</v>
      </c>
      <c r="D309" s="124">
        <v>1983</v>
      </c>
      <c r="E309" s="124" t="s">
        <v>816</v>
      </c>
      <c r="F309" s="124">
        <v>57100</v>
      </c>
      <c r="G309" s="124">
        <v>1416</v>
      </c>
      <c r="H309" s="124">
        <v>80854181</v>
      </c>
      <c r="I309" s="124">
        <v>1416</v>
      </c>
      <c r="J309" s="124">
        <v>80854181</v>
      </c>
    </row>
    <row r="310" spans="1:12" ht="15.75">
      <c r="A310" s="35">
        <v>301</v>
      </c>
      <c r="B310" s="513" t="s">
        <v>1683</v>
      </c>
      <c r="C310" s="124"/>
      <c r="D310" s="124">
        <v>2010</v>
      </c>
      <c r="E310" s="124" t="s">
        <v>1684</v>
      </c>
      <c r="F310" s="124">
        <v>5544</v>
      </c>
      <c r="G310" s="124">
        <v>500</v>
      </c>
      <c r="H310" s="124">
        <v>2772000</v>
      </c>
      <c r="I310" s="124">
        <v>500</v>
      </c>
      <c r="J310" s="124">
        <v>2772000</v>
      </c>
    </row>
    <row r="311" spans="1:12" ht="15.75">
      <c r="A311" s="35">
        <v>302</v>
      </c>
      <c r="B311" s="513" t="s">
        <v>1685</v>
      </c>
      <c r="C311" s="124"/>
      <c r="D311" s="124">
        <v>2010</v>
      </c>
      <c r="E311" s="124" t="s">
        <v>816</v>
      </c>
      <c r="F311" s="124">
        <v>6482.7</v>
      </c>
      <c r="G311" s="124">
        <v>290</v>
      </c>
      <c r="H311" s="124">
        <v>1880000</v>
      </c>
      <c r="I311" s="124">
        <v>290</v>
      </c>
      <c r="J311" s="506">
        <v>1880000</v>
      </c>
    </row>
    <row r="312" spans="1:12" ht="15.75">
      <c r="A312" s="35"/>
      <c r="B312" s="534" t="s">
        <v>1098</v>
      </c>
      <c r="C312" s="534"/>
      <c r="D312" s="534"/>
      <c r="E312" s="534"/>
      <c r="F312" s="534"/>
      <c r="G312" s="534"/>
      <c r="H312" s="534"/>
      <c r="I312" s="534"/>
      <c r="J312" s="534"/>
    </row>
    <row r="313" spans="1:12" ht="15.75">
      <c r="A313" s="34">
        <v>303</v>
      </c>
      <c r="B313" s="34" t="s">
        <v>1686</v>
      </c>
      <c r="C313" s="35">
        <v>2017</v>
      </c>
      <c r="D313" s="37">
        <v>2017</v>
      </c>
      <c r="E313" s="514" t="s">
        <v>893</v>
      </c>
      <c r="F313" s="514">
        <v>3782.8</v>
      </c>
      <c r="G313" s="34">
        <v>1820</v>
      </c>
      <c r="H313" s="114">
        <v>6884696</v>
      </c>
      <c r="I313" s="114">
        <v>1820</v>
      </c>
      <c r="J313" s="515">
        <v>6884696</v>
      </c>
    </row>
    <row r="314" spans="1:12" ht="15.75">
      <c r="A314" s="34">
        <v>304</v>
      </c>
      <c r="B314" s="34" t="s">
        <v>1687</v>
      </c>
      <c r="C314" s="37">
        <v>1980</v>
      </c>
      <c r="D314" s="37">
        <v>1980</v>
      </c>
      <c r="E314" s="514" t="s">
        <v>370</v>
      </c>
      <c r="F314" s="514">
        <v>170000</v>
      </c>
      <c r="G314" s="34">
        <v>1</v>
      </c>
      <c r="H314" s="114">
        <f t="shared" ref="H314:H316" si="23">F314*G314</f>
        <v>170000</v>
      </c>
      <c r="I314" s="114">
        <v>1</v>
      </c>
      <c r="J314" s="515">
        <f t="shared" ref="J314:J316" si="24">I314*F314</f>
        <v>170000</v>
      </c>
    </row>
    <row r="315" spans="1:12" ht="15.75">
      <c r="A315" s="34">
        <v>305</v>
      </c>
      <c r="B315" s="34" t="s">
        <v>1686</v>
      </c>
      <c r="C315" s="37">
        <v>2009</v>
      </c>
      <c r="D315" s="37">
        <v>2009</v>
      </c>
      <c r="E315" s="514" t="s">
        <v>893</v>
      </c>
      <c r="F315" s="514">
        <v>3165.2</v>
      </c>
      <c r="G315" s="34">
        <v>1.718</v>
      </c>
      <c r="H315" s="516">
        <v>5437814</v>
      </c>
      <c r="I315" s="114">
        <v>1.718</v>
      </c>
      <c r="J315" s="516">
        <v>5437814</v>
      </c>
    </row>
    <row r="316" spans="1:12" ht="15.75">
      <c r="A316" s="34">
        <v>306</v>
      </c>
      <c r="B316" s="34" t="s">
        <v>1688</v>
      </c>
      <c r="C316" s="35">
        <v>1972</v>
      </c>
      <c r="D316" s="37">
        <v>1980</v>
      </c>
      <c r="E316" s="514" t="s">
        <v>370</v>
      </c>
      <c r="F316" s="514">
        <v>414183</v>
      </c>
      <c r="G316" s="34">
        <v>1</v>
      </c>
      <c r="H316" s="114">
        <f t="shared" si="23"/>
        <v>414183</v>
      </c>
      <c r="I316" s="114">
        <v>1</v>
      </c>
      <c r="J316" s="515">
        <f t="shared" si="24"/>
        <v>414183</v>
      </c>
    </row>
    <row r="317" spans="1:12" ht="15.75">
      <c r="A317" s="34">
        <v>307</v>
      </c>
      <c r="B317" s="34" t="s">
        <v>1686</v>
      </c>
      <c r="C317" s="35"/>
      <c r="D317" s="37">
        <v>2013</v>
      </c>
      <c r="E317" s="514" t="s">
        <v>893</v>
      </c>
      <c r="F317" s="514">
        <v>3474</v>
      </c>
      <c r="G317" s="34">
        <v>2944</v>
      </c>
      <c r="H317" s="114">
        <v>10227456</v>
      </c>
      <c r="I317" s="114">
        <v>2944</v>
      </c>
      <c r="J317" s="515">
        <v>10227456</v>
      </c>
    </row>
    <row r="318" spans="1:12" ht="15.75">
      <c r="A318" s="34">
        <v>308</v>
      </c>
      <c r="B318" s="34" t="s">
        <v>1689</v>
      </c>
      <c r="C318" s="35"/>
      <c r="D318" s="37">
        <v>2015</v>
      </c>
      <c r="E318" s="514" t="s">
        <v>370</v>
      </c>
      <c r="F318" s="514">
        <v>10434</v>
      </c>
      <c r="G318" s="34">
        <v>1500</v>
      </c>
      <c r="H318" s="114">
        <v>15651000</v>
      </c>
      <c r="I318" s="114">
        <v>1500</v>
      </c>
      <c r="J318" s="515">
        <v>15651000</v>
      </c>
    </row>
    <row r="319" spans="1:12" ht="15.75">
      <c r="A319" s="34">
        <v>309</v>
      </c>
      <c r="B319" s="34" t="s">
        <v>1689</v>
      </c>
      <c r="C319" s="35"/>
      <c r="D319" s="37">
        <v>2017</v>
      </c>
      <c r="E319" s="514" t="s">
        <v>370</v>
      </c>
      <c r="F319" s="514">
        <v>10878</v>
      </c>
      <c r="G319" s="34">
        <v>2500</v>
      </c>
      <c r="H319" s="114">
        <v>27195000</v>
      </c>
      <c r="I319" s="114">
        <v>2500</v>
      </c>
      <c r="J319" s="515">
        <v>27195000</v>
      </c>
      <c r="L319" t="s">
        <v>1150</v>
      </c>
    </row>
    <row r="320" spans="1:12" ht="15.75">
      <c r="A320" s="35"/>
      <c r="B320" s="534" t="s">
        <v>1099</v>
      </c>
      <c r="C320" s="534"/>
      <c r="D320" s="534"/>
      <c r="E320" s="534"/>
      <c r="F320" s="534"/>
      <c r="G320" s="534"/>
      <c r="H320" s="534"/>
      <c r="I320" s="534"/>
      <c r="J320" s="534"/>
    </row>
    <row r="321" spans="1:13" ht="15.75">
      <c r="A321" s="34">
        <v>310</v>
      </c>
      <c r="B321" s="124" t="s">
        <v>1690</v>
      </c>
      <c r="C321" s="124">
        <v>1980</v>
      </c>
      <c r="D321" s="124">
        <v>1980</v>
      </c>
      <c r="E321" s="35" t="s">
        <v>816</v>
      </c>
      <c r="F321" s="124">
        <v>1382.4</v>
      </c>
      <c r="G321" s="124">
        <v>2000</v>
      </c>
      <c r="H321" s="124">
        <v>2764800</v>
      </c>
      <c r="I321" s="124">
        <v>2000</v>
      </c>
      <c r="J321" s="517">
        <v>2764800</v>
      </c>
    </row>
    <row r="322" spans="1:13" ht="15.75">
      <c r="A322" s="34">
        <v>311</v>
      </c>
      <c r="B322" s="124" t="s">
        <v>1691</v>
      </c>
      <c r="C322" s="124">
        <v>1980</v>
      </c>
      <c r="D322" s="35">
        <v>1980</v>
      </c>
      <c r="E322" s="35" t="s">
        <v>816</v>
      </c>
      <c r="F322" s="518">
        <v>1382.4</v>
      </c>
      <c r="G322" s="124">
        <v>3000</v>
      </c>
      <c r="H322" s="124">
        <v>4147200</v>
      </c>
      <c r="I322" s="124">
        <v>3000</v>
      </c>
      <c r="J322" s="517">
        <v>4147200</v>
      </c>
    </row>
    <row r="323" spans="1:13" ht="15.75">
      <c r="A323" s="34">
        <v>312</v>
      </c>
      <c r="B323" s="124" t="s">
        <v>1692</v>
      </c>
      <c r="C323" s="124">
        <v>2001</v>
      </c>
      <c r="D323" s="35">
        <v>2001</v>
      </c>
      <c r="E323" s="35" t="s">
        <v>816</v>
      </c>
      <c r="F323" s="519">
        <v>3801.6</v>
      </c>
      <c r="G323" s="124">
        <v>3300</v>
      </c>
      <c r="H323" s="124">
        <v>12545280</v>
      </c>
      <c r="I323" s="124">
        <v>3300</v>
      </c>
      <c r="J323" s="517">
        <v>12545280</v>
      </c>
    </row>
    <row r="324" spans="1:13" ht="15.75">
      <c r="A324" s="34">
        <v>313</v>
      </c>
      <c r="B324" s="124" t="s">
        <v>1693</v>
      </c>
      <c r="C324" s="124">
        <v>2001</v>
      </c>
      <c r="D324" s="124">
        <v>2001</v>
      </c>
      <c r="E324" s="35" t="s">
        <v>816</v>
      </c>
      <c r="F324" s="519">
        <v>3801.6</v>
      </c>
      <c r="G324" s="124">
        <v>2300</v>
      </c>
      <c r="H324" s="502">
        <v>8743680</v>
      </c>
      <c r="I324" s="124">
        <v>2300</v>
      </c>
      <c r="J324" s="517">
        <v>8743680</v>
      </c>
    </row>
    <row r="325" spans="1:13" ht="15.75">
      <c r="A325" s="34">
        <v>314</v>
      </c>
      <c r="B325" s="124" t="s">
        <v>1694</v>
      </c>
      <c r="C325" s="124">
        <v>2001</v>
      </c>
      <c r="D325" s="124">
        <v>2001</v>
      </c>
      <c r="E325" s="35" t="s">
        <v>370</v>
      </c>
      <c r="F325" s="124">
        <v>522600</v>
      </c>
      <c r="G325" s="124">
        <v>1</v>
      </c>
      <c r="H325" s="124">
        <v>522600</v>
      </c>
      <c r="I325" s="124">
        <v>1</v>
      </c>
      <c r="J325" s="517">
        <f t="shared" ref="J325:J328" si="25">F325*G325</f>
        <v>522600</v>
      </c>
    </row>
    <row r="326" spans="1:13" ht="15.75">
      <c r="A326" s="34">
        <v>315</v>
      </c>
      <c r="B326" s="124" t="s">
        <v>1695</v>
      </c>
      <c r="C326" s="124">
        <v>2018</v>
      </c>
      <c r="D326" s="124">
        <v>2018</v>
      </c>
      <c r="E326" s="35" t="s">
        <v>664</v>
      </c>
      <c r="F326" s="124">
        <v>8398.2999999999993</v>
      </c>
      <c r="G326" s="124">
        <v>1800</v>
      </c>
      <c r="H326" s="124">
        <v>15117000</v>
      </c>
      <c r="I326" s="124">
        <v>1800</v>
      </c>
      <c r="J326" s="517">
        <v>15117000</v>
      </c>
    </row>
    <row r="327" spans="1:13" ht="15.75">
      <c r="A327" s="34">
        <v>316</v>
      </c>
      <c r="B327" s="124" t="s">
        <v>1696</v>
      </c>
      <c r="C327" s="124">
        <v>2006</v>
      </c>
      <c r="D327" s="124">
        <v>2006</v>
      </c>
      <c r="E327" s="35" t="s">
        <v>370</v>
      </c>
      <c r="F327" s="124">
        <v>1093800</v>
      </c>
      <c r="G327" s="124">
        <v>1</v>
      </c>
      <c r="H327" s="124">
        <v>1093800</v>
      </c>
      <c r="I327" s="124">
        <v>1</v>
      </c>
      <c r="J327" s="517">
        <f t="shared" si="25"/>
        <v>1093800</v>
      </c>
    </row>
    <row r="328" spans="1:13" ht="15.75">
      <c r="A328" s="34">
        <v>317</v>
      </c>
      <c r="B328" s="124" t="s">
        <v>1697</v>
      </c>
      <c r="C328" s="124">
        <v>2006</v>
      </c>
      <c r="D328" s="124">
        <v>2006</v>
      </c>
      <c r="E328" s="35" t="s">
        <v>370</v>
      </c>
      <c r="F328" s="124">
        <v>2178.5</v>
      </c>
      <c r="G328" s="124">
        <v>4000</v>
      </c>
      <c r="H328" s="124">
        <v>8714000</v>
      </c>
      <c r="I328" s="124">
        <v>4000</v>
      </c>
      <c r="J328" s="517">
        <f t="shared" si="25"/>
        <v>8714000</v>
      </c>
    </row>
    <row r="329" spans="1:13" ht="18.75">
      <c r="A329" s="659" t="s">
        <v>1698</v>
      </c>
      <c r="B329" s="660"/>
      <c r="C329" s="520"/>
      <c r="D329" s="520"/>
      <c r="E329" s="520"/>
      <c r="F329" s="520"/>
      <c r="G329" s="521">
        <v>597174</v>
      </c>
      <c r="H329" s="521">
        <v>2129748776</v>
      </c>
      <c r="I329" s="521">
        <v>597174</v>
      </c>
      <c r="J329" s="521">
        <v>2129748776</v>
      </c>
      <c r="M329" t="s">
        <v>1150</v>
      </c>
    </row>
  </sheetData>
  <mergeCells count="15">
    <mergeCell ref="H1:J3"/>
    <mergeCell ref="A6:J6"/>
    <mergeCell ref="A8:J8"/>
    <mergeCell ref="A10:A11"/>
    <mergeCell ref="B10:B11"/>
    <mergeCell ref="C10:C11"/>
    <mergeCell ref="D10:D11"/>
    <mergeCell ref="E10:E11"/>
    <mergeCell ref="F10:F11"/>
    <mergeCell ref="G10:H10"/>
    <mergeCell ref="I10:J10"/>
    <mergeCell ref="A299:J299"/>
    <mergeCell ref="B312:J312"/>
    <mergeCell ref="B320:J320"/>
    <mergeCell ref="A329:B3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workbookViewId="0">
      <selection activeCell="B110" sqref="B110"/>
    </sheetView>
  </sheetViews>
  <sheetFormatPr defaultRowHeight="15"/>
  <cols>
    <col min="1" max="1" width="5.7109375" customWidth="1"/>
    <col min="2" max="2" width="34.28515625" customWidth="1"/>
    <col min="3" max="3" width="9.28515625" bestFit="1" customWidth="1"/>
    <col min="4" max="4" width="9.28515625" customWidth="1"/>
    <col min="5" max="5" width="10.140625" bestFit="1" customWidth="1"/>
    <col min="6" max="6" width="10.42578125" customWidth="1"/>
    <col min="7" max="7" width="13" customWidth="1"/>
    <col min="8" max="8" width="10.85546875" customWidth="1"/>
    <col min="9" max="9" width="13.42578125" customWidth="1"/>
  </cols>
  <sheetData>
    <row r="1" spans="1:9">
      <c r="A1" s="19"/>
      <c r="B1" s="203"/>
      <c r="C1" s="204"/>
      <c r="D1" s="204"/>
      <c r="E1" s="204"/>
      <c r="F1" s="204"/>
      <c r="G1" s="540" t="s">
        <v>1416</v>
      </c>
      <c r="H1" s="540"/>
      <c r="I1" s="540"/>
    </row>
    <row r="2" spans="1:9">
      <c r="A2" s="19"/>
      <c r="B2" s="203"/>
      <c r="C2" s="204"/>
      <c r="D2" s="204"/>
      <c r="E2" s="204"/>
      <c r="F2" s="204"/>
      <c r="G2" s="540"/>
      <c r="H2" s="540"/>
      <c r="I2" s="540"/>
    </row>
    <row r="3" spans="1:9" ht="27.75" customHeight="1">
      <c r="A3" s="19"/>
      <c r="B3" s="203"/>
      <c r="C3" s="204"/>
      <c r="D3" s="204"/>
      <c r="E3" s="204"/>
      <c r="F3" s="204"/>
      <c r="G3" s="540"/>
      <c r="H3" s="540"/>
      <c r="I3" s="540"/>
    </row>
    <row r="4" spans="1:9" ht="16.5" customHeight="1">
      <c r="A4" s="19"/>
      <c r="B4" s="203"/>
      <c r="C4" s="204"/>
      <c r="D4" s="204"/>
      <c r="E4" s="204"/>
      <c r="F4" s="204"/>
      <c r="G4" s="204"/>
      <c r="H4" s="204"/>
      <c r="I4" s="204"/>
    </row>
    <row r="5" spans="1:9" ht="6" customHeight="1">
      <c r="A5" s="19"/>
      <c r="B5" s="541" t="s">
        <v>1138</v>
      </c>
      <c r="C5" s="541"/>
      <c r="D5" s="541"/>
      <c r="E5" s="541"/>
      <c r="F5" s="541"/>
      <c r="G5" s="541"/>
      <c r="H5" s="541"/>
      <c r="I5" s="541"/>
    </row>
    <row r="6" spans="1:9" ht="15" customHeight="1">
      <c r="A6" s="19"/>
      <c r="B6" s="541"/>
      <c r="C6" s="541"/>
      <c r="D6" s="541"/>
      <c r="E6" s="541"/>
      <c r="F6" s="541"/>
      <c r="G6" s="541"/>
      <c r="H6" s="541"/>
      <c r="I6" s="541"/>
    </row>
    <row r="7" spans="1:9" ht="27.75" customHeight="1">
      <c r="A7" s="19"/>
      <c r="B7" s="541"/>
      <c r="C7" s="541"/>
      <c r="D7" s="541"/>
      <c r="E7" s="541"/>
      <c r="F7" s="541"/>
      <c r="G7" s="541"/>
      <c r="H7" s="541"/>
      <c r="I7" s="541"/>
    </row>
    <row r="8" spans="1:9" ht="1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0.5" customHeight="1">
      <c r="A9" s="542" t="s">
        <v>1139</v>
      </c>
      <c r="B9" s="545" t="s">
        <v>1140</v>
      </c>
      <c r="C9" s="545" t="s">
        <v>1141</v>
      </c>
      <c r="D9" s="542" t="s">
        <v>391</v>
      </c>
      <c r="E9" s="545" t="s">
        <v>1142</v>
      </c>
      <c r="F9" s="545" t="s">
        <v>4</v>
      </c>
      <c r="G9" s="545"/>
      <c r="H9" s="545" t="s">
        <v>1143</v>
      </c>
      <c r="I9" s="545"/>
    </row>
    <row r="10" spans="1:9" ht="25.5" customHeight="1">
      <c r="A10" s="543"/>
      <c r="B10" s="545"/>
      <c r="C10" s="545"/>
      <c r="D10" s="543"/>
      <c r="E10" s="545"/>
      <c r="F10" s="545"/>
      <c r="G10" s="545"/>
      <c r="H10" s="545"/>
      <c r="I10" s="545"/>
    </row>
    <row r="11" spans="1:9">
      <c r="A11" s="543"/>
      <c r="B11" s="545"/>
      <c r="C11" s="545"/>
      <c r="D11" s="543"/>
      <c r="E11" s="545"/>
      <c r="F11" s="545" t="s">
        <v>1144</v>
      </c>
      <c r="G11" s="545" t="s">
        <v>1145</v>
      </c>
      <c r="H11" s="545" t="s">
        <v>1144</v>
      </c>
      <c r="I11" s="545" t="s">
        <v>1145</v>
      </c>
    </row>
    <row r="12" spans="1:9">
      <c r="A12" s="544"/>
      <c r="B12" s="545"/>
      <c r="C12" s="545"/>
      <c r="D12" s="544"/>
      <c r="E12" s="545"/>
      <c r="F12" s="545"/>
      <c r="G12" s="545"/>
      <c r="H12" s="545"/>
      <c r="I12" s="545"/>
    </row>
    <row r="13" spans="1:9">
      <c r="A13" s="537" t="s">
        <v>1434</v>
      </c>
      <c r="B13" s="538"/>
      <c r="C13" s="538"/>
      <c r="D13" s="538"/>
      <c r="E13" s="538"/>
      <c r="F13" s="538"/>
      <c r="G13" s="538"/>
      <c r="H13" s="538"/>
      <c r="I13" s="539"/>
    </row>
    <row r="14" spans="1:9">
      <c r="A14" s="308"/>
      <c r="B14" s="29" t="s">
        <v>1405</v>
      </c>
      <c r="C14" s="309">
        <v>1985</v>
      </c>
      <c r="D14" s="308" t="s">
        <v>370</v>
      </c>
      <c r="E14" s="309">
        <v>171139000</v>
      </c>
      <c r="F14" s="309">
        <v>1</v>
      </c>
      <c r="G14" s="309">
        <f>E14</f>
        <v>171139000</v>
      </c>
      <c r="H14" s="309">
        <v>1</v>
      </c>
      <c r="I14" s="309">
        <f>E14</f>
        <v>171139000</v>
      </c>
    </row>
    <row r="15" spans="1:9">
      <c r="A15" s="308"/>
      <c r="B15" s="537" t="s">
        <v>1094</v>
      </c>
      <c r="C15" s="538"/>
      <c r="D15" s="538"/>
      <c r="E15" s="538"/>
      <c r="F15" s="538"/>
      <c r="G15" s="538"/>
      <c r="H15" s="538"/>
      <c r="I15" s="539"/>
    </row>
    <row r="16" spans="1:9" ht="15.75">
      <c r="A16" s="6">
        <v>1</v>
      </c>
      <c r="B16" s="6" t="s">
        <v>124</v>
      </c>
      <c r="C16" s="6">
        <v>1978</v>
      </c>
      <c r="D16" s="6" t="s">
        <v>370</v>
      </c>
      <c r="E16" s="8">
        <v>400000</v>
      </c>
      <c r="F16" s="8">
        <v>1</v>
      </c>
      <c r="G16" s="8">
        <f>E16*F16</f>
        <v>400000</v>
      </c>
      <c r="H16" s="8">
        <v>1</v>
      </c>
      <c r="I16" s="8">
        <v>400000</v>
      </c>
    </row>
    <row r="17" spans="1:9" ht="15.75">
      <c r="A17" s="6">
        <v>2</v>
      </c>
      <c r="B17" s="6" t="s">
        <v>125</v>
      </c>
      <c r="C17" s="6">
        <v>1978</v>
      </c>
      <c r="D17" s="6" t="s">
        <v>370</v>
      </c>
      <c r="E17" s="8">
        <f>G17/F17</f>
        <v>36580</v>
      </c>
      <c r="F17" s="8">
        <v>2</v>
      </c>
      <c r="G17" s="8">
        <v>73160</v>
      </c>
      <c r="H17" s="8">
        <v>2</v>
      </c>
      <c r="I17" s="8">
        <v>73160</v>
      </c>
    </row>
    <row r="18" spans="1:9" ht="15.75">
      <c r="A18" s="6">
        <v>3</v>
      </c>
      <c r="B18" s="6" t="s">
        <v>125</v>
      </c>
      <c r="C18" s="6">
        <v>1978</v>
      </c>
      <c r="D18" s="6" t="s">
        <v>370</v>
      </c>
      <c r="E18" s="8">
        <f t="shared" ref="E18:E81" si="0">G18/F18</f>
        <v>60000</v>
      </c>
      <c r="F18" s="8">
        <v>1</v>
      </c>
      <c r="G18" s="8">
        <v>60000</v>
      </c>
      <c r="H18" s="8">
        <v>1</v>
      </c>
      <c r="I18" s="8">
        <v>60000</v>
      </c>
    </row>
    <row r="19" spans="1:9" ht="15.75">
      <c r="A19" s="6">
        <v>4</v>
      </c>
      <c r="B19" s="6" t="s">
        <v>126</v>
      </c>
      <c r="C19" s="6">
        <v>1985</v>
      </c>
      <c r="D19" s="6" t="s">
        <v>370</v>
      </c>
      <c r="E19" s="8">
        <f t="shared" si="0"/>
        <v>60000</v>
      </c>
      <c r="F19" s="8">
        <v>4</v>
      </c>
      <c r="G19" s="8">
        <v>240000</v>
      </c>
      <c r="H19" s="8">
        <v>4</v>
      </c>
      <c r="I19" s="8">
        <v>240000</v>
      </c>
    </row>
    <row r="20" spans="1:9" ht="15.75">
      <c r="A20" s="6">
        <v>5</v>
      </c>
      <c r="B20" s="6" t="s">
        <v>126</v>
      </c>
      <c r="C20" s="6">
        <v>1988</v>
      </c>
      <c r="D20" s="6" t="s">
        <v>370</v>
      </c>
      <c r="E20" s="8">
        <f t="shared" si="0"/>
        <v>60000</v>
      </c>
      <c r="F20" s="8">
        <v>4</v>
      </c>
      <c r="G20" s="8">
        <v>240000</v>
      </c>
      <c r="H20" s="8">
        <v>4</v>
      </c>
      <c r="I20" s="8">
        <v>240000</v>
      </c>
    </row>
    <row r="21" spans="1:9" ht="15.75">
      <c r="A21" s="6">
        <v>6</v>
      </c>
      <c r="B21" s="6" t="s">
        <v>127</v>
      </c>
      <c r="C21" s="6">
        <v>1982</v>
      </c>
      <c r="D21" s="6" t="s">
        <v>370</v>
      </c>
      <c r="E21" s="8">
        <f t="shared" si="0"/>
        <v>23920</v>
      </c>
      <c r="F21" s="8">
        <v>1</v>
      </c>
      <c r="G21" s="8">
        <v>23920</v>
      </c>
      <c r="H21" s="8">
        <v>1</v>
      </c>
      <c r="I21" s="8">
        <v>23920</v>
      </c>
    </row>
    <row r="22" spans="1:9" ht="15.75">
      <c r="A22" s="6">
        <v>7</v>
      </c>
      <c r="B22" s="6" t="s">
        <v>128</v>
      </c>
      <c r="C22" s="6">
        <v>1987</v>
      </c>
      <c r="D22" s="6" t="s">
        <v>370</v>
      </c>
      <c r="E22" s="8">
        <f t="shared" si="0"/>
        <v>15000</v>
      </c>
      <c r="F22" s="8">
        <v>2</v>
      </c>
      <c r="G22" s="8">
        <v>30000</v>
      </c>
      <c r="H22" s="8">
        <v>2</v>
      </c>
      <c r="I22" s="8">
        <v>30000</v>
      </c>
    </row>
    <row r="23" spans="1:9" ht="15.75">
      <c r="A23" s="6">
        <v>8</v>
      </c>
      <c r="B23" s="6" t="s">
        <v>129</v>
      </c>
      <c r="C23" s="6">
        <v>1991</v>
      </c>
      <c r="D23" s="6" t="s">
        <v>370</v>
      </c>
      <c r="E23" s="8">
        <f t="shared" si="0"/>
        <v>5950</v>
      </c>
      <c r="F23" s="8">
        <v>1</v>
      </c>
      <c r="G23" s="8">
        <v>5950</v>
      </c>
      <c r="H23" s="8">
        <v>1</v>
      </c>
      <c r="I23" s="8">
        <v>5950</v>
      </c>
    </row>
    <row r="24" spans="1:9" ht="15.75">
      <c r="A24" s="6">
        <v>9</v>
      </c>
      <c r="B24" s="6" t="s">
        <v>130</v>
      </c>
      <c r="C24" s="6">
        <v>1989</v>
      </c>
      <c r="D24" s="6" t="s">
        <v>370</v>
      </c>
      <c r="E24" s="8">
        <f t="shared" si="0"/>
        <v>1083</v>
      </c>
      <c r="F24" s="8">
        <v>1</v>
      </c>
      <c r="G24" s="8">
        <v>1083</v>
      </c>
      <c r="H24" s="8">
        <v>1</v>
      </c>
      <c r="I24" s="8">
        <v>1083</v>
      </c>
    </row>
    <row r="25" spans="1:9" ht="15.75">
      <c r="A25" s="6">
        <v>10</v>
      </c>
      <c r="B25" s="6" t="s">
        <v>131</v>
      </c>
      <c r="C25" s="6">
        <v>1989</v>
      </c>
      <c r="D25" s="6" t="s">
        <v>370</v>
      </c>
      <c r="E25" s="8">
        <f t="shared" si="0"/>
        <v>1178</v>
      </c>
      <c r="F25" s="8">
        <v>1</v>
      </c>
      <c r="G25" s="8">
        <v>1178</v>
      </c>
      <c r="H25" s="8">
        <v>1</v>
      </c>
      <c r="I25" s="8">
        <v>1178</v>
      </c>
    </row>
    <row r="26" spans="1:9" ht="15.75">
      <c r="A26" s="6">
        <v>11</v>
      </c>
      <c r="B26" s="6" t="s">
        <v>132</v>
      </c>
      <c r="C26" s="6">
        <v>1984</v>
      </c>
      <c r="D26" s="6" t="s">
        <v>370</v>
      </c>
      <c r="E26" s="8">
        <f t="shared" si="0"/>
        <v>20000</v>
      </c>
      <c r="F26" s="8">
        <v>1</v>
      </c>
      <c r="G26" s="8">
        <v>20000</v>
      </c>
      <c r="H26" s="8">
        <v>1</v>
      </c>
      <c r="I26" s="8">
        <v>20000</v>
      </c>
    </row>
    <row r="27" spans="1:9" ht="15.75">
      <c r="A27" s="6">
        <v>12</v>
      </c>
      <c r="B27" s="6" t="s">
        <v>132</v>
      </c>
      <c r="C27" s="6">
        <v>1988</v>
      </c>
      <c r="D27" s="6" t="s">
        <v>370</v>
      </c>
      <c r="E27" s="8">
        <f t="shared" si="0"/>
        <v>30000</v>
      </c>
      <c r="F27" s="8">
        <v>1</v>
      </c>
      <c r="G27" s="8">
        <v>30000</v>
      </c>
      <c r="H27" s="8">
        <v>1</v>
      </c>
      <c r="I27" s="8">
        <v>30000</v>
      </c>
    </row>
    <row r="28" spans="1:9" ht="15.75">
      <c r="A28" s="6">
        <v>13</v>
      </c>
      <c r="B28" s="6" t="s">
        <v>133</v>
      </c>
      <c r="C28" s="6">
        <v>1986</v>
      </c>
      <c r="D28" s="6" t="s">
        <v>370</v>
      </c>
      <c r="E28" s="8">
        <f t="shared" si="0"/>
        <v>20000</v>
      </c>
      <c r="F28" s="8">
        <v>1</v>
      </c>
      <c r="G28" s="8">
        <v>20000</v>
      </c>
      <c r="H28" s="8">
        <v>1</v>
      </c>
      <c r="I28" s="8">
        <v>20000</v>
      </c>
    </row>
    <row r="29" spans="1:9" ht="15.75">
      <c r="A29" s="6">
        <v>14</v>
      </c>
      <c r="B29" s="6" t="s">
        <v>134</v>
      </c>
      <c r="C29" s="6">
        <v>1988</v>
      </c>
      <c r="D29" s="6" t="s">
        <v>370</v>
      </c>
      <c r="E29" s="8">
        <f t="shared" si="0"/>
        <v>2698</v>
      </c>
      <c r="F29" s="8">
        <v>1</v>
      </c>
      <c r="G29" s="8">
        <v>2698</v>
      </c>
      <c r="H29" s="8">
        <v>1</v>
      </c>
      <c r="I29" s="8">
        <v>2698</v>
      </c>
    </row>
    <row r="30" spans="1:9" ht="15.75">
      <c r="A30" s="6">
        <v>15</v>
      </c>
      <c r="B30" s="6" t="s">
        <v>135</v>
      </c>
      <c r="C30" s="6">
        <v>1988</v>
      </c>
      <c r="D30" s="6" t="s">
        <v>370</v>
      </c>
      <c r="E30" s="8">
        <f t="shared" si="0"/>
        <v>2224</v>
      </c>
      <c r="F30" s="8">
        <v>1</v>
      </c>
      <c r="G30" s="8">
        <v>2224</v>
      </c>
      <c r="H30" s="8">
        <v>1</v>
      </c>
      <c r="I30" s="8">
        <v>2224</v>
      </c>
    </row>
    <row r="31" spans="1:9" ht="15.75">
      <c r="A31" s="6">
        <v>16</v>
      </c>
      <c r="B31" s="6" t="s">
        <v>136</v>
      </c>
      <c r="C31" s="6">
        <v>1988</v>
      </c>
      <c r="D31" s="6" t="s">
        <v>370</v>
      </c>
      <c r="E31" s="8">
        <f t="shared" si="0"/>
        <v>400000</v>
      </c>
      <c r="F31" s="8">
        <v>1</v>
      </c>
      <c r="G31" s="8">
        <v>400000</v>
      </c>
      <c r="H31" s="8">
        <v>1</v>
      </c>
      <c r="I31" s="8">
        <v>400000</v>
      </c>
    </row>
    <row r="32" spans="1:9" ht="13.5" customHeight="1">
      <c r="A32" s="6">
        <v>17</v>
      </c>
      <c r="B32" s="6" t="s">
        <v>137</v>
      </c>
      <c r="C32" s="6">
        <v>1998</v>
      </c>
      <c r="D32" s="6" t="s">
        <v>370</v>
      </c>
      <c r="E32" s="8">
        <f t="shared" si="0"/>
        <v>9140</v>
      </c>
      <c r="F32" s="8">
        <v>1</v>
      </c>
      <c r="G32" s="8">
        <v>9140</v>
      </c>
      <c r="H32" s="8">
        <v>1</v>
      </c>
      <c r="I32" s="8">
        <v>9140</v>
      </c>
    </row>
    <row r="33" spans="1:9" ht="15.75">
      <c r="A33" s="6">
        <v>18</v>
      </c>
      <c r="B33" s="6" t="s">
        <v>138</v>
      </c>
      <c r="C33" s="6">
        <v>2003</v>
      </c>
      <c r="D33" s="6" t="s">
        <v>370</v>
      </c>
      <c r="E33" s="8">
        <f t="shared" si="0"/>
        <v>40000</v>
      </c>
      <c r="F33" s="8">
        <v>1</v>
      </c>
      <c r="G33" s="8">
        <v>40000</v>
      </c>
      <c r="H33" s="8">
        <v>1</v>
      </c>
      <c r="I33" s="8">
        <v>40000</v>
      </c>
    </row>
    <row r="34" spans="1:9" ht="15.75">
      <c r="A34" s="6">
        <v>19</v>
      </c>
      <c r="B34" s="6" t="s">
        <v>139</v>
      </c>
      <c r="C34" s="6">
        <v>2006</v>
      </c>
      <c r="D34" s="6" t="s">
        <v>370</v>
      </c>
      <c r="E34" s="8">
        <f t="shared" si="0"/>
        <v>10000</v>
      </c>
      <c r="F34" s="8">
        <v>1</v>
      </c>
      <c r="G34" s="8">
        <v>10000</v>
      </c>
      <c r="H34" s="8">
        <v>1</v>
      </c>
      <c r="I34" s="8">
        <v>10000</v>
      </c>
    </row>
    <row r="35" spans="1:9" ht="15.75">
      <c r="A35" s="6">
        <v>20</v>
      </c>
      <c r="B35" s="6" t="s">
        <v>122</v>
      </c>
      <c r="C35" s="6">
        <v>2006</v>
      </c>
      <c r="D35" s="6" t="s">
        <v>370</v>
      </c>
      <c r="E35" s="8">
        <f t="shared" si="0"/>
        <v>15000</v>
      </c>
      <c r="F35" s="8">
        <v>1</v>
      </c>
      <c r="G35" s="8">
        <v>15000</v>
      </c>
      <c r="H35" s="8">
        <v>1</v>
      </c>
      <c r="I35" s="8">
        <v>15000</v>
      </c>
    </row>
    <row r="36" spans="1:9" ht="15.75">
      <c r="A36" s="6">
        <v>21</v>
      </c>
      <c r="B36" s="6" t="s">
        <v>140</v>
      </c>
      <c r="C36" s="6">
        <v>2006</v>
      </c>
      <c r="D36" s="6" t="s">
        <v>370</v>
      </c>
      <c r="E36" s="8">
        <f t="shared" si="0"/>
        <v>10000</v>
      </c>
      <c r="F36" s="8">
        <v>1</v>
      </c>
      <c r="G36" s="8">
        <v>10000</v>
      </c>
      <c r="H36" s="8">
        <v>1</v>
      </c>
      <c r="I36" s="8">
        <v>10000</v>
      </c>
    </row>
    <row r="37" spans="1:9" ht="15.75" customHeight="1">
      <c r="A37" s="6">
        <v>22</v>
      </c>
      <c r="B37" s="6" t="s">
        <v>141</v>
      </c>
      <c r="C37" s="6">
        <v>2006</v>
      </c>
      <c r="D37" s="6" t="s">
        <v>370</v>
      </c>
      <c r="E37" s="8">
        <f t="shared" si="0"/>
        <v>25000</v>
      </c>
      <c r="F37" s="8">
        <v>1</v>
      </c>
      <c r="G37" s="8">
        <v>25000</v>
      </c>
      <c r="H37" s="8">
        <v>1</v>
      </c>
      <c r="I37" s="8">
        <v>25000</v>
      </c>
    </row>
    <row r="38" spans="1:9" ht="15.75">
      <c r="A38" s="6">
        <v>23</v>
      </c>
      <c r="B38" s="6" t="s">
        <v>142</v>
      </c>
      <c r="C38" s="6">
        <v>1984</v>
      </c>
      <c r="D38" s="6" t="s">
        <v>370</v>
      </c>
      <c r="E38" s="8">
        <f t="shared" si="0"/>
        <v>3880</v>
      </c>
      <c r="F38" s="8">
        <v>1</v>
      </c>
      <c r="G38" s="8">
        <v>3880</v>
      </c>
      <c r="H38" s="8">
        <v>1</v>
      </c>
      <c r="I38" s="8">
        <v>3880</v>
      </c>
    </row>
    <row r="39" spans="1:9" ht="18" customHeight="1">
      <c r="A39" s="6">
        <v>24</v>
      </c>
      <c r="B39" s="6" t="s">
        <v>143</v>
      </c>
      <c r="C39" s="6">
        <v>1984</v>
      </c>
      <c r="D39" s="6" t="s">
        <v>370</v>
      </c>
      <c r="E39" s="8">
        <f t="shared" si="0"/>
        <v>7120</v>
      </c>
      <c r="F39" s="8">
        <v>1</v>
      </c>
      <c r="G39" s="8">
        <v>7120</v>
      </c>
      <c r="H39" s="8">
        <v>1</v>
      </c>
      <c r="I39" s="8">
        <v>7120</v>
      </c>
    </row>
    <row r="40" spans="1:9" ht="15.75">
      <c r="A40" s="6">
        <v>25</v>
      </c>
      <c r="B40" s="6" t="s">
        <v>144</v>
      </c>
      <c r="C40" s="6">
        <v>1986</v>
      </c>
      <c r="D40" s="6" t="s">
        <v>370</v>
      </c>
      <c r="E40" s="8">
        <f t="shared" si="0"/>
        <v>7720</v>
      </c>
      <c r="F40" s="8">
        <v>1</v>
      </c>
      <c r="G40" s="8">
        <v>7720</v>
      </c>
      <c r="H40" s="8">
        <v>1</v>
      </c>
      <c r="I40" s="8">
        <v>7720</v>
      </c>
    </row>
    <row r="41" spans="1:9" ht="15.75">
      <c r="A41" s="6">
        <v>26</v>
      </c>
      <c r="B41" s="6" t="s">
        <v>75</v>
      </c>
      <c r="C41" s="6">
        <v>2010</v>
      </c>
      <c r="D41" s="6" t="s">
        <v>370</v>
      </c>
      <c r="E41" s="8">
        <f t="shared" si="0"/>
        <v>7500</v>
      </c>
      <c r="F41" s="8">
        <v>20</v>
      </c>
      <c r="G41" s="8">
        <v>150000</v>
      </c>
      <c r="H41" s="8">
        <v>20</v>
      </c>
      <c r="I41" s="8">
        <v>150000</v>
      </c>
    </row>
    <row r="42" spans="1:9" ht="15.75">
      <c r="A42" s="6">
        <v>27</v>
      </c>
      <c r="B42" s="6" t="s">
        <v>147</v>
      </c>
      <c r="C42" s="6">
        <v>1997</v>
      </c>
      <c r="D42" s="6" t="s">
        <v>370</v>
      </c>
      <c r="E42" s="8">
        <f t="shared" si="0"/>
        <v>20000</v>
      </c>
      <c r="F42" s="8">
        <v>1</v>
      </c>
      <c r="G42" s="8">
        <v>20000</v>
      </c>
      <c r="H42" s="8">
        <v>1</v>
      </c>
      <c r="I42" s="8">
        <v>20000</v>
      </c>
    </row>
    <row r="43" spans="1:9" ht="15.75">
      <c r="A43" s="6">
        <v>28</v>
      </c>
      <c r="B43" s="6" t="s">
        <v>148</v>
      </c>
      <c r="C43" s="6">
        <v>1997</v>
      </c>
      <c r="D43" s="6" t="s">
        <v>370</v>
      </c>
      <c r="E43" s="8">
        <f t="shared" si="0"/>
        <v>2500</v>
      </c>
      <c r="F43" s="8">
        <v>2</v>
      </c>
      <c r="G43" s="8">
        <v>5000</v>
      </c>
      <c r="H43" s="8">
        <v>2</v>
      </c>
      <c r="I43" s="8">
        <v>5000</v>
      </c>
    </row>
    <row r="44" spans="1:9" ht="15.75">
      <c r="A44" s="6">
        <v>29</v>
      </c>
      <c r="B44" s="6" t="s">
        <v>152</v>
      </c>
      <c r="C44" s="6">
        <v>2010</v>
      </c>
      <c r="D44" s="6" t="s">
        <v>370</v>
      </c>
      <c r="E44" s="8">
        <f t="shared" si="0"/>
        <v>4000</v>
      </c>
      <c r="F44" s="8">
        <v>40</v>
      </c>
      <c r="G44" s="8">
        <v>160000</v>
      </c>
      <c r="H44" s="8">
        <v>40</v>
      </c>
      <c r="I44" s="8">
        <v>160000</v>
      </c>
    </row>
    <row r="45" spans="1:9" ht="15.75">
      <c r="A45" s="6">
        <v>30</v>
      </c>
      <c r="B45" s="6" t="s">
        <v>431</v>
      </c>
      <c r="C45" s="6">
        <v>2008</v>
      </c>
      <c r="D45" s="6" t="s">
        <v>370</v>
      </c>
      <c r="E45" s="8">
        <f t="shared" si="0"/>
        <v>4000</v>
      </c>
      <c r="F45" s="8">
        <v>50</v>
      </c>
      <c r="G45" s="8">
        <v>200000</v>
      </c>
      <c r="H45" s="8">
        <v>50</v>
      </c>
      <c r="I45" s="8">
        <v>200000</v>
      </c>
    </row>
    <row r="46" spans="1:9" ht="15.75">
      <c r="A46" s="6">
        <v>31</v>
      </c>
      <c r="B46" s="6" t="s">
        <v>432</v>
      </c>
      <c r="C46" s="6">
        <v>2010</v>
      </c>
      <c r="D46" s="6" t="s">
        <v>370</v>
      </c>
      <c r="E46" s="8">
        <f t="shared" si="0"/>
        <v>9750</v>
      </c>
      <c r="F46" s="8">
        <v>12</v>
      </c>
      <c r="G46" s="8">
        <v>117000</v>
      </c>
      <c r="H46" s="8">
        <v>12</v>
      </c>
      <c r="I46" s="8">
        <v>117000</v>
      </c>
    </row>
    <row r="47" spans="1:9" ht="19.5" customHeight="1">
      <c r="A47" s="6">
        <v>32</v>
      </c>
      <c r="B47" s="6" t="s">
        <v>433</v>
      </c>
      <c r="C47" s="6">
        <v>2010</v>
      </c>
      <c r="D47" s="6" t="s">
        <v>370</v>
      </c>
      <c r="E47" s="8">
        <f t="shared" si="0"/>
        <v>2600</v>
      </c>
      <c r="F47" s="8">
        <v>12</v>
      </c>
      <c r="G47" s="8">
        <v>31200</v>
      </c>
      <c r="H47" s="8">
        <v>12</v>
      </c>
      <c r="I47" s="8">
        <v>31200</v>
      </c>
    </row>
    <row r="48" spans="1:9" ht="15.75">
      <c r="A48" s="6">
        <v>33</v>
      </c>
      <c r="B48" s="6" t="s">
        <v>434</v>
      </c>
      <c r="C48" s="6">
        <v>2010</v>
      </c>
      <c r="D48" s="6" t="s">
        <v>370</v>
      </c>
      <c r="E48" s="8">
        <f t="shared" si="0"/>
        <v>2600</v>
      </c>
      <c r="F48" s="8">
        <v>12</v>
      </c>
      <c r="G48" s="8">
        <v>31200</v>
      </c>
      <c r="H48" s="8">
        <v>12</v>
      </c>
      <c r="I48" s="8">
        <v>31200</v>
      </c>
    </row>
    <row r="49" spans="1:9" ht="15.75">
      <c r="A49" s="6">
        <v>34</v>
      </c>
      <c r="B49" s="6" t="s">
        <v>435</v>
      </c>
      <c r="C49" s="6">
        <v>2010</v>
      </c>
      <c r="D49" s="6" t="s">
        <v>370</v>
      </c>
      <c r="E49" s="8">
        <f t="shared" si="0"/>
        <v>1300</v>
      </c>
      <c r="F49" s="8">
        <v>12</v>
      </c>
      <c r="G49" s="8">
        <v>15600</v>
      </c>
      <c r="H49" s="8">
        <v>12</v>
      </c>
      <c r="I49" s="8">
        <v>15600</v>
      </c>
    </row>
    <row r="50" spans="1:9" ht="15.75">
      <c r="A50" s="6">
        <v>35</v>
      </c>
      <c r="B50" s="6" t="s">
        <v>436</v>
      </c>
      <c r="C50" s="6">
        <v>2010</v>
      </c>
      <c r="D50" s="6" t="s">
        <v>370</v>
      </c>
      <c r="E50" s="8">
        <f t="shared" si="0"/>
        <v>9100</v>
      </c>
      <c r="F50" s="8">
        <v>10</v>
      </c>
      <c r="G50" s="8">
        <v>91000</v>
      </c>
      <c r="H50" s="8">
        <v>10</v>
      </c>
      <c r="I50" s="8">
        <v>91000</v>
      </c>
    </row>
    <row r="51" spans="1:9" ht="15.75">
      <c r="A51" s="6">
        <v>36</v>
      </c>
      <c r="B51" s="6" t="s">
        <v>153</v>
      </c>
      <c r="C51" s="6">
        <v>1999</v>
      </c>
      <c r="D51" s="6" t="s">
        <v>370</v>
      </c>
      <c r="E51" s="8">
        <f t="shared" si="0"/>
        <v>1000</v>
      </c>
      <c r="F51" s="8">
        <v>18</v>
      </c>
      <c r="G51" s="8">
        <v>18000</v>
      </c>
      <c r="H51" s="8">
        <v>18</v>
      </c>
      <c r="I51" s="8">
        <v>18000</v>
      </c>
    </row>
    <row r="52" spans="1:9" ht="15.75">
      <c r="A52" s="6">
        <v>37</v>
      </c>
      <c r="B52" s="6" t="s">
        <v>154</v>
      </c>
      <c r="C52" s="6">
        <v>2003</v>
      </c>
      <c r="D52" s="6" t="s">
        <v>370</v>
      </c>
      <c r="E52" s="8">
        <f t="shared" si="0"/>
        <v>1750</v>
      </c>
      <c r="F52" s="8">
        <v>64</v>
      </c>
      <c r="G52" s="8">
        <v>112000</v>
      </c>
      <c r="H52" s="8">
        <v>64</v>
      </c>
      <c r="I52" s="8">
        <v>112000</v>
      </c>
    </row>
    <row r="53" spans="1:9" ht="15.75">
      <c r="A53" s="6">
        <v>38</v>
      </c>
      <c r="B53" s="6" t="s">
        <v>155</v>
      </c>
      <c r="C53" s="6">
        <v>2003</v>
      </c>
      <c r="D53" s="6" t="s">
        <v>370</v>
      </c>
      <c r="E53" s="8">
        <f t="shared" si="0"/>
        <v>6000</v>
      </c>
      <c r="F53" s="8">
        <v>2</v>
      </c>
      <c r="G53" s="8">
        <v>12000</v>
      </c>
      <c r="H53" s="8">
        <v>2</v>
      </c>
      <c r="I53" s="8">
        <v>12000</v>
      </c>
    </row>
    <row r="54" spans="1:9" ht="15.75">
      <c r="A54" s="6">
        <v>39</v>
      </c>
      <c r="B54" s="6" t="s">
        <v>165</v>
      </c>
      <c r="C54" s="6">
        <v>2010</v>
      </c>
      <c r="D54" s="6" t="s">
        <v>370</v>
      </c>
      <c r="E54" s="8">
        <f t="shared" si="0"/>
        <v>13500</v>
      </c>
      <c r="F54" s="8">
        <v>1</v>
      </c>
      <c r="G54" s="8">
        <v>13500</v>
      </c>
      <c r="H54" s="8">
        <v>1</v>
      </c>
      <c r="I54" s="8">
        <v>13500</v>
      </c>
    </row>
    <row r="55" spans="1:9" ht="15.75">
      <c r="A55" s="6">
        <v>40</v>
      </c>
      <c r="B55" s="6" t="s">
        <v>165</v>
      </c>
      <c r="C55" s="6">
        <v>2010</v>
      </c>
      <c r="D55" s="6" t="s">
        <v>370</v>
      </c>
      <c r="E55" s="8">
        <f t="shared" si="0"/>
        <v>7400</v>
      </c>
      <c r="F55" s="8">
        <v>4</v>
      </c>
      <c r="G55" s="8">
        <v>29600</v>
      </c>
      <c r="H55" s="8">
        <v>4</v>
      </c>
      <c r="I55" s="8">
        <v>29600</v>
      </c>
    </row>
    <row r="56" spans="1:9" ht="15.75">
      <c r="A56" s="6">
        <v>41</v>
      </c>
      <c r="B56" s="6" t="s">
        <v>157</v>
      </c>
      <c r="C56" s="6">
        <v>2004</v>
      </c>
      <c r="D56" s="6" t="s">
        <v>370</v>
      </c>
      <c r="E56" s="8">
        <f t="shared" si="0"/>
        <v>2750</v>
      </c>
      <c r="F56" s="8">
        <v>10</v>
      </c>
      <c r="G56" s="8">
        <v>27500</v>
      </c>
      <c r="H56" s="8">
        <v>10</v>
      </c>
      <c r="I56" s="8">
        <v>27500</v>
      </c>
    </row>
    <row r="57" spans="1:9" ht="15.75">
      <c r="A57" s="6">
        <v>42</v>
      </c>
      <c r="B57" s="6" t="s">
        <v>158</v>
      </c>
      <c r="C57" s="6">
        <v>2007</v>
      </c>
      <c r="D57" s="6" t="s">
        <v>370</v>
      </c>
      <c r="E57" s="8">
        <f t="shared" si="0"/>
        <v>720</v>
      </c>
      <c r="F57" s="8">
        <v>1</v>
      </c>
      <c r="G57" s="8">
        <v>720</v>
      </c>
      <c r="H57" s="8">
        <v>1</v>
      </c>
      <c r="I57" s="8">
        <v>720</v>
      </c>
    </row>
    <row r="58" spans="1:9" ht="15.75">
      <c r="A58" s="6">
        <v>43</v>
      </c>
      <c r="B58" s="6" t="s">
        <v>160</v>
      </c>
      <c r="C58" s="6">
        <v>2009</v>
      </c>
      <c r="D58" s="6" t="s">
        <v>370</v>
      </c>
      <c r="E58" s="8">
        <f t="shared" si="0"/>
        <v>9100</v>
      </c>
      <c r="F58" s="8">
        <v>16</v>
      </c>
      <c r="G58" s="8">
        <v>145600</v>
      </c>
      <c r="H58" s="8">
        <v>16</v>
      </c>
      <c r="I58" s="8">
        <v>145600</v>
      </c>
    </row>
    <row r="59" spans="1:9" ht="14.25" customHeight="1">
      <c r="A59" s="6">
        <v>44</v>
      </c>
      <c r="B59" s="6" t="s">
        <v>161</v>
      </c>
      <c r="C59" s="6">
        <v>2009</v>
      </c>
      <c r="D59" s="6" t="s">
        <v>370</v>
      </c>
      <c r="E59" s="8">
        <f t="shared" si="0"/>
        <v>7800</v>
      </c>
      <c r="F59" s="8">
        <v>16</v>
      </c>
      <c r="G59" s="8">
        <v>124800</v>
      </c>
      <c r="H59" s="8">
        <v>16</v>
      </c>
      <c r="I59" s="8">
        <v>124800</v>
      </c>
    </row>
    <row r="60" spans="1:9" ht="15.75">
      <c r="A60" s="6">
        <v>45</v>
      </c>
      <c r="B60" s="6" t="s">
        <v>162</v>
      </c>
      <c r="C60" s="6">
        <v>2009</v>
      </c>
      <c r="D60" s="6" t="s">
        <v>370</v>
      </c>
      <c r="E60" s="8">
        <f t="shared" si="0"/>
        <v>5525</v>
      </c>
      <c r="F60" s="8">
        <v>16</v>
      </c>
      <c r="G60" s="8">
        <v>88400</v>
      </c>
      <c r="H60" s="8">
        <v>16</v>
      </c>
      <c r="I60" s="8">
        <v>88400</v>
      </c>
    </row>
    <row r="61" spans="1:9" ht="15.75">
      <c r="A61" s="6">
        <v>46</v>
      </c>
      <c r="B61" s="6" t="s">
        <v>163</v>
      </c>
      <c r="C61" s="6">
        <v>2009</v>
      </c>
      <c r="D61" s="6" t="s">
        <v>370</v>
      </c>
      <c r="E61" s="8">
        <f t="shared" si="0"/>
        <v>1950</v>
      </c>
      <c r="F61" s="8">
        <v>16</v>
      </c>
      <c r="G61" s="8">
        <v>31200</v>
      </c>
      <c r="H61" s="8">
        <v>16</v>
      </c>
      <c r="I61" s="8">
        <v>31200</v>
      </c>
    </row>
    <row r="62" spans="1:9" ht="15.75">
      <c r="A62" s="6">
        <v>47</v>
      </c>
      <c r="B62" s="6" t="s">
        <v>437</v>
      </c>
      <c r="C62" s="6">
        <v>2009</v>
      </c>
      <c r="D62" s="6" t="s">
        <v>370</v>
      </c>
      <c r="E62" s="8">
        <f t="shared" si="0"/>
        <v>4000</v>
      </c>
      <c r="F62" s="8">
        <v>1</v>
      </c>
      <c r="G62" s="8">
        <v>4000</v>
      </c>
      <c r="H62" s="8">
        <v>1</v>
      </c>
      <c r="I62" s="8">
        <v>4000</v>
      </c>
    </row>
    <row r="63" spans="1:9" ht="14.25" customHeight="1">
      <c r="A63" s="6">
        <v>48</v>
      </c>
      <c r="B63" s="6" t="s">
        <v>151</v>
      </c>
      <c r="C63" s="6">
        <v>2009</v>
      </c>
      <c r="D63" s="6" t="s">
        <v>370</v>
      </c>
      <c r="E63" s="8">
        <f t="shared" si="0"/>
        <v>4000</v>
      </c>
      <c r="F63" s="8">
        <v>1</v>
      </c>
      <c r="G63" s="8">
        <v>4000</v>
      </c>
      <c r="H63" s="8">
        <v>1</v>
      </c>
      <c r="I63" s="8">
        <v>4000</v>
      </c>
    </row>
    <row r="64" spans="1:9" ht="15.75">
      <c r="A64" s="6">
        <v>49</v>
      </c>
      <c r="B64" s="6" t="s">
        <v>438</v>
      </c>
      <c r="C64" s="6">
        <v>2010</v>
      </c>
      <c r="D64" s="6" t="s">
        <v>370</v>
      </c>
      <c r="E64" s="8">
        <f t="shared" si="0"/>
        <v>156000</v>
      </c>
      <c r="F64" s="8">
        <v>1</v>
      </c>
      <c r="G64" s="8">
        <v>156000</v>
      </c>
      <c r="H64" s="8">
        <v>1</v>
      </c>
      <c r="I64" s="8">
        <v>156000</v>
      </c>
    </row>
    <row r="65" spans="1:9" ht="15.75">
      <c r="A65" s="6">
        <v>50</v>
      </c>
      <c r="B65" s="6" t="s">
        <v>439</v>
      </c>
      <c r="C65" s="6">
        <v>2010</v>
      </c>
      <c r="D65" s="6" t="s">
        <v>370</v>
      </c>
      <c r="E65" s="8">
        <f t="shared" si="0"/>
        <v>169000</v>
      </c>
      <c r="F65" s="8">
        <v>1</v>
      </c>
      <c r="G65" s="8">
        <v>169000</v>
      </c>
      <c r="H65" s="8">
        <v>1</v>
      </c>
      <c r="I65" s="8">
        <v>169000</v>
      </c>
    </row>
    <row r="66" spans="1:9" ht="13.5" customHeight="1">
      <c r="A66" s="6">
        <v>51</v>
      </c>
      <c r="B66" s="6" t="s">
        <v>440</v>
      </c>
      <c r="C66" s="6">
        <v>2011</v>
      </c>
      <c r="D66" s="6" t="s">
        <v>370</v>
      </c>
      <c r="E66" s="8">
        <f t="shared" si="0"/>
        <v>6500</v>
      </c>
      <c r="F66" s="8">
        <v>3</v>
      </c>
      <c r="G66" s="8">
        <v>19500</v>
      </c>
      <c r="H66" s="8">
        <v>3</v>
      </c>
      <c r="I66" s="8">
        <v>19500</v>
      </c>
    </row>
    <row r="67" spans="1:9" ht="15.75">
      <c r="A67" s="6">
        <v>52</v>
      </c>
      <c r="B67" s="6" t="s">
        <v>441</v>
      </c>
      <c r="C67" s="6">
        <v>2011</v>
      </c>
      <c r="D67" s="6" t="s">
        <v>370</v>
      </c>
      <c r="E67" s="8">
        <f t="shared" si="0"/>
        <v>39000</v>
      </c>
      <c r="F67" s="8">
        <v>1</v>
      </c>
      <c r="G67" s="8">
        <v>39000</v>
      </c>
      <c r="H67" s="8">
        <v>1</v>
      </c>
      <c r="I67" s="8">
        <v>39000</v>
      </c>
    </row>
    <row r="68" spans="1:9" ht="15.75">
      <c r="A68" s="6">
        <v>53</v>
      </c>
      <c r="B68" s="44" t="s">
        <v>164</v>
      </c>
      <c r="C68" s="44">
        <v>2011</v>
      </c>
      <c r="D68" s="6" t="s">
        <v>370</v>
      </c>
      <c r="E68" s="8">
        <f t="shared" si="0"/>
        <v>10000</v>
      </c>
      <c r="F68" s="205">
        <v>1</v>
      </c>
      <c r="G68" s="8">
        <v>10000</v>
      </c>
      <c r="H68" s="205">
        <v>1</v>
      </c>
      <c r="I68" s="8">
        <v>10000</v>
      </c>
    </row>
    <row r="69" spans="1:9" ht="14.25" customHeight="1">
      <c r="A69" s="6">
        <v>54</v>
      </c>
      <c r="B69" s="44" t="s">
        <v>442</v>
      </c>
      <c r="C69" s="44">
        <v>2011</v>
      </c>
      <c r="D69" s="6" t="s">
        <v>370</v>
      </c>
      <c r="E69" s="8">
        <f t="shared" si="0"/>
        <v>11700</v>
      </c>
      <c r="F69" s="205">
        <v>25</v>
      </c>
      <c r="G69" s="8">
        <v>292500</v>
      </c>
      <c r="H69" s="205">
        <v>25</v>
      </c>
      <c r="I69" s="8">
        <v>292500</v>
      </c>
    </row>
    <row r="70" spans="1:9" ht="15.75">
      <c r="A70" s="6">
        <v>55</v>
      </c>
      <c r="B70" s="6" t="s">
        <v>165</v>
      </c>
      <c r="C70" s="44">
        <v>2012</v>
      </c>
      <c r="D70" s="6" t="s">
        <v>370</v>
      </c>
      <c r="E70" s="8">
        <f t="shared" si="0"/>
        <v>5850</v>
      </c>
      <c r="F70" s="205">
        <v>1</v>
      </c>
      <c r="G70" s="8">
        <v>5850</v>
      </c>
      <c r="H70" s="205">
        <v>1</v>
      </c>
      <c r="I70" s="8">
        <v>5850</v>
      </c>
    </row>
    <row r="71" spans="1:9" ht="15.75">
      <c r="A71" s="6">
        <v>56</v>
      </c>
      <c r="B71" s="44" t="s">
        <v>443</v>
      </c>
      <c r="C71" s="44">
        <v>2013</v>
      </c>
      <c r="D71" s="6" t="s">
        <v>370</v>
      </c>
      <c r="E71" s="8">
        <f t="shared" si="0"/>
        <v>100000</v>
      </c>
      <c r="F71" s="205">
        <v>1</v>
      </c>
      <c r="G71" s="8">
        <v>100000</v>
      </c>
      <c r="H71" s="205">
        <v>1</v>
      </c>
      <c r="I71" s="8">
        <v>100000</v>
      </c>
    </row>
    <row r="72" spans="1:9" ht="15.75">
      <c r="A72" s="6">
        <v>57</v>
      </c>
      <c r="B72" s="44" t="s">
        <v>444</v>
      </c>
      <c r="C72" s="44">
        <v>2013</v>
      </c>
      <c r="D72" s="6" t="s">
        <v>370</v>
      </c>
      <c r="E72" s="8">
        <f t="shared" si="0"/>
        <v>20000</v>
      </c>
      <c r="F72" s="205">
        <v>1</v>
      </c>
      <c r="G72" s="8">
        <v>20000</v>
      </c>
      <c r="H72" s="205">
        <v>1</v>
      </c>
      <c r="I72" s="8">
        <v>20000</v>
      </c>
    </row>
    <row r="73" spans="1:9" ht="15.75">
      <c r="A73" s="6">
        <v>58</v>
      </c>
      <c r="B73" s="44" t="s">
        <v>97</v>
      </c>
      <c r="C73" s="44">
        <v>2013</v>
      </c>
      <c r="D73" s="6" t="s">
        <v>370</v>
      </c>
      <c r="E73" s="8">
        <f t="shared" si="0"/>
        <v>3770</v>
      </c>
      <c r="F73" s="205">
        <v>1</v>
      </c>
      <c r="G73" s="8">
        <v>3770</v>
      </c>
      <c r="H73" s="205">
        <v>1</v>
      </c>
      <c r="I73" s="8">
        <v>3770</v>
      </c>
    </row>
    <row r="74" spans="1:9" ht="15.75">
      <c r="A74" s="6">
        <v>59</v>
      </c>
      <c r="B74" s="6" t="s">
        <v>440</v>
      </c>
      <c r="C74" s="44">
        <v>2014</v>
      </c>
      <c r="D74" s="6" t="s">
        <v>370</v>
      </c>
      <c r="E74" s="8">
        <f t="shared" si="0"/>
        <v>7150</v>
      </c>
      <c r="F74" s="205">
        <v>3</v>
      </c>
      <c r="G74" s="8">
        <v>21450</v>
      </c>
      <c r="H74" s="205">
        <v>3</v>
      </c>
      <c r="I74" s="8">
        <v>21450</v>
      </c>
    </row>
    <row r="75" spans="1:9" ht="15.75">
      <c r="A75" s="6">
        <v>60</v>
      </c>
      <c r="B75" s="44" t="s">
        <v>107</v>
      </c>
      <c r="C75" s="44">
        <v>2015</v>
      </c>
      <c r="D75" s="6" t="s">
        <v>664</v>
      </c>
      <c r="E75" s="8">
        <f t="shared" si="0"/>
        <v>3950</v>
      </c>
      <c r="F75" s="206">
        <v>21.54</v>
      </c>
      <c r="G75" s="8">
        <v>85083</v>
      </c>
      <c r="H75" s="206">
        <v>21.54</v>
      </c>
      <c r="I75" s="8">
        <v>85083</v>
      </c>
    </row>
    <row r="76" spans="1:9" ht="15.75">
      <c r="A76" s="6">
        <v>61</v>
      </c>
      <c r="B76" s="44" t="s">
        <v>107</v>
      </c>
      <c r="C76" s="44">
        <v>2015</v>
      </c>
      <c r="D76" s="6" t="s">
        <v>664</v>
      </c>
      <c r="E76" s="8">
        <f t="shared" si="0"/>
        <v>3555</v>
      </c>
      <c r="F76" s="207">
        <v>25</v>
      </c>
      <c r="G76" s="8">
        <v>88875</v>
      </c>
      <c r="H76" s="207">
        <v>25</v>
      </c>
      <c r="I76" s="8">
        <v>88875</v>
      </c>
    </row>
    <row r="77" spans="1:9" ht="15.75">
      <c r="A77" s="6">
        <v>62</v>
      </c>
      <c r="B77" s="44" t="s">
        <v>577</v>
      </c>
      <c r="C77" s="44">
        <v>2015</v>
      </c>
      <c r="D77" s="6" t="s">
        <v>370</v>
      </c>
      <c r="E77" s="8">
        <f t="shared" si="0"/>
        <v>34760</v>
      </c>
      <c r="F77" s="207">
        <v>1</v>
      </c>
      <c r="G77" s="8">
        <v>34760</v>
      </c>
      <c r="H77" s="207">
        <v>1</v>
      </c>
      <c r="I77" s="8">
        <v>34760</v>
      </c>
    </row>
    <row r="78" spans="1:9" ht="15.75">
      <c r="A78" s="6">
        <v>63</v>
      </c>
      <c r="B78" s="44" t="s">
        <v>75</v>
      </c>
      <c r="C78" s="44">
        <v>2015</v>
      </c>
      <c r="D78" s="6" t="s">
        <v>370</v>
      </c>
      <c r="E78" s="8">
        <f t="shared" si="0"/>
        <v>7500</v>
      </c>
      <c r="F78" s="207">
        <v>40</v>
      </c>
      <c r="G78" s="8">
        <v>300000</v>
      </c>
      <c r="H78" s="207">
        <v>40</v>
      </c>
      <c r="I78" s="8">
        <v>300000</v>
      </c>
    </row>
    <row r="79" spans="1:9" ht="15.75">
      <c r="A79" s="6">
        <v>64</v>
      </c>
      <c r="B79" s="44" t="s">
        <v>578</v>
      </c>
      <c r="C79" s="44">
        <v>2015</v>
      </c>
      <c r="D79" s="6" t="s">
        <v>370</v>
      </c>
      <c r="E79" s="8">
        <f t="shared" si="0"/>
        <v>6320</v>
      </c>
      <c r="F79" s="207">
        <v>40</v>
      </c>
      <c r="G79" s="8">
        <v>252800</v>
      </c>
      <c r="H79" s="207">
        <v>40</v>
      </c>
      <c r="I79" s="8">
        <v>252800</v>
      </c>
    </row>
    <row r="80" spans="1:9" ht="15.75">
      <c r="A80" s="6">
        <v>65</v>
      </c>
      <c r="B80" s="44" t="s">
        <v>579</v>
      </c>
      <c r="C80" s="44">
        <v>2015</v>
      </c>
      <c r="D80" s="6" t="s">
        <v>370</v>
      </c>
      <c r="E80" s="8">
        <f t="shared" si="0"/>
        <v>14220</v>
      </c>
      <c r="F80" s="207">
        <v>8</v>
      </c>
      <c r="G80" s="8">
        <v>113760</v>
      </c>
      <c r="H80" s="207">
        <v>8</v>
      </c>
      <c r="I80" s="8">
        <v>113760</v>
      </c>
    </row>
    <row r="81" spans="1:9" ht="15.75">
      <c r="A81" s="6">
        <v>66</v>
      </c>
      <c r="B81" s="44" t="s">
        <v>146</v>
      </c>
      <c r="C81" s="44">
        <v>2015</v>
      </c>
      <c r="D81" s="6" t="s">
        <v>370</v>
      </c>
      <c r="E81" s="8">
        <f t="shared" si="0"/>
        <v>90850</v>
      </c>
      <c r="F81" s="207">
        <v>1</v>
      </c>
      <c r="G81" s="8">
        <v>90850</v>
      </c>
      <c r="H81" s="207">
        <v>1</v>
      </c>
      <c r="I81" s="8">
        <v>90850</v>
      </c>
    </row>
    <row r="82" spans="1:9" ht="15.75">
      <c r="A82" s="6">
        <v>67</v>
      </c>
      <c r="B82" s="44" t="s">
        <v>580</v>
      </c>
      <c r="C82" s="44">
        <v>2015</v>
      </c>
      <c r="D82" s="6" t="s">
        <v>370</v>
      </c>
      <c r="E82" s="8">
        <f t="shared" ref="E82:E108" si="1">G82/F82</f>
        <v>255960</v>
      </c>
      <c r="F82" s="207">
        <v>1</v>
      </c>
      <c r="G82" s="8">
        <v>255960</v>
      </c>
      <c r="H82" s="207">
        <v>1</v>
      </c>
      <c r="I82" s="8">
        <v>255960</v>
      </c>
    </row>
    <row r="83" spans="1:9" ht="15.75">
      <c r="A83" s="6">
        <v>68</v>
      </c>
      <c r="B83" s="44" t="s">
        <v>581</v>
      </c>
      <c r="C83" s="44">
        <v>2015</v>
      </c>
      <c r="D83" s="6" t="s">
        <v>370</v>
      </c>
      <c r="E83" s="8">
        <f t="shared" si="1"/>
        <v>20000</v>
      </c>
      <c r="F83" s="207">
        <v>1</v>
      </c>
      <c r="G83" s="8">
        <v>20000</v>
      </c>
      <c r="H83" s="207">
        <v>1</v>
      </c>
      <c r="I83" s="8">
        <v>20000</v>
      </c>
    </row>
    <row r="84" spans="1:9" ht="15.75">
      <c r="A84" s="6">
        <v>69</v>
      </c>
      <c r="B84" s="44" t="s">
        <v>582</v>
      </c>
      <c r="C84" s="44">
        <v>2015</v>
      </c>
      <c r="D84" s="6" t="s">
        <v>370</v>
      </c>
      <c r="E84" s="8">
        <f t="shared" si="1"/>
        <v>19750</v>
      </c>
      <c r="F84" s="207">
        <v>2</v>
      </c>
      <c r="G84" s="8">
        <v>39500</v>
      </c>
      <c r="H84" s="207">
        <v>2</v>
      </c>
      <c r="I84" s="8">
        <v>39500</v>
      </c>
    </row>
    <row r="85" spans="1:9" ht="15.75">
      <c r="A85" s="6">
        <v>70</v>
      </c>
      <c r="B85" s="44" t="s">
        <v>583</v>
      </c>
      <c r="C85" s="44">
        <v>2015</v>
      </c>
      <c r="D85" s="6" t="s">
        <v>370</v>
      </c>
      <c r="E85" s="8">
        <f t="shared" si="1"/>
        <v>9600</v>
      </c>
      <c r="F85" s="207">
        <v>3</v>
      </c>
      <c r="G85" s="8">
        <v>28800</v>
      </c>
      <c r="H85" s="207">
        <v>3</v>
      </c>
      <c r="I85" s="8">
        <v>28800</v>
      </c>
    </row>
    <row r="86" spans="1:9" ht="15.75">
      <c r="A86" s="6">
        <v>71</v>
      </c>
      <c r="B86" s="44" t="s">
        <v>447</v>
      </c>
      <c r="C86" s="44">
        <v>2015</v>
      </c>
      <c r="D86" s="6" t="s">
        <v>370</v>
      </c>
      <c r="E86" s="8">
        <f t="shared" si="1"/>
        <v>35550</v>
      </c>
      <c r="F86" s="207">
        <v>1</v>
      </c>
      <c r="G86" s="8">
        <v>35550</v>
      </c>
      <c r="H86" s="207">
        <v>1</v>
      </c>
      <c r="I86" s="8">
        <v>35550</v>
      </c>
    </row>
    <row r="87" spans="1:9" ht="15.75">
      <c r="A87" s="6">
        <v>72</v>
      </c>
      <c r="B87" s="44" t="s">
        <v>448</v>
      </c>
      <c r="C87" s="44">
        <v>2015</v>
      </c>
      <c r="D87" s="6" t="s">
        <v>370</v>
      </c>
      <c r="E87" s="8">
        <f t="shared" si="1"/>
        <v>2925</v>
      </c>
      <c r="F87" s="207">
        <v>2</v>
      </c>
      <c r="G87" s="8">
        <v>5850</v>
      </c>
      <c r="H87" s="207">
        <v>2</v>
      </c>
      <c r="I87" s="8">
        <v>5850</v>
      </c>
    </row>
    <row r="88" spans="1:9" ht="15.75">
      <c r="A88" s="6">
        <v>73</v>
      </c>
      <c r="B88" s="44" t="s">
        <v>381</v>
      </c>
      <c r="C88" s="44">
        <v>2015</v>
      </c>
      <c r="D88" s="6" t="s">
        <v>370</v>
      </c>
      <c r="E88" s="8">
        <f t="shared" si="1"/>
        <v>2880</v>
      </c>
      <c r="F88" s="207">
        <v>2</v>
      </c>
      <c r="G88" s="8">
        <v>5760</v>
      </c>
      <c r="H88" s="207">
        <v>2</v>
      </c>
      <c r="I88" s="8">
        <v>5760</v>
      </c>
    </row>
    <row r="89" spans="1:9" ht="15.75">
      <c r="A89" s="6">
        <v>74</v>
      </c>
      <c r="B89" s="44" t="s">
        <v>584</v>
      </c>
      <c r="C89" s="44">
        <v>2016</v>
      </c>
      <c r="D89" s="6" t="s">
        <v>370</v>
      </c>
      <c r="E89" s="8">
        <f t="shared" si="1"/>
        <v>12640</v>
      </c>
      <c r="F89" s="207">
        <v>10</v>
      </c>
      <c r="G89" s="8">
        <v>126400</v>
      </c>
      <c r="H89" s="207">
        <v>10</v>
      </c>
      <c r="I89" s="8">
        <v>126400</v>
      </c>
    </row>
    <row r="90" spans="1:9" ht="15.75">
      <c r="A90" s="6">
        <v>75</v>
      </c>
      <c r="B90" s="44" t="s">
        <v>585</v>
      </c>
      <c r="C90" s="44">
        <v>2016</v>
      </c>
      <c r="D90" s="6" t="s">
        <v>370</v>
      </c>
      <c r="E90" s="8">
        <f t="shared" si="1"/>
        <v>10270</v>
      </c>
      <c r="F90" s="207">
        <v>7</v>
      </c>
      <c r="G90" s="8">
        <v>71890</v>
      </c>
      <c r="H90" s="207">
        <v>7</v>
      </c>
      <c r="I90" s="8">
        <v>71890</v>
      </c>
    </row>
    <row r="91" spans="1:9" ht="15.75">
      <c r="A91" s="6">
        <v>76</v>
      </c>
      <c r="B91" s="44" t="s">
        <v>586</v>
      </c>
      <c r="C91" s="44">
        <v>2016</v>
      </c>
      <c r="D91" s="6" t="s">
        <v>370</v>
      </c>
      <c r="E91" s="8">
        <f t="shared" si="1"/>
        <v>12640</v>
      </c>
      <c r="F91" s="207">
        <v>20</v>
      </c>
      <c r="G91" s="8">
        <v>252800</v>
      </c>
      <c r="H91" s="207">
        <v>20</v>
      </c>
      <c r="I91" s="8">
        <v>252800</v>
      </c>
    </row>
    <row r="92" spans="1:9" ht="15.75">
      <c r="A92" s="6">
        <v>77</v>
      </c>
      <c r="B92" s="44" t="s">
        <v>555</v>
      </c>
      <c r="C92" s="44">
        <v>2016</v>
      </c>
      <c r="D92" s="6" t="s">
        <v>370</v>
      </c>
      <c r="E92" s="8">
        <f t="shared" si="1"/>
        <v>12640</v>
      </c>
      <c r="F92" s="207">
        <v>8</v>
      </c>
      <c r="G92" s="8">
        <v>101120</v>
      </c>
      <c r="H92" s="207">
        <v>8</v>
      </c>
      <c r="I92" s="8">
        <v>101120</v>
      </c>
    </row>
    <row r="93" spans="1:9" ht="15.75">
      <c r="A93" s="6">
        <v>78</v>
      </c>
      <c r="B93" s="44" t="s">
        <v>587</v>
      </c>
      <c r="C93" s="44">
        <v>2016</v>
      </c>
      <c r="D93" s="6" t="s">
        <v>370</v>
      </c>
      <c r="E93" s="8">
        <f t="shared" si="1"/>
        <v>6000</v>
      </c>
      <c r="F93" s="207">
        <v>8</v>
      </c>
      <c r="G93" s="8">
        <v>48000</v>
      </c>
      <c r="H93" s="207">
        <v>8</v>
      </c>
      <c r="I93" s="8">
        <v>48000</v>
      </c>
    </row>
    <row r="94" spans="1:9" ht="15.75">
      <c r="A94" s="6">
        <v>79</v>
      </c>
      <c r="B94" s="44" t="s">
        <v>554</v>
      </c>
      <c r="C94" s="44">
        <v>2016</v>
      </c>
      <c r="D94" s="6" t="s">
        <v>370</v>
      </c>
      <c r="E94" s="8">
        <f t="shared" si="1"/>
        <v>39500</v>
      </c>
      <c r="F94" s="207">
        <v>1</v>
      </c>
      <c r="G94" s="8">
        <v>39500</v>
      </c>
      <c r="H94" s="207">
        <v>1</v>
      </c>
      <c r="I94" s="8">
        <v>39500</v>
      </c>
    </row>
    <row r="95" spans="1:9" ht="15.75">
      <c r="A95" s="6">
        <v>80</v>
      </c>
      <c r="B95" s="44" t="s">
        <v>117</v>
      </c>
      <c r="C95" s="44">
        <v>2016</v>
      </c>
      <c r="D95" s="6" t="s">
        <v>370</v>
      </c>
      <c r="E95" s="8">
        <f t="shared" si="1"/>
        <v>200000</v>
      </c>
      <c r="F95" s="207">
        <v>1</v>
      </c>
      <c r="G95" s="8">
        <v>200000</v>
      </c>
      <c r="H95" s="207">
        <v>1</v>
      </c>
      <c r="I95" s="8">
        <v>200000</v>
      </c>
    </row>
    <row r="96" spans="1:9" ht="15.75">
      <c r="A96" s="6">
        <v>81</v>
      </c>
      <c r="B96" s="44" t="s">
        <v>196</v>
      </c>
      <c r="C96" s="44">
        <v>2016</v>
      </c>
      <c r="D96" s="6" t="s">
        <v>370</v>
      </c>
      <c r="E96" s="8">
        <f t="shared" si="1"/>
        <v>94800</v>
      </c>
      <c r="F96" s="207">
        <v>1</v>
      </c>
      <c r="G96" s="8">
        <v>94800</v>
      </c>
      <c r="H96" s="207">
        <v>1</v>
      </c>
      <c r="I96" s="8">
        <v>94800</v>
      </c>
    </row>
    <row r="97" spans="1:9" ht="15.75">
      <c r="A97" s="6">
        <v>82</v>
      </c>
      <c r="B97" s="44" t="s">
        <v>146</v>
      </c>
      <c r="C97" s="44">
        <v>2016</v>
      </c>
      <c r="D97" s="6" t="s">
        <v>370</v>
      </c>
      <c r="E97" s="8">
        <f t="shared" si="1"/>
        <v>47400</v>
      </c>
      <c r="F97" s="207">
        <v>2</v>
      </c>
      <c r="G97" s="8">
        <v>94800</v>
      </c>
      <c r="H97" s="207">
        <v>2</v>
      </c>
      <c r="I97" s="8">
        <v>94800</v>
      </c>
    </row>
    <row r="98" spans="1:9" ht="15.75">
      <c r="A98" s="6">
        <v>83</v>
      </c>
      <c r="B98" s="44" t="s">
        <v>588</v>
      </c>
      <c r="C98" s="44">
        <v>2016</v>
      </c>
      <c r="D98" s="6" t="s">
        <v>370</v>
      </c>
      <c r="E98" s="8">
        <f t="shared" si="1"/>
        <v>15800</v>
      </c>
      <c r="F98" s="207">
        <v>1</v>
      </c>
      <c r="G98" s="8">
        <v>15800</v>
      </c>
      <c r="H98" s="207">
        <v>1</v>
      </c>
      <c r="I98" s="8">
        <v>15800</v>
      </c>
    </row>
    <row r="99" spans="1:9" ht="15.75">
      <c r="A99" s="6">
        <v>84</v>
      </c>
      <c r="B99" s="44" t="s">
        <v>556</v>
      </c>
      <c r="C99" s="44">
        <v>2017</v>
      </c>
      <c r="D99" s="6" t="s">
        <v>370</v>
      </c>
      <c r="E99" s="9">
        <f t="shared" si="1"/>
        <v>2435.8461538461538</v>
      </c>
      <c r="F99" s="207">
        <v>13</v>
      </c>
      <c r="G99" s="8">
        <v>31666</v>
      </c>
      <c r="H99" s="205">
        <v>13</v>
      </c>
      <c r="I99" s="8">
        <v>31666</v>
      </c>
    </row>
    <row r="100" spans="1:9" ht="15.75">
      <c r="A100" s="6">
        <v>85</v>
      </c>
      <c r="B100" s="44" t="s">
        <v>589</v>
      </c>
      <c r="C100" s="44">
        <v>2017</v>
      </c>
      <c r="D100" s="6" t="s">
        <v>370</v>
      </c>
      <c r="E100" s="8">
        <f t="shared" si="1"/>
        <v>7680</v>
      </c>
      <c r="F100" s="207">
        <v>7</v>
      </c>
      <c r="G100" s="8">
        <v>53760</v>
      </c>
      <c r="H100" s="207">
        <v>7</v>
      </c>
      <c r="I100" s="8">
        <v>53760</v>
      </c>
    </row>
    <row r="101" spans="1:9" ht="15.75">
      <c r="A101" s="6">
        <v>86</v>
      </c>
      <c r="B101" s="44" t="s">
        <v>590</v>
      </c>
      <c r="C101" s="44">
        <v>2017</v>
      </c>
      <c r="D101" s="6" t="s">
        <v>370</v>
      </c>
      <c r="E101" s="8">
        <f t="shared" si="1"/>
        <v>39500</v>
      </c>
      <c r="F101" s="207">
        <v>1</v>
      </c>
      <c r="G101" s="8">
        <v>39500</v>
      </c>
      <c r="H101" s="207">
        <v>1</v>
      </c>
      <c r="I101" s="8">
        <v>39500</v>
      </c>
    </row>
    <row r="102" spans="1:9" ht="15.75">
      <c r="A102" s="6">
        <v>87</v>
      </c>
      <c r="B102" s="44" t="s">
        <v>591</v>
      </c>
      <c r="C102" s="44">
        <v>2017</v>
      </c>
      <c r="D102" s="6" t="s">
        <v>370</v>
      </c>
      <c r="E102" s="8">
        <f t="shared" si="1"/>
        <v>86900</v>
      </c>
      <c r="F102" s="205">
        <v>1</v>
      </c>
      <c r="G102" s="8">
        <v>86900</v>
      </c>
      <c r="H102" s="205">
        <v>1</v>
      </c>
      <c r="I102" s="8">
        <v>86900</v>
      </c>
    </row>
    <row r="103" spans="1:9" ht="15.75">
      <c r="A103" s="6">
        <v>88</v>
      </c>
      <c r="B103" s="44" t="s">
        <v>1146</v>
      </c>
      <c r="C103" s="44">
        <v>2018</v>
      </c>
      <c r="D103" s="6" t="s">
        <v>370</v>
      </c>
      <c r="E103" s="8">
        <f t="shared" si="1"/>
        <v>9350</v>
      </c>
      <c r="F103" s="207">
        <v>20</v>
      </c>
      <c r="G103" s="8">
        <v>187000</v>
      </c>
      <c r="H103" s="207">
        <v>20</v>
      </c>
      <c r="I103" s="8">
        <v>187000</v>
      </c>
    </row>
    <row r="104" spans="1:9" ht="15.75">
      <c r="A104" s="6">
        <v>89</v>
      </c>
      <c r="B104" s="44" t="s">
        <v>822</v>
      </c>
      <c r="C104" s="44">
        <v>2018</v>
      </c>
      <c r="D104" s="6" t="s">
        <v>370</v>
      </c>
      <c r="E104" s="8">
        <f t="shared" si="1"/>
        <v>7778</v>
      </c>
      <c r="F104" s="205">
        <v>50</v>
      </c>
      <c r="G104" s="8">
        <v>388900</v>
      </c>
      <c r="H104" s="205">
        <v>50</v>
      </c>
      <c r="I104" s="8">
        <f>E104*H104</f>
        <v>388900</v>
      </c>
    </row>
    <row r="105" spans="1:9" ht="15.75">
      <c r="A105" s="6">
        <v>90</v>
      </c>
      <c r="B105" s="44" t="s">
        <v>1147</v>
      </c>
      <c r="C105" s="44">
        <v>2018</v>
      </c>
      <c r="D105" s="6" t="s">
        <v>370</v>
      </c>
      <c r="E105" s="8">
        <f t="shared" si="1"/>
        <v>178200</v>
      </c>
      <c r="F105" s="207">
        <v>1</v>
      </c>
      <c r="G105" s="8">
        <v>178200</v>
      </c>
      <c r="H105" s="207">
        <v>1</v>
      </c>
      <c r="I105" s="8">
        <v>178200</v>
      </c>
    </row>
    <row r="106" spans="1:9" ht="15.75">
      <c r="A106" s="6">
        <v>91</v>
      </c>
      <c r="B106" s="44" t="s">
        <v>1148</v>
      </c>
      <c r="C106" s="44">
        <v>2018</v>
      </c>
      <c r="D106" s="6" t="s">
        <v>370</v>
      </c>
      <c r="E106" s="8">
        <f t="shared" si="1"/>
        <v>3300</v>
      </c>
      <c r="F106" s="207">
        <v>20</v>
      </c>
      <c r="G106" s="8">
        <v>66000</v>
      </c>
      <c r="H106" s="207">
        <v>20</v>
      </c>
      <c r="I106" s="8">
        <v>66000</v>
      </c>
    </row>
    <row r="107" spans="1:9" ht="15.75">
      <c r="A107" s="6">
        <v>92</v>
      </c>
      <c r="B107" s="44" t="s">
        <v>117</v>
      </c>
      <c r="C107" s="44">
        <v>2018</v>
      </c>
      <c r="D107" s="6" t="s">
        <v>370</v>
      </c>
      <c r="E107" s="8">
        <f t="shared" si="1"/>
        <v>33000</v>
      </c>
      <c r="F107" s="207">
        <v>1</v>
      </c>
      <c r="G107" s="8">
        <v>33000</v>
      </c>
      <c r="H107" s="207">
        <v>1</v>
      </c>
      <c r="I107" s="8">
        <v>33000</v>
      </c>
    </row>
    <row r="108" spans="1:9" ht="15.75">
      <c r="A108" s="6">
        <v>93</v>
      </c>
      <c r="B108" s="6" t="s">
        <v>1149</v>
      </c>
      <c r="C108" s="6">
        <v>2018</v>
      </c>
      <c r="D108" s="6" t="s">
        <v>664</v>
      </c>
      <c r="E108" s="9">
        <f t="shared" si="1"/>
        <v>1780.1409443269908</v>
      </c>
      <c r="F108" s="33">
        <v>141.9</v>
      </c>
      <c r="G108" s="9">
        <v>252602</v>
      </c>
      <c r="H108" s="33">
        <v>141.9</v>
      </c>
      <c r="I108" s="9">
        <v>252602</v>
      </c>
    </row>
    <row r="109" spans="1:9" ht="15.75">
      <c r="A109" s="6"/>
      <c r="B109" s="462" t="s">
        <v>371</v>
      </c>
      <c r="C109" s="6"/>
      <c r="D109" s="6"/>
      <c r="E109" s="6"/>
      <c r="F109" s="461">
        <f>SUM(F16:F108)</f>
        <v>872.43999999999994</v>
      </c>
      <c r="G109" s="6">
        <f>SUM(G16:G108)</f>
        <v>7667649</v>
      </c>
      <c r="H109" s="6">
        <f>SUM(H16:H108)</f>
        <v>872.43999999999994</v>
      </c>
      <c r="I109" s="6">
        <f>SUM(I16:I108)</f>
        <v>7667649</v>
      </c>
    </row>
    <row r="110" spans="1:9" ht="15.75">
      <c r="A110" s="2"/>
      <c r="B110" s="2"/>
      <c r="C110" s="2"/>
      <c r="D110" s="2"/>
      <c r="E110" s="2"/>
      <c r="F110" s="2"/>
      <c r="G110" s="2"/>
      <c r="H110" s="2"/>
      <c r="I110" s="2"/>
    </row>
  </sheetData>
  <mergeCells count="15">
    <mergeCell ref="A13:I13"/>
    <mergeCell ref="B15:I15"/>
    <mergeCell ref="G1:I3"/>
    <mergeCell ref="B5:I7"/>
    <mergeCell ref="A9:A12"/>
    <mergeCell ref="B9:B12"/>
    <mergeCell ref="C9:C12"/>
    <mergeCell ref="D9:D12"/>
    <mergeCell ref="E9:E12"/>
    <mergeCell ref="F9:G10"/>
    <mergeCell ref="H9:I10"/>
    <mergeCell ref="F11:F12"/>
    <mergeCell ref="G11:G12"/>
    <mergeCell ref="H11:H12"/>
    <mergeCell ref="I11:I12"/>
  </mergeCells>
  <pageMargins left="0.49" right="0.3" top="0.57999999999999996" bottom="0.3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workbookViewId="0">
      <selection activeCell="E106" sqref="E106"/>
    </sheetView>
  </sheetViews>
  <sheetFormatPr defaultRowHeight="15"/>
  <cols>
    <col min="1" max="1" width="4.85546875" style="127" customWidth="1"/>
    <col min="2" max="2" width="32.85546875" style="127" customWidth="1"/>
    <col min="3" max="4" width="9.140625" style="127" customWidth="1"/>
    <col min="5" max="5" width="10.140625" style="127" bestFit="1" customWidth="1"/>
    <col min="6" max="6" width="9.85546875" style="127" customWidth="1"/>
    <col min="7" max="7" width="16.28515625" style="127" customWidth="1"/>
    <col min="8" max="8" width="9.7109375" style="127" customWidth="1"/>
    <col min="9" max="9" width="15.7109375" style="127" customWidth="1"/>
    <col min="10" max="16384" width="9.140625" style="127"/>
  </cols>
  <sheetData>
    <row r="1" spans="1:10" ht="15" customHeight="1">
      <c r="A1" s="194"/>
      <c r="B1" s="194"/>
      <c r="C1" s="149"/>
      <c r="D1" s="149"/>
      <c r="E1" s="150"/>
      <c r="F1" s="194"/>
      <c r="G1" s="546" t="s">
        <v>1417</v>
      </c>
      <c r="H1" s="546"/>
      <c r="I1" s="546"/>
    </row>
    <row r="2" spans="1:10" ht="15" customHeight="1">
      <c r="A2" s="194"/>
      <c r="B2" s="194"/>
      <c r="C2" s="149"/>
      <c r="D2" s="149"/>
      <c r="E2" s="150"/>
      <c r="F2" s="194"/>
      <c r="G2" s="546"/>
      <c r="H2" s="546"/>
      <c r="I2" s="546"/>
      <c r="J2" s="108"/>
    </row>
    <row r="3" spans="1:10" ht="30.75" customHeight="1">
      <c r="A3" s="194"/>
      <c r="B3" s="194"/>
      <c r="C3" s="149"/>
      <c r="D3" s="149"/>
      <c r="E3" s="150"/>
      <c r="F3" s="194"/>
      <c r="G3" s="546"/>
      <c r="H3" s="546"/>
      <c r="I3" s="546"/>
      <c r="J3" s="108"/>
    </row>
    <row r="4" spans="1:10" ht="15.75">
      <c r="A4" s="194"/>
      <c r="B4" s="194"/>
      <c r="C4" s="149"/>
      <c r="D4" s="149"/>
      <c r="E4" s="150"/>
      <c r="F4" s="194"/>
      <c r="G4" s="2" t="s">
        <v>1150</v>
      </c>
      <c r="H4" s="1"/>
      <c r="I4" s="2"/>
      <c r="J4" s="108"/>
    </row>
    <row r="5" spans="1:10" ht="12" customHeight="1">
      <c r="A5" s="194"/>
      <c r="B5" s="194"/>
      <c r="C5" s="149"/>
      <c r="D5" s="149"/>
      <c r="E5" s="150"/>
      <c r="F5" s="194"/>
      <c r="G5" s="150"/>
      <c r="H5" s="150"/>
      <c r="I5" s="194"/>
    </row>
    <row r="6" spans="1:10">
      <c r="A6" s="550" t="s">
        <v>1151</v>
      </c>
      <c r="B6" s="550"/>
      <c r="C6" s="550"/>
      <c r="D6" s="550"/>
      <c r="E6" s="550"/>
      <c r="F6" s="550"/>
      <c r="G6" s="550"/>
      <c r="H6" s="550"/>
      <c r="I6" s="550"/>
    </row>
    <row r="7" spans="1:10">
      <c r="A7" s="194" t="s">
        <v>1152</v>
      </c>
      <c r="B7" s="194"/>
      <c r="C7" s="149"/>
      <c r="D7" s="149"/>
      <c r="E7" s="150"/>
      <c r="F7" s="194"/>
      <c r="G7" s="150"/>
      <c r="H7" s="150"/>
      <c r="I7" s="194"/>
    </row>
    <row r="8" spans="1:10">
      <c r="A8" s="551" t="s">
        <v>1153</v>
      </c>
      <c r="B8" s="551"/>
      <c r="C8" s="551"/>
      <c r="D8" s="551"/>
      <c r="E8" s="551"/>
      <c r="F8" s="551"/>
      <c r="G8" s="551"/>
      <c r="H8" s="551"/>
      <c r="I8" s="551"/>
    </row>
    <row r="9" spans="1:10">
      <c r="A9" s="194"/>
      <c r="B9" s="194"/>
      <c r="C9" s="149"/>
      <c r="D9" s="149"/>
      <c r="E9" s="150"/>
      <c r="F9" s="194"/>
      <c r="G9" s="150"/>
      <c r="H9" s="150"/>
      <c r="I9" s="194"/>
    </row>
    <row r="10" spans="1:10" ht="15.75" customHeight="1">
      <c r="A10" s="528" t="s">
        <v>0</v>
      </c>
      <c r="B10" s="528" t="s">
        <v>1</v>
      </c>
      <c r="C10" s="528" t="s">
        <v>119</v>
      </c>
      <c r="D10" s="528" t="s">
        <v>391</v>
      </c>
      <c r="E10" s="528" t="s">
        <v>3</v>
      </c>
      <c r="F10" s="530" t="s">
        <v>4</v>
      </c>
      <c r="G10" s="531"/>
      <c r="H10" s="530" t="s">
        <v>5</v>
      </c>
      <c r="I10" s="531"/>
    </row>
    <row r="11" spans="1:10" ht="30.75" customHeight="1">
      <c r="A11" s="529"/>
      <c r="B11" s="529"/>
      <c r="C11" s="529"/>
      <c r="D11" s="529"/>
      <c r="E11" s="529"/>
      <c r="F11" s="440" t="s">
        <v>6</v>
      </c>
      <c r="G11" s="440" t="s">
        <v>7</v>
      </c>
      <c r="H11" s="117" t="s">
        <v>8</v>
      </c>
      <c r="I11" s="122" t="s">
        <v>9</v>
      </c>
    </row>
    <row r="12" spans="1:10" ht="18" customHeight="1">
      <c r="A12" s="122">
        <v>1</v>
      </c>
      <c r="B12" s="125" t="s">
        <v>166</v>
      </c>
      <c r="C12" s="191">
        <v>1985</v>
      </c>
      <c r="D12" s="191" t="s">
        <v>370</v>
      </c>
      <c r="E12" s="151">
        <v>24440</v>
      </c>
      <c r="F12" s="112">
        <v>1</v>
      </c>
      <c r="G12" s="112">
        <f t="shared" ref="G12:G22" si="0">SUM(E12*F12)</f>
        <v>24440</v>
      </c>
      <c r="H12" s="112">
        <f>SUM(F12)</f>
        <v>1</v>
      </c>
      <c r="I12" s="112">
        <f>SUM(E12*H12)</f>
        <v>24440</v>
      </c>
    </row>
    <row r="13" spans="1:10" ht="18" customHeight="1">
      <c r="A13" s="122">
        <v>2</v>
      </c>
      <c r="B13" s="125" t="s">
        <v>167</v>
      </c>
      <c r="C13" s="191">
        <v>1982</v>
      </c>
      <c r="D13" s="191" t="s">
        <v>370</v>
      </c>
      <c r="E13" s="151">
        <v>6630</v>
      </c>
      <c r="F13" s="112">
        <v>1</v>
      </c>
      <c r="G13" s="112">
        <f t="shared" si="0"/>
        <v>6630</v>
      </c>
      <c r="H13" s="112">
        <f t="shared" ref="H13:H88" si="1">SUM(F13)</f>
        <v>1</v>
      </c>
      <c r="I13" s="112">
        <f t="shared" ref="I13:I76" si="2">SUM(E13*H13)</f>
        <v>6630</v>
      </c>
    </row>
    <row r="14" spans="1:10" ht="18" customHeight="1">
      <c r="A14" s="122">
        <v>3</v>
      </c>
      <c r="B14" s="125" t="s">
        <v>168</v>
      </c>
      <c r="C14" s="191">
        <v>1982</v>
      </c>
      <c r="D14" s="191" t="s">
        <v>370</v>
      </c>
      <c r="E14" s="151">
        <v>3180</v>
      </c>
      <c r="F14" s="112">
        <v>4</v>
      </c>
      <c r="G14" s="112">
        <f t="shared" si="0"/>
        <v>12720</v>
      </c>
      <c r="H14" s="112">
        <f t="shared" si="1"/>
        <v>4</v>
      </c>
      <c r="I14" s="112">
        <f t="shared" si="2"/>
        <v>12720</v>
      </c>
    </row>
    <row r="15" spans="1:10" ht="18" customHeight="1">
      <c r="A15" s="122">
        <v>4</v>
      </c>
      <c r="B15" s="125" t="s">
        <v>169</v>
      </c>
      <c r="C15" s="191">
        <v>1980</v>
      </c>
      <c r="D15" s="191" t="s">
        <v>370</v>
      </c>
      <c r="E15" s="151">
        <v>3960</v>
      </c>
      <c r="F15" s="112">
        <v>1</v>
      </c>
      <c r="G15" s="112">
        <f t="shared" si="0"/>
        <v>3960</v>
      </c>
      <c r="H15" s="112">
        <f t="shared" si="1"/>
        <v>1</v>
      </c>
      <c r="I15" s="112">
        <f t="shared" si="2"/>
        <v>3960</v>
      </c>
    </row>
    <row r="16" spans="1:10" ht="18" customHeight="1">
      <c r="A16" s="122">
        <v>5</v>
      </c>
      <c r="B16" s="125" t="s">
        <v>170</v>
      </c>
      <c r="C16" s="191">
        <v>1987</v>
      </c>
      <c r="D16" s="191" t="s">
        <v>370</v>
      </c>
      <c r="E16" s="151">
        <v>4720</v>
      </c>
      <c r="F16" s="112">
        <v>2</v>
      </c>
      <c r="G16" s="112">
        <f t="shared" si="0"/>
        <v>9440</v>
      </c>
      <c r="H16" s="112">
        <f t="shared" si="1"/>
        <v>2</v>
      </c>
      <c r="I16" s="112">
        <f t="shared" si="2"/>
        <v>9440</v>
      </c>
    </row>
    <row r="17" spans="1:9" ht="18" customHeight="1">
      <c r="A17" s="122">
        <v>6</v>
      </c>
      <c r="B17" s="125" t="s">
        <v>171</v>
      </c>
      <c r="C17" s="191">
        <v>1992</v>
      </c>
      <c r="D17" s="191" t="s">
        <v>370</v>
      </c>
      <c r="E17" s="151">
        <v>1050</v>
      </c>
      <c r="F17" s="112">
        <v>1</v>
      </c>
      <c r="G17" s="112">
        <f t="shared" si="0"/>
        <v>1050</v>
      </c>
      <c r="H17" s="112">
        <f t="shared" si="1"/>
        <v>1</v>
      </c>
      <c r="I17" s="112">
        <f t="shared" si="2"/>
        <v>1050</v>
      </c>
    </row>
    <row r="18" spans="1:9" ht="18" customHeight="1">
      <c r="A18" s="122">
        <v>7</v>
      </c>
      <c r="B18" s="125" t="s">
        <v>172</v>
      </c>
      <c r="C18" s="191">
        <v>1980</v>
      </c>
      <c r="D18" s="191" t="s">
        <v>370</v>
      </c>
      <c r="E18" s="151">
        <v>8085</v>
      </c>
      <c r="F18" s="112">
        <v>1</v>
      </c>
      <c r="G18" s="112">
        <f t="shared" si="0"/>
        <v>8085</v>
      </c>
      <c r="H18" s="112">
        <f t="shared" si="1"/>
        <v>1</v>
      </c>
      <c r="I18" s="112">
        <f t="shared" si="2"/>
        <v>8085</v>
      </c>
    </row>
    <row r="19" spans="1:9" ht="18" customHeight="1">
      <c r="A19" s="122">
        <v>8</v>
      </c>
      <c r="B19" s="125" t="s">
        <v>173</v>
      </c>
      <c r="C19" s="191">
        <v>1981</v>
      </c>
      <c r="D19" s="191" t="s">
        <v>370</v>
      </c>
      <c r="E19" s="151">
        <v>8250</v>
      </c>
      <c r="F19" s="112">
        <v>7</v>
      </c>
      <c r="G19" s="112">
        <f t="shared" si="0"/>
        <v>57750</v>
      </c>
      <c r="H19" s="112">
        <f t="shared" si="1"/>
        <v>7</v>
      </c>
      <c r="I19" s="112">
        <f t="shared" si="2"/>
        <v>57750</v>
      </c>
    </row>
    <row r="20" spans="1:9" ht="18" customHeight="1">
      <c r="A20" s="122">
        <v>9</v>
      </c>
      <c r="B20" s="125" t="s">
        <v>174</v>
      </c>
      <c r="C20" s="191">
        <v>1980</v>
      </c>
      <c r="D20" s="191" t="s">
        <v>370</v>
      </c>
      <c r="E20" s="151">
        <v>11900</v>
      </c>
      <c r="F20" s="112">
        <v>1</v>
      </c>
      <c r="G20" s="112">
        <f t="shared" si="0"/>
        <v>11900</v>
      </c>
      <c r="H20" s="112">
        <f t="shared" si="1"/>
        <v>1</v>
      </c>
      <c r="I20" s="112">
        <f t="shared" si="2"/>
        <v>11900</v>
      </c>
    </row>
    <row r="21" spans="1:9" ht="18" customHeight="1">
      <c r="A21" s="122">
        <v>10</v>
      </c>
      <c r="B21" s="125" t="s">
        <v>175</v>
      </c>
      <c r="C21" s="191">
        <v>1981</v>
      </c>
      <c r="D21" s="191" t="s">
        <v>370</v>
      </c>
      <c r="E21" s="151">
        <v>2100</v>
      </c>
      <c r="F21" s="112">
        <v>1</v>
      </c>
      <c r="G21" s="112">
        <f t="shared" si="0"/>
        <v>2100</v>
      </c>
      <c r="H21" s="112">
        <f t="shared" si="1"/>
        <v>1</v>
      </c>
      <c r="I21" s="112">
        <f t="shared" si="2"/>
        <v>2100</v>
      </c>
    </row>
    <row r="22" spans="1:9" ht="18" customHeight="1">
      <c r="A22" s="122">
        <v>11</v>
      </c>
      <c r="B22" s="152" t="s">
        <v>176</v>
      </c>
      <c r="C22" s="153"/>
      <c r="D22" s="191" t="s">
        <v>370</v>
      </c>
      <c r="E22" s="154">
        <v>200</v>
      </c>
      <c r="F22" s="448">
        <v>1300</v>
      </c>
      <c r="G22" s="112">
        <f t="shared" si="0"/>
        <v>260000</v>
      </c>
      <c r="H22" s="112">
        <f t="shared" si="1"/>
        <v>1300</v>
      </c>
      <c r="I22" s="112">
        <f t="shared" si="2"/>
        <v>260000</v>
      </c>
    </row>
    <row r="23" spans="1:9" ht="18" customHeight="1">
      <c r="A23" s="122">
        <v>12</v>
      </c>
      <c r="B23" s="152" t="s">
        <v>176</v>
      </c>
      <c r="C23" s="153"/>
      <c r="D23" s="191" t="s">
        <v>370</v>
      </c>
      <c r="E23" s="154">
        <v>200</v>
      </c>
      <c r="F23" s="448">
        <v>4561</v>
      </c>
      <c r="G23" s="112">
        <f>AVERAGE(E23*F23)</f>
        <v>912200</v>
      </c>
      <c r="H23" s="112">
        <f t="shared" si="1"/>
        <v>4561</v>
      </c>
      <c r="I23" s="112">
        <f>SUM(E23*H23)</f>
        <v>912200</v>
      </c>
    </row>
    <row r="24" spans="1:9" ht="18" customHeight="1">
      <c r="A24" s="122">
        <v>13</v>
      </c>
      <c r="B24" s="152" t="s">
        <v>176</v>
      </c>
      <c r="C24" s="191"/>
      <c r="D24" s="191" t="s">
        <v>370</v>
      </c>
      <c r="E24" s="151">
        <v>200</v>
      </c>
      <c r="F24" s="112">
        <v>39882</v>
      </c>
      <c r="G24" s="112">
        <f>AVERAGE(E24*F24)</f>
        <v>7976400</v>
      </c>
      <c r="H24" s="112">
        <f t="shared" si="1"/>
        <v>39882</v>
      </c>
      <c r="I24" s="112">
        <f t="shared" si="2"/>
        <v>7976400</v>
      </c>
    </row>
    <row r="25" spans="1:9" ht="18" customHeight="1">
      <c r="A25" s="122">
        <v>14</v>
      </c>
      <c r="B25" s="152" t="s">
        <v>176</v>
      </c>
      <c r="C25" s="191">
        <v>1998</v>
      </c>
      <c r="D25" s="191" t="s">
        <v>370</v>
      </c>
      <c r="E25" s="151">
        <v>238</v>
      </c>
      <c r="F25" s="112">
        <v>176</v>
      </c>
      <c r="G25" s="112">
        <v>41888</v>
      </c>
      <c r="H25" s="112">
        <f t="shared" si="1"/>
        <v>176</v>
      </c>
      <c r="I25" s="112">
        <f t="shared" si="2"/>
        <v>41888</v>
      </c>
    </row>
    <row r="26" spans="1:9" ht="18" customHeight="1">
      <c r="A26" s="122">
        <v>15</v>
      </c>
      <c r="B26" s="152" t="s">
        <v>176</v>
      </c>
      <c r="C26" s="191">
        <v>2006</v>
      </c>
      <c r="D26" s="191" t="s">
        <v>370</v>
      </c>
      <c r="E26" s="151">
        <v>196</v>
      </c>
      <c r="F26" s="112">
        <v>77</v>
      </c>
      <c r="G26" s="112">
        <f>AVERAGE(E26*F26)</f>
        <v>15092</v>
      </c>
      <c r="H26" s="112">
        <f t="shared" si="1"/>
        <v>77</v>
      </c>
      <c r="I26" s="112">
        <f t="shared" si="2"/>
        <v>15092</v>
      </c>
    </row>
    <row r="27" spans="1:9" ht="18" customHeight="1">
      <c r="A27" s="122">
        <v>16</v>
      </c>
      <c r="B27" s="152" t="s">
        <v>176</v>
      </c>
      <c r="C27" s="191">
        <v>2004</v>
      </c>
      <c r="D27" s="191" t="s">
        <v>370</v>
      </c>
      <c r="E27" s="151">
        <v>254</v>
      </c>
      <c r="F27" s="112">
        <v>178</v>
      </c>
      <c r="G27" s="112">
        <f>AVERAGE(E27*F27)</f>
        <v>45212</v>
      </c>
      <c r="H27" s="112">
        <f t="shared" si="1"/>
        <v>178</v>
      </c>
      <c r="I27" s="112">
        <f t="shared" si="2"/>
        <v>45212</v>
      </c>
    </row>
    <row r="28" spans="1:9" ht="18" customHeight="1">
      <c r="A28" s="122">
        <v>17</v>
      </c>
      <c r="B28" s="152" t="s">
        <v>176</v>
      </c>
      <c r="C28" s="191">
        <v>2005</v>
      </c>
      <c r="D28" s="191" t="s">
        <v>370</v>
      </c>
      <c r="E28" s="151">
        <v>600</v>
      </c>
      <c r="F28" s="112">
        <v>16</v>
      </c>
      <c r="G28" s="112">
        <f t="shared" ref="G28:G65" si="3">SUM(E28*F28)</f>
        <v>9600</v>
      </c>
      <c r="H28" s="112">
        <f t="shared" si="1"/>
        <v>16</v>
      </c>
      <c r="I28" s="112">
        <f t="shared" si="2"/>
        <v>9600</v>
      </c>
    </row>
    <row r="29" spans="1:9" ht="18" customHeight="1">
      <c r="A29" s="122">
        <v>18</v>
      </c>
      <c r="B29" s="152" t="s">
        <v>176</v>
      </c>
      <c r="C29" s="191">
        <v>2003</v>
      </c>
      <c r="D29" s="191" t="s">
        <v>370</v>
      </c>
      <c r="E29" s="151">
        <v>2700</v>
      </c>
      <c r="F29" s="112">
        <v>6</v>
      </c>
      <c r="G29" s="112">
        <f t="shared" si="3"/>
        <v>16200</v>
      </c>
      <c r="H29" s="112">
        <f t="shared" si="1"/>
        <v>6</v>
      </c>
      <c r="I29" s="112">
        <f t="shared" si="2"/>
        <v>16200</v>
      </c>
    </row>
    <row r="30" spans="1:9" ht="18" customHeight="1">
      <c r="A30" s="122">
        <v>19</v>
      </c>
      <c r="B30" s="152" t="s">
        <v>176</v>
      </c>
      <c r="C30" s="191">
        <v>2003</v>
      </c>
      <c r="D30" s="191" t="s">
        <v>370</v>
      </c>
      <c r="E30" s="151">
        <v>67980</v>
      </c>
      <c r="F30" s="112">
        <v>1</v>
      </c>
      <c r="G30" s="112">
        <f t="shared" si="3"/>
        <v>67980</v>
      </c>
      <c r="H30" s="112">
        <f t="shared" si="1"/>
        <v>1</v>
      </c>
      <c r="I30" s="112">
        <f t="shared" si="2"/>
        <v>67980</v>
      </c>
    </row>
    <row r="31" spans="1:9" ht="18" customHeight="1">
      <c r="A31" s="122">
        <v>20</v>
      </c>
      <c r="B31" s="152" t="s">
        <v>176</v>
      </c>
      <c r="C31" s="117">
        <v>2009</v>
      </c>
      <c r="D31" s="191" t="s">
        <v>370</v>
      </c>
      <c r="E31" s="120">
        <v>279</v>
      </c>
      <c r="F31" s="116">
        <v>127</v>
      </c>
      <c r="G31" s="112">
        <f>AVERAGE(E31*F31)</f>
        <v>35433</v>
      </c>
      <c r="H31" s="112">
        <f t="shared" si="1"/>
        <v>127</v>
      </c>
      <c r="I31" s="112">
        <f t="shared" si="2"/>
        <v>35433</v>
      </c>
    </row>
    <row r="32" spans="1:9" ht="18" customHeight="1">
      <c r="A32" s="122">
        <v>21</v>
      </c>
      <c r="B32" s="152" t="s">
        <v>176</v>
      </c>
      <c r="C32" s="117">
        <v>2009</v>
      </c>
      <c r="D32" s="191" t="s">
        <v>370</v>
      </c>
      <c r="E32" s="120">
        <v>8250</v>
      </c>
      <c r="F32" s="116">
        <v>2</v>
      </c>
      <c r="G32" s="112">
        <f t="shared" si="3"/>
        <v>16500</v>
      </c>
      <c r="H32" s="112">
        <f t="shared" si="1"/>
        <v>2</v>
      </c>
      <c r="I32" s="112">
        <f t="shared" si="2"/>
        <v>16500</v>
      </c>
    </row>
    <row r="33" spans="1:9" ht="18" customHeight="1">
      <c r="A33" s="122">
        <v>22</v>
      </c>
      <c r="B33" s="152" t="s">
        <v>176</v>
      </c>
      <c r="C33" s="117">
        <v>2009</v>
      </c>
      <c r="D33" s="191" t="s">
        <v>370</v>
      </c>
      <c r="E33" s="120">
        <v>1149</v>
      </c>
      <c r="F33" s="116">
        <v>94</v>
      </c>
      <c r="G33" s="112">
        <f t="shared" ref="G33:G39" si="4">AVERAGE(E33*F33)</f>
        <v>108006</v>
      </c>
      <c r="H33" s="112">
        <f t="shared" si="1"/>
        <v>94</v>
      </c>
      <c r="I33" s="112">
        <f t="shared" si="2"/>
        <v>108006</v>
      </c>
    </row>
    <row r="34" spans="1:9" ht="18" customHeight="1">
      <c r="A34" s="122">
        <v>23</v>
      </c>
      <c r="B34" s="152" t="s">
        <v>176</v>
      </c>
      <c r="C34" s="117">
        <v>2010</v>
      </c>
      <c r="D34" s="191" t="s">
        <v>370</v>
      </c>
      <c r="E34" s="120">
        <v>496</v>
      </c>
      <c r="F34" s="116">
        <v>99</v>
      </c>
      <c r="G34" s="112">
        <f t="shared" si="4"/>
        <v>49104</v>
      </c>
      <c r="H34" s="112">
        <f t="shared" si="1"/>
        <v>99</v>
      </c>
      <c r="I34" s="112">
        <f t="shared" si="2"/>
        <v>49104</v>
      </c>
    </row>
    <row r="35" spans="1:9" ht="18" customHeight="1">
      <c r="A35" s="122">
        <v>24</v>
      </c>
      <c r="B35" s="118" t="s">
        <v>177</v>
      </c>
      <c r="C35" s="117">
        <v>2012</v>
      </c>
      <c r="D35" s="191" t="s">
        <v>370</v>
      </c>
      <c r="E35" s="120">
        <v>409</v>
      </c>
      <c r="F35" s="116">
        <v>18</v>
      </c>
      <c r="G35" s="112">
        <f t="shared" si="4"/>
        <v>7362</v>
      </c>
      <c r="H35" s="112">
        <f t="shared" si="1"/>
        <v>18</v>
      </c>
      <c r="I35" s="112">
        <f>SUM(E35*H35)</f>
        <v>7362</v>
      </c>
    </row>
    <row r="36" spans="1:9" ht="18" customHeight="1">
      <c r="A36" s="122">
        <v>25</v>
      </c>
      <c r="B36" s="118" t="s">
        <v>177</v>
      </c>
      <c r="C36" s="117">
        <v>2012</v>
      </c>
      <c r="D36" s="191" t="s">
        <v>370</v>
      </c>
      <c r="E36" s="120">
        <v>469</v>
      </c>
      <c r="F36" s="116">
        <v>168</v>
      </c>
      <c r="G36" s="112">
        <f t="shared" si="4"/>
        <v>78792</v>
      </c>
      <c r="H36" s="112">
        <f t="shared" si="1"/>
        <v>168</v>
      </c>
      <c r="I36" s="112">
        <f t="shared" si="2"/>
        <v>78792</v>
      </c>
    </row>
    <row r="37" spans="1:9" ht="18" customHeight="1">
      <c r="A37" s="122">
        <v>26</v>
      </c>
      <c r="B37" s="118" t="s">
        <v>176</v>
      </c>
      <c r="C37" s="117">
        <v>2013</v>
      </c>
      <c r="D37" s="191" t="s">
        <v>370</v>
      </c>
      <c r="E37" s="120">
        <v>571</v>
      </c>
      <c r="F37" s="116">
        <v>116</v>
      </c>
      <c r="G37" s="112">
        <f t="shared" si="4"/>
        <v>66236</v>
      </c>
      <c r="H37" s="112">
        <f t="shared" si="1"/>
        <v>116</v>
      </c>
      <c r="I37" s="112">
        <f t="shared" si="2"/>
        <v>66236</v>
      </c>
    </row>
    <row r="38" spans="1:9" ht="18" customHeight="1">
      <c r="A38" s="122">
        <v>27</v>
      </c>
      <c r="B38" s="118" t="s">
        <v>176</v>
      </c>
      <c r="C38" s="117">
        <v>2013</v>
      </c>
      <c r="D38" s="191" t="s">
        <v>370</v>
      </c>
      <c r="E38" s="120">
        <v>1925</v>
      </c>
      <c r="F38" s="116">
        <v>1</v>
      </c>
      <c r="G38" s="112">
        <f t="shared" si="4"/>
        <v>1925</v>
      </c>
      <c r="H38" s="112">
        <f t="shared" si="1"/>
        <v>1</v>
      </c>
      <c r="I38" s="112">
        <f>SUM(E38*H38)</f>
        <v>1925</v>
      </c>
    </row>
    <row r="39" spans="1:9" ht="18" customHeight="1">
      <c r="A39" s="122">
        <v>28</v>
      </c>
      <c r="B39" s="118" t="s">
        <v>176</v>
      </c>
      <c r="C39" s="117">
        <v>2013</v>
      </c>
      <c r="D39" s="191" t="s">
        <v>370</v>
      </c>
      <c r="E39" s="120">
        <v>165</v>
      </c>
      <c r="F39" s="116">
        <v>20</v>
      </c>
      <c r="G39" s="112">
        <f t="shared" si="4"/>
        <v>3300</v>
      </c>
      <c r="H39" s="112">
        <f t="shared" si="1"/>
        <v>20</v>
      </c>
      <c r="I39" s="112">
        <f t="shared" si="2"/>
        <v>3300</v>
      </c>
    </row>
    <row r="40" spans="1:9" ht="18" customHeight="1">
      <c r="A40" s="122">
        <v>29</v>
      </c>
      <c r="B40" s="115" t="s">
        <v>176</v>
      </c>
      <c r="C40" s="117">
        <v>2015</v>
      </c>
      <c r="D40" s="191" t="s">
        <v>370</v>
      </c>
      <c r="E40" s="120">
        <v>3520</v>
      </c>
      <c r="F40" s="116">
        <v>10</v>
      </c>
      <c r="G40" s="119">
        <f t="shared" ref="G40" si="5">SUM(E40*F40)</f>
        <v>35200</v>
      </c>
      <c r="H40" s="112">
        <f t="shared" si="1"/>
        <v>10</v>
      </c>
      <c r="I40" s="112">
        <f t="shared" si="2"/>
        <v>35200</v>
      </c>
    </row>
    <row r="41" spans="1:9" ht="18" customHeight="1">
      <c r="A41" s="122">
        <v>30</v>
      </c>
      <c r="B41" s="115" t="s">
        <v>176</v>
      </c>
      <c r="C41" s="117">
        <v>2015</v>
      </c>
      <c r="D41" s="191" t="s">
        <v>370</v>
      </c>
      <c r="E41" s="120">
        <v>530</v>
      </c>
      <c r="F41" s="116">
        <v>138</v>
      </c>
      <c r="G41" s="119">
        <f>AVERAGE(E41*F41)</f>
        <v>73140</v>
      </c>
      <c r="H41" s="112">
        <f t="shared" si="1"/>
        <v>138</v>
      </c>
      <c r="I41" s="112">
        <f>SUM(E41*H41)</f>
        <v>73140</v>
      </c>
    </row>
    <row r="42" spans="1:9" ht="18" customHeight="1">
      <c r="A42" s="122">
        <v>31</v>
      </c>
      <c r="B42" s="118" t="s">
        <v>176</v>
      </c>
      <c r="C42" s="117">
        <v>2016</v>
      </c>
      <c r="D42" s="191" t="s">
        <v>370</v>
      </c>
      <c r="E42" s="120">
        <v>381</v>
      </c>
      <c r="F42" s="116">
        <v>153</v>
      </c>
      <c r="G42" s="112">
        <f>AVERAGE(E42*F42)</f>
        <v>58293</v>
      </c>
      <c r="H42" s="112">
        <f t="shared" si="1"/>
        <v>153</v>
      </c>
      <c r="I42" s="112">
        <f t="shared" si="2"/>
        <v>58293</v>
      </c>
    </row>
    <row r="43" spans="1:9" ht="18" customHeight="1">
      <c r="A43" s="122">
        <v>32</v>
      </c>
      <c r="B43" s="118" t="s">
        <v>176</v>
      </c>
      <c r="C43" s="117">
        <v>2016</v>
      </c>
      <c r="D43" s="191" t="s">
        <v>370</v>
      </c>
      <c r="E43" s="120">
        <v>2048</v>
      </c>
      <c r="F43" s="116">
        <v>4</v>
      </c>
      <c r="G43" s="112">
        <f>AVERAGE(E43*F43)</f>
        <v>8192</v>
      </c>
      <c r="H43" s="112">
        <f t="shared" si="1"/>
        <v>4</v>
      </c>
      <c r="I43" s="112">
        <f t="shared" si="2"/>
        <v>8192</v>
      </c>
    </row>
    <row r="44" spans="1:9" ht="18" customHeight="1">
      <c r="A44" s="122">
        <v>33</v>
      </c>
      <c r="B44" s="118" t="s">
        <v>176</v>
      </c>
      <c r="C44" s="117">
        <v>2016</v>
      </c>
      <c r="D44" s="191" t="s">
        <v>370</v>
      </c>
      <c r="E44" s="120">
        <v>891</v>
      </c>
      <c r="F44" s="116">
        <v>159</v>
      </c>
      <c r="G44" s="112">
        <f>AVERAGE(E44*F44)</f>
        <v>141669</v>
      </c>
      <c r="H44" s="112">
        <f t="shared" si="1"/>
        <v>159</v>
      </c>
      <c r="I44" s="112">
        <f t="shared" si="2"/>
        <v>141669</v>
      </c>
    </row>
    <row r="45" spans="1:9" ht="18" customHeight="1">
      <c r="A45" s="122">
        <v>34</v>
      </c>
      <c r="B45" s="115" t="s">
        <v>178</v>
      </c>
      <c r="C45" s="117">
        <v>2010</v>
      </c>
      <c r="D45" s="191" t="s">
        <v>370</v>
      </c>
      <c r="E45" s="120">
        <v>15600</v>
      </c>
      <c r="F45" s="116">
        <v>1</v>
      </c>
      <c r="G45" s="112">
        <f t="shared" si="3"/>
        <v>15600</v>
      </c>
      <c r="H45" s="112">
        <f t="shared" si="1"/>
        <v>1</v>
      </c>
      <c r="I45" s="112">
        <f t="shared" si="2"/>
        <v>15600</v>
      </c>
    </row>
    <row r="46" spans="1:9" ht="18" customHeight="1">
      <c r="A46" s="122">
        <v>35</v>
      </c>
      <c r="B46" s="115" t="s">
        <v>178</v>
      </c>
      <c r="C46" s="117">
        <v>2010</v>
      </c>
      <c r="D46" s="191" t="s">
        <v>370</v>
      </c>
      <c r="E46" s="120">
        <v>10700</v>
      </c>
      <c r="F46" s="116">
        <v>1</v>
      </c>
      <c r="G46" s="112">
        <f t="shared" si="3"/>
        <v>10700</v>
      </c>
      <c r="H46" s="112">
        <f t="shared" si="1"/>
        <v>1</v>
      </c>
      <c r="I46" s="112">
        <f t="shared" si="2"/>
        <v>10700</v>
      </c>
    </row>
    <row r="47" spans="1:9" ht="18" customHeight="1">
      <c r="A47" s="122">
        <v>36</v>
      </c>
      <c r="B47" s="115" t="s">
        <v>179</v>
      </c>
      <c r="C47" s="117">
        <v>2009</v>
      </c>
      <c r="D47" s="191" t="s">
        <v>370</v>
      </c>
      <c r="E47" s="120">
        <v>85000</v>
      </c>
      <c r="F47" s="116">
        <v>1</v>
      </c>
      <c r="G47" s="112">
        <f t="shared" si="3"/>
        <v>85000</v>
      </c>
      <c r="H47" s="112">
        <f t="shared" si="1"/>
        <v>1</v>
      </c>
      <c r="I47" s="112">
        <f t="shared" si="2"/>
        <v>85000</v>
      </c>
    </row>
    <row r="48" spans="1:9" ht="18" customHeight="1">
      <c r="A48" s="122">
        <v>37</v>
      </c>
      <c r="B48" s="115" t="s">
        <v>180</v>
      </c>
      <c r="C48" s="117">
        <v>2009</v>
      </c>
      <c r="D48" s="191" t="s">
        <v>370</v>
      </c>
      <c r="E48" s="120">
        <v>25000</v>
      </c>
      <c r="F48" s="116">
        <v>1</v>
      </c>
      <c r="G48" s="112">
        <f t="shared" si="3"/>
        <v>25000</v>
      </c>
      <c r="H48" s="112">
        <f t="shared" si="1"/>
        <v>1</v>
      </c>
      <c r="I48" s="112">
        <f t="shared" si="2"/>
        <v>25000</v>
      </c>
    </row>
    <row r="49" spans="1:9" ht="18" customHeight="1">
      <c r="A49" s="122">
        <v>38</v>
      </c>
      <c r="B49" s="115" t="s">
        <v>181</v>
      </c>
      <c r="C49" s="117">
        <v>2009</v>
      </c>
      <c r="D49" s="191" t="s">
        <v>370</v>
      </c>
      <c r="E49" s="120">
        <v>0</v>
      </c>
      <c r="F49" s="116">
        <v>1</v>
      </c>
      <c r="G49" s="112">
        <f t="shared" si="3"/>
        <v>0</v>
      </c>
      <c r="H49" s="112">
        <f t="shared" si="1"/>
        <v>1</v>
      </c>
      <c r="I49" s="112">
        <f t="shared" si="2"/>
        <v>0</v>
      </c>
    </row>
    <row r="50" spans="1:9" ht="18" customHeight="1">
      <c r="A50" s="122">
        <v>39</v>
      </c>
      <c r="B50" s="115" t="s">
        <v>182</v>
      </c>
      <c r="C50" s="192">
        <v>1992</v>
      </c>
      <c r="D50" s="191" t="s">
        <v>370</v>
      </c>
      <c r="E50" s="120">
        <v>47</v>
      </c>
      <c r="F50" s="116">
        <v>5</v>
      </c>
      <c r="G50" s="112">
        <f t="shared" si="3"/>
        <v>235</v>
      </c>
      <c r="H50" s="112">
        <f t="shared" si="1"/>
        <v>5</v>
      </c>
      <c r="I50" s="112">
        <f t="shared" si="2"/>
        <v>235</v>
      </c>
    </row>
    <row r="51" spans="1:9" ht="18" customHeight="1">
      <c r="A51" s="122">
        <v>40</v>
      </c>
      <c r="B51" s="115" t="s">
        <v>183</v>
      </c>
      <c r="C51" s="192">
        <v>2002</v>
      </c>
      <c r="D51" s="429" t="s">
        <v>816</v>
      </c>
      <c r="E51" s="120">
        <v>800</v>
      </c>
      <c r="F51" s="136">
        <v>14</v>
      </c>
      <c r="G51" s="112">
        <f t="shared" si="3"/>
        <v>11200</v>
      </c>
      <c r="H51" s="112">
        <f t="shared" si="1"/>
        <v>14</v>
      </c>
      <c r="I51" s="112">
        <f t="shared" si="2"/>
        <v>11200</v>
      </c>
    </row>
    <row r="52" spans="1:9" ht="18" customHeight="1">
      <c r="A52" s="122">
        <v>41</v>
      </c>
      <c r="B52" s="115" t="s">
        <v>170</v>
      </c>
      <c r="C52" s="192">
        <v>1980</v>
      </c>
      <c r="D52" s="191" t="s">
        <v>370</v>
      </c>
      <c r="E52" s="120">
        <v>5000</v>
      </c>
      <c r="F52" s="116">
        <v>2</v>
      </c>
      <c r="G52" s="112">
        <f t="shared" si="3"/>
        <v>10000</v>
      </c>
      <c r="H52" s="112">
        <f t="shared" si="1"/>
        <v>2</v>
      </c>
      <c r="I52" s="112">
        <f t="shared" si="2"/>
        <v>10000</v>
      </c>
    </row>
    <row r="53" spans="1:9" ht="18" customHeight="1">
      <c r="A53" s="122">
        <v>42</v>
      </c>
      <c r="B53" s="115" t="s">
        <v>184</v>
      </c>
      <c r="C53" s="192">
        <v>2002</v>
      </c>
      <c r="D53" s="191" t="s">
        <v>370</v>
      </c>
      <c r="E53" s="120">
        <v>1000</v>
      </c>
      <c r="F53" s="116">
        <v>4</v>
      </c>
      <c r="G53" s="112">
        <f t="shared" si="3"/>
        <v>4000</v>
      </c>
      <c r="H53" s="112">
        <f t="shared" si="1"/>
        <v>4</v>
      </c>
      <c r="I53" s="112">
        <f t="shared" si="2"/>
        <v>4000</v>
      </c>
    </row>
    <row r="54" spans="1:9" ht="18" customHeight="1">
      <c r="A54" s="122">
        <v>43</v>
      </c>
      <c r="B54" s="115" t="s">
        <v>185</v>
      </c>
      <c r="C54" s="192">
        <v>1980</v>
      </c>
      <c r="D54" s="191" t="s">
        <v>370</v>
      </c>
      <c r="E54" s="120">
        <v>3000</v>
      </c>
      <c r="F54" s="116">
        <v>3</v>
      </c>
      <c r="G54" s="112">
        <f t="shared" si="3"/>
        <v>9000</v>
      </c>
      <c r="H54" s="112">
        <f t="shared" si="1"/>
        <v>3</v>
      </c>
      <c r="I54" s="112">
        <f t="shared" si="2"/>
        <v>9000</v>
      </c>
    </row>
    <row r="55" spans="1:9" ht="18" customHeight="1">
      <c r="A55" s="122">
        <v>44</v>
      </c>
      <c r="B55" s="115" t="s">
        <v>186</v>
      </c>
      <c r="C55" s="192">
        <v>1980</v>
      </c>
      <c r="D55" s="191" t="s">
        <v>370</v>
      </c>
      <c r="E55" s="120">
        <v>20000</v>
      </c>
      <c r="F55" s="116">
        <v>153</v>
      </c>
      <c r="G55" s="112">
        <f t="shared" si="3"/>
        <v>3060000</v>
      </c>
      <c r="H55" s="112">
        <f t="shared" si="1"/>
        <v>153</v>
      </c>
      <c r="I55" s="112">
        <f t="shared" si="2"/>
        <v>3060000</v>
      </c>
    </row>
    <row r="56" spans="1:9" ht="18" customHeight="1">
      <c r="A56" s="122">
        <v>45</v>
      </c>
      <c r="B56" s="115" t="s">
        <v>186</v>
      </c>
      <c r="C56" s="192">
        <v>1980</v>
      </c>
      <c r="D56" s="191" t="s">
        <v>370</v>
      </c>
      <c r="E56" s="120">
        <v>20000</v>
      </c>
      <c r="F56" s="116">
        <v>5</v>
      </c>
      <c r="G56" s="112">
        <f t="shared" si="3"/>
        <v>100000</v>
      </c>
      <c r="H56" s="112">
        <f t="shared" si="1"/>
        <v>5</v>
      </c>
      <c r="I56" s="112">
        <f t="shared" si="2"/>
        <v>100000</v>
      </c>
    </row>
    <row r="57" spans="1:9" ht="18" customHeight="1">
      <c r="A57" s="122">
        <v>46</v>
      </c>
      <c r="B57" s="115" t="s">
        <v>187</v>
      </c>
      <c r="C57" s="192">
        <v>1980</v>
      </c>
      <c r="D57" s="191" t="s">
        <v>370</v>
      </c>
      <c r="E57" s="120">
        <v>5000</v>
      </c>
      <c r="F57" s="116">
        <v>1</v>
      </c>
      <c r="G57" s="112">
        <f t="shared" si="3"/>
        <v>5000</v>
      </c>
      <c r="H57" s="112">
        <f t="shared" si="1"/>
        <v>1</v>
      </c>
      <c r="I57" s="112">
        <f t="shared" si="2"/>
        <v>5000</v>
      </c>
    </row>
    <row r="58" spans="1:9" ht="18" customHeight="1">
      <c r="A58" s="122">
        <v>47</v>
      </c>
      <c r="B58" s="115" t="s">
        <v>188</v>
      </c>
      <c r="C58" s="192">
        <v>1981</v>
      </c>
      <c r="D58" s="191" t="s">
        <v>370</v>
      </c>
      <c r="E58" s="120">
        <v>5000</v>
      </c>
      <c r="F58" s="116">
        <v>3</v>
      </c>
      <c r="G58" s="112">
        <f t="shared" si="3"/>
        <v>15000</v>
      </c>
      <c r="H58" s="112">
        <f t="shared" si="1"/>
        <v>3</v>
      </c>
      <c r="I58" s="112">
        <f t="shared" si="2"/>
        <v>15000</v>
      </c>
    </row>
    <row r="59" spans="1:9" ht="18" customHeight="1">
      <c r="A59" s="122">
        <v>48</v>
      </c>
      <c r="B59" s="115" t="s">
        <v>189</v>
      </c>
      <c r="C59" s="192">
        <v>1991</v>
      </c>
      <c r="D59" s="191" t="s">
        <v>370</v>
      </c>
      <c r="E59" s="120">
        <v>5000</v>
      </c>
      <c r="F59" s="116">
        <v>2</v>
      </c>
      <c r="G59" s="112">
        <f t="shared" si="3"/>
        <v>10000</v>
      </c>
      <c r="H59" s="112">
        <f t="shared" si="1"/>
        <v>2</v>
      </c>
      <c r="I59" s="112">
        <f t="shared" si="2"/>
        <v>10000</v>
      </c>
    </row>
    <row r="60" spans="1:9" ht="18" customHeight="1">
      <c r="A60" s="122">
        <v>49</v>
      </c>
      <c r="B60" s="115" t="s">
        <v>146</v>
      </c>
      <c r="C60" s="192">
        <v>2013</v>
      </c>
      <c r="D60" s="191" t="s">
        <v>370</v>
      </c>
      <c r="E60" s="120">
        <v>21000</v>
      </c>
      <c r="F60" s="116">
        <v>4</v>
      </c>
      <c r="G60" s="112">
        <f t="shared" si="3"/>
        <v>84000</v>
      </c>
      <c r="H60" s="112">
        <f t="shared" si="1"/>
        <v>4</v>
      </c>
      <c r="I60" s="112">
        <f t="shared" si="2"/>
        <v>84000</v>
      </c>
    </row>
    <row r="61" spans="1:9" ht="18" customHeight="1">
      <c r="A61" s="122">
        <v>50</v>
      </c>
      <c r="B61" s="115" t="s">
        <v>146</v>
      </c>
      <c r="C61" s="192">
        <v>1982</v>
      </c>
      <c r="D61" s="191" t="s">
        <v>370</v>
      </c>
      <c r="E61" s="120">
        <v>20000</v>
      </c>
      <c r="F61" s="116">
        <v>26</v>
      </c>
      <c r="G61" s="112">
        <f t="shared" si="3"/>
        <v>520000</v>
      </c>
      <c r="H61" s="112">
        <f t="shared" si="1"/>
        <v>26</v>
      </c>
      <c r="I61" s="112">
        <f t="shared" si="2"/>
        <v>520000</v>
      </c>
    </row>
    <row r="62" spans="1:9" ht="18" customHeight="1">
      <c r="A62" s="122">
        <v>51</v>
      </c>
      <c r="B62" s="115" t="s">
        <v>190</v>
      </c>
      <c r="C62" s="192">
        <v>1982</v>
      </c>
      <c r="D62" s="191" t="s">
        <v>370</v>
      </c>
      <c r="E62" s="120">
        <v>10000</v>
      </c>
      <c r="F62" s="116">
        <v>10</v>
      </c>
      <c r="G62" s="112">
        <f t="shared" si="3"/>
        <v>100000</v>
      </c>
      <c r="H62" s="112">
        <f t="shared" si="1"/>
        <v>10</v>
      </c>
      <c r="I62" s="112">
        <f t="shared" si="2"/>
        <v>100000</v>
      </c>
    </row>
    <row r="63" spans="1:9" ht="18" customHeight="1">
      <c r="A63" s="122">
        <v>52</v>
      </c>
      <c r="B63" s="115" t="s">
        <v>191</v>
      </c>
      <c r="C63" s="192">
        <v>1982</v>
      </c>
      <c r="D63" s="191" t="s">
        <v>370</v>
      </c>
      <c r="E63" s="120">
        <v>20000</v>
      </c>
      <c r="F63" s="116">
        <v>2</v>
      </c>
      <c r="G63" s="112">
        <f t="shared" si="3"/>
        <v>40000</v>
      </c>
      <c r="H63" s="112">
        <f t="shared" si="1"/>
        <v>2</v>
      </c>
      <c r="I63" s="112">
        <f t="shared" si="2"/>
        <v>40000</v>
      </c>
    </row>
    <row r="64" spans="1:9" ht="18" customHeight="1">
      <c r="A64" s="122">
        <v>53</v>
      </c>
      <c r="B64" s="115" t="s">
        <v>145</v>
      </c>
      <c r="C64" s="192">
        <v>1985</v>
      </c>
      <c r="D64" s="191" t="s">
        <v>370</v>
      </c>
      <c r="E64" s="120">
        <v>5000</v>
      </c>
      <c r="F64" s="116">
        <v>3</v>
      </c>
      <c r="G64" s="112">
        <f t="shared" si="3"/>
        <v>15000</v>
      </c>
      <c r="H64" s="112">
        <f t="shared" si="1"/>
        <v>3</v>
      </c>
      <c r="I64" s="112">
        <f t="shared" si="2"/>
        <v>15000</v>
      </c>
    </row>
    <row r="65" spans="1:9" ht="18" customHeight="1">
      <c r="A65" s="122">
        <v>54</v>
      </c>
      <c r="B65" s="115" t="s">
        <v>192</v>
      </c>
      <c r="C65" s="192">
        <v>1985</v>
      </c>
      <c r="D65" s="191" t="s">
        <v>370</v>
      </c>
      <c r="E65" s="120">
        <v>5000</v>
      </c>
      <c r="F65" s="116">
        <v>3</v>
      </c>
      <c r="G65" s="112">
        <f t="shared" si="3"/>
        <v>15000</v>
      </c>
      <c r="H65" s="112">
        <f t="shared" si="1"/>
        <v>3</v>
      </c>
      <c r="I65" s="112">
        <f t="shared" si="2"/>
        <v>15000</v>
      </c>
    </row>
    <row r="66" spans="1:9" ht="18" customHeight="1">
      <c r="A66" s="122">
        <v>55</v>
      </c>
      <c r="B66" s="115" t="s">
        <v>145</v>
      </c>
      <c r="C66" s="192">
        <v>2013</v>
      </c>
      <c r="D66" s="191" t="s">
        <v>370</v>
      </c>
      <c r="E66" s="120">
        <v>15000</v>
      </c>
      <c r="F66" s="116">
        <v>4</v>
      </c>
      <c r="G66" s="112">
        <f>SUM(E66*F66)</f>
        <v>60000</v>
      </c>
      <c r="H66" s="112">
        <f t="shared" si="1"/>
        <v>4</v>
      </c>
      <c r="I66" s="112">
        <f t="shared" si="2"/>
        <v>60000</v>
      </c>
    </row>
    <row r="67" spans="1:9" ht="18" customHeight="1">
      <c r="A67" s="122">
        <v>56</v>
      </c>
      <c r="B67" s="115" t="s">
        <v>75</v>
      </c>
      <c r="C67" s="192">
        <v>2010</v>
      </c>
      <c r="D67" s="191" t="s">
        <v>370</v>
      </c>
      <c r="E67" s="120">
        <v>11850</v>
      </c>
      <c r="F67" s="116">
        <v>6</v>
      </c>
      <c r="G67" s="112">
        <f t="shared" ref="G67:G84" si="6">SUM(E67*F67)</f>
        <v>71100</v>
      </c>
      <c r="H67" s="112">
        <f t="shared" si="1"/>
        <v>6</v>
      </c>
      <c r="I67" s="112">
        <f t="shared" si="2"/>
        <v>71100</v>
      </c>
    </row>
    <row r="68" spans="1:9" ht="18" customHeight="1">
      <c r="A68" s="122">
        <v>57</v>
      </c>
      <c r="B68" s="115" t="s">
        <v>61</v>
      </c>
      <c r="C68" s="117">
        <v>1995</v>
      </c>
      <c r="D68" s="191" t="s">
        <v>370</v>
      </c>
      <c r="E68" s="120">
        <v>2000</v>
      </c>
      <c r="F68" s="116">
        <v>6</v>
      </c>
      <c r="G68" s="112">
        <f t="shared" si="6"/>
        <v>12000</v>
      </c>
      <c r="H68" s="112">
        <f t="shared" si="1"/>
        <v>6</v>
      </c>
      <c r="I68" s="112">
        <f t="shared" si="2"/>
        <v>12000</v>
      </c>
    </row>
    <row r="69" spans="1:9" ht="18" customHeight="1">
      <c r="A69" s="122">
        <v>58</v>
      </c>
      <c r="B69" s="118" t="s">
        <v>75</v>
      </c>
      <c r="C69" s="117">
        <v>2012</v>
      </c>
      <c r="D69" s="191" t="s">
        <v>370</v>
      </c>
      <c r="E69" s="120">
        <v>4428</v>
      </c>
      <c r="F69" s="116">
        <v>12</v>
      </c>
      <c r="G69" s="112">
        <f t="shared" si="6"/>
        <v>53136</v>
      </c>
      <c r="H69" s="112">
        <f t="shared" si="1"/>
        <v>12</v>
      </c>
      <c r="I69" s="112">
        <f t="shared" si="2"/>
        <v>53136</v>
      </c>
    </row>
    <row r="70" spans="1:9" ht="18" customHeight="1">
      <c r="A70" s="122">
        <v>59</v>
      </c>
      <c r="B70" s="118" t="s">
        <v>176</v>
      </c>
      <c r="C70" s="117">
        <v>2014</v>
      </c>
      <c r="D70" s="191" t="s">
        <v>370</v>
      </c>
      <c r="E70" s="120">
        <v>921</v>
      </c>
      <c r="F70" s="116">
        <v>84</v>
      </c>
      <c r="G70" s="112">
        <f t="shared" si="6"/>
        <v>77364</v>
      </c>
      <c r="H70" s="112">
        <v>84</v>
      </c>
      <c r="I70" s="112">
        <f t="shared" si="2"/>
        <v>77364</v>
      </c>
    </row>
    <row r="71" spans="1:9" ht="18" customHeight="1">
      <c r="A71" s="122">
        <v>60</v>
      </c>
      <c r="B71" s="118" t="s">
        <v>430</v>
      </c>
      <c r="C71" s="117">
        <v>2014</v>
      </c>
      <c r="D71" s="191" t="s">
        <v>370</v>
      </c>
      <c r="E71" s="120">
        <v>600</v>
      </c>
      <c r="F71" s="116">
        <v>2</v>
      </c>
      <c r="G71" s="112">
        <f t="shared" si="6"/>
        <v>1200</v>
      </c>
      <c r="H71" s="112">
        <v>2</v>
      </c>
      <c r="I71" s="112">
        <f t="shared" si="2"/>
        <v>1200</v>
      </c>
    </row>
    <row r="72" spans="1:9" ht="18" customHeight="1">
      <c r="A72" s="122">
        <v>61</v>
      </c>
      <c r="B72" s="118" t="s">
        <v>80</v>
      </c>
      <c r="C72" s="117">
        <v>2014</v>
      </c>
      <c r="D72" s="191" t="s">
        <v>370</v>
      </c>
      <c r="E72" s="120">
        <v>4187</v>
      </c>
      <c r="F72" s="116">
        <v>33</v>
      </c>
      <c r="G72" s="112">
        <f t="shared" si="6"/>
        <v>138171</v>
      </c>
      <c r="H72" s="112">
        <f t="shared" si="1"/>
        <v>33</v>
      </c>
      <c r="I72" s="112">
        <f t="shared" si="2"/>
        <v>138171</v>
      </c>
    </row>
    <row r="73" spans="1:9" ht="18" customHeight="1">
      <c r="A73" s="122">
        <v>62</v>
      </c>
      <c r="B73" s="115" t="s">
        <v>424</v>
      </c>
      <c r="C73" s="117">
        <v>2014</v>
      </c>
      <c r="D73" s="191" t="s">
        <v>370</v>
      </c>
      <c r="E73" s="120">
        <v>21120</v>
      </c>
      <c r="F73" s="116">
        <v>1</v>
      </c>
      <c r="G73" s="112">
        <f t="shared" si="6"/>
        <v>21120</v>
      </c>
      <c r="H73" s="112">
        <f t="shared" si="1"/>
        <v>1</v>
      </c>
      <c r="I73" s="112">
        <f t="shared" si="2"/>
        <v>21120</v>
      </c>
    </row>
    <row r="74" spans="1:9" ht="18" customHeight="1">
      <c r="A74" s="122">
        <v>63</v>
      </c>
      <c r="B74" s="115" t="s">
        <v>176</v>
      </c>
      <c r="C74" s="117">
        <v>2014</v>
      </c>
      <c r="D74" s="191" t="s">
        <v>370</v>
      </c>
      <c r="E74" s="120">
        <v>670</v>
      </c>
      <c r="F74" s="116">
        <v>322</v>
      </c>
      <c r="G74" s="112">
        <f t="shared" si="6"/>
        <v>215740</v>
      </c>
      <c r="H74" s="112">
        <f t="shared" si="1"/>
        <v>322</v>
      </c>
      <c r="I74" s="112">
        <f t="shared" si="2"/>
        <v>215740</v>
      </c>
    </row>
    <row r="75" spans="1:9" ht="18" customHeight="1">
      <c r="A75" s="122">
        <v>64</v>
      </c>
      <c r="B75" s="115" t="s">
        <v>429</v>
      </c>
      <c r="C75" s="117">
        <v>2014</v>
      </c>
      <c r="D75" s="191" t="s">
        <v>370</v>
      </c>
      <c r="E75" s="120">
        <v>388</v>
      </c>
      <c r="F75" s="116">
        <v>12</v>
      </c>
      <c r="G75" s="112">
        <f t="shared" si="6"/>
        <v>4656</v>
      </c>
      <c r="H75" s="112">
        <f t="shared" si="1"/>
        <v>12</v>
      </c>
      <c r="I75" s="112">
        <f>SUM(E75*H75)</f>
        <v>4656</v>
      </c>
    </row>
    <row r="76" spans="1:9" ht="18" customHeight="1">
      <c r="A76" s="122">
        <v>65</v>
      </c>
      <c r="B76" s="115" t="s">
        <v>429</v>
      </c>
      <c r="C76" s="117">
        <v>2014</v>
      </c>
      <c r="D76" s="191" t="s">
        <v>370</v>
      </c>
      <c r="E76" s="120">
        <v>388</v>
      </c>
      <c r="F76" s="116">
        <v>12</v>
      </c>
      <c r="G76" s="112">
        <f t="shared" si="6"/>
        <v>4656</v>
      </c>
      <c r="H76" s="112">
        <f t="shared" si="1"/>
        <v>12</v>
      </c>
      <c r="I76" s="112">
        <f t="shared" si="2"/>
        <v>4656</v>
      </c>
    </row>
    <row r="77" spans="1:9" ht="18" customHeight="1">
      <c r="A77" s="122">
        <v>66</v>
      </c>
      <c r="B77" s="115" t="s">
        <v>425</v>
      </c>
      <c r="C77" s="117">
        <v>2014</v>
      </c>
      <c r="D77" s="191" t="s">
        <v>370</v>
      </c>
      <c r="E77" s="120">
        <v>72680</v>
      </c>
      <c r="F77" s="116">
        <v>1</v>
      </c>
      <c r="G77" s="112">
        <f t="shared" si="6"/>
        <v>72680</v>
      </c>
      <c r="H77" s="112">
        <f t="shared" si="1"/>
        <v>1</v>
      </c>
      <c r="I77" s="112">
        <f t="shared" ref="I77:I88" si="7">SUM(E77*H77)</f>
        <v>72680</v>
      </c>
    </row>
    <row r="78" spans="1:9" ht="18" customHeight="1">
      <c r="A78" s="122">
        <v>67</v>
      </c>
      <c r="B78" s="115" t="s">
        <v>446</v>
      </c>
      <c r="C78" s="117">
        <v>2015</v>
      </c>
      <c r="D78" s="191" t="s">
        <v>370</v>
      </c>
      <c r="E78" s="120">
        <v>9322</v>
      </c>
      <c r="F78" s="116">
        <v>2</v>
      </c>
      <c r="G78" s="112">
        <f t="shared" si="6"/>
        <v>18644</v>
      </c>
      <c r="H78" s="112">
        <f t="shared" si="1"/>
        <v>2</v>
      </c>
      <c r="I78" s="112">
        <f t="shared" si="7"/>
        <v>18644</v>
      </c>
    </row>
    <row r="79" spans="1:9" ht="18" customHeight="1">
      <c r="A79" s="122">
        <v>68</v>
      </c>
      <c r="B79" s="115" t="s">
        <v>75</v>
      </c>
      <c r="C79" s="117">
        <v>2015</v>
      </c>
      <c r="D79" s="191" t="s">
        <v>370</v>
      </c>
      <c r="E79" s="120">
        <v>10270</v>
      </c>
      <c r="F79" s="116">
        <v>20</v>
      </c>
      <c r="G79" s="112">
        <f t="shared" si="6"/>
        <v>205400</v>
      </c>
      <c r="H79" s="112">
        <f t="shared" si="1"/>
        <v>20</v>
      </c>
      <c r="I79" s="112">
        <f t="shared" si="7"/>
        <v>205400</v>
      </c>
    </row>
    <row r="80" spans="1:9" ht="33" customHeight="1">
      <c r="A80" s="122">
        <v>69</v>
      </c>
      <c r="B80" s="113" t="s">
        <v>449</v>
      </c>
      <c r="C80" s="117">
        <v>2015</v>
      </c>
      <c r="D80" s="191" t="s">
        <v>370</v>
      </c>
      <c r="E80" s="120">
        <v>6320</v>
      </c>
      <c r="F80" s="116">
        <v>5</v>
      </c>
      <c r="G80" s="112">
        <f t="shared" si="6"/>
        <v>31600</v>
      </c>
      <c r="H80" s="112">
        <f t="shared" si="1"/>
        <v>5</v>
      </c>
      <c r="I80" s="112">
        <f t="shared" si="7"/>
        <v>31600</v>
      </c>
    </row>
    <row r="81" spans="1:9" ht="33" customHeight="1">
      <c r="A81" s="122">
        <v>70</v>
      </c>
      <c r="B81" s="125" t="s">
        <v>541</v>
      </c>
      <c r="C81" s="122">
        <v>2016</v>
      </c>
      <c r="D81" s="191" t="s">
        <v>370</v>
      </c>
      <c r="E81" s="120">
        <v>9480</v>
      </c>
      <c r="F81" s="116">
        <v>8</v>
      </c>
      <c r="G81" s="112">
        <f t="shared" si="6"/>
        <v>75840</v>
      </c>
      <c r="H81" s="112">
        <f t="shared" si="1"/>
        <v>8</v>
      </c>
      <c r="I81" s="112">
        <f t="shared" si="7"/>
        <v>75840</v>
      </c>
    </row>
    <row r="82" spans="1:9" ht="18" customHeight="1">
      <c r="A82" s="122">
        <v>71</v>
      </c>
      <c r="B82" s="125" t="s">
        <v>542</v>
      </c>
      <c r="C82" s="122">
        <v>2016</v>
      </c>
      <c r="D82" s="191" t="s">
        <v>370</v>
      </c>
      <c r="E82" s="120">
        <v>39500</v>
      </c>
      <c r="F82" s="116">
        <v>1</v>
      </c>
      <c r="G82" s="112">
        <f t="shared" si="6"/>
        <v>39500</v>
      </c>
      <c r="H82" s="112">
        <f t="shared" si="1"/>
        <v>1</v>
      </c>
      <c r="I82" s="112">
        <f t="shared" si="7"/>
        <v>39500</v>
      </c>
    </row>
    <row r="83" spans="1:9" ht="24.75" customHeight="1">
      <c r="A83" s="122">
        <v>72</v>
      </c>
      <c r="B83" s="125" t="s">
        <v>176</v>
      </c>
      <c r="C83" s="122">
        <v>2017</v>
      </c>
      <c r="D83" s="191" t="s">
        <v>370</v>
      </c>
      <c r="E83" s="120">
        <v>232</v>
      </c>
      <c r="F83" s="116">
        <v>45</v>
      </c>
      <c r="G83" s="112">
        <f t="shared" si="6"/>
        <v>10440</v>
      </c>
      <c r="H83" s="112">
        <f t="shared" si="1"/>
        <v>45</v>
      </c>
      <c r="I83" s="112">
        <f t="shared" si="7"/>
        <v>10440</v>
      </c>
    </row>
    <row r="84" spans="1:9" ht="24.75" customHeight="1">
      <c r="A84" s="122">
        <v>73</v>
      </c>
      <c r="B84" s="125" t="s">
        <v>176</v>
      </c>
      <c r="C84" s="122">
        <v>2017</v>
      </c>
      <c r="D84" s="191" t="s">
        <v>370</v>
      </c>
      <c r="E84" s="120">
        <v>1473</v>
      </c>
      <c r="F84" s="116">
        <v>177</v>
      </c>
      <c r="G84" s="112">
        <f t="shared" si="6"/>
        <v>260721</v>
      </c>
      <c r="H84" s="112">
        <f t="shared" si="1"/>
        <v>177</v>
      </c>
      <c r="I84" s="112">
        <f t="shared" si="7"/>
        <v>260721</v>
      </c>
    </row>
    <row r="85" spans="1:9" ht="24.75" customHeight="1">
      <c r="A85" s="122">
        <v>74</v>
      </c>
      <c r="B85" s="125" t="s">
        <v>176</v>
      </c>
      <c r="C85" s="122">
        <v>2017</v>
      </c>
      <c r="D85" s="191" t="s">
        <v>370</v>
      </c>
      <c r="E85" s="120">
        <v>244</v>
      </c>
      <c r="F85" s="116">
        <v>272</v>
      </c>
      <c r="G85" s="112">
        <f>SUM(E85*F85)</f>
        <v>66368</v>
      </c>
      <c r="H85" s="112">
        <f t="shared" si="1"/>
        <v>272</v>
      </c>
      <c r="I85" s="112">
        <f t="shared" si="7"/>
        <v>66368</v>
      </c>
    </row>
    <row r="86" spans="1:9" ht="19.5" customHeight="1">
      <c r="A86" s="122">
        <v>75</v>
      </c>
      <c r="B86" s="125" t="s">
        <v>1414</v>
      </c>
      <c r="C86" s="122">
        <v>2018</v>
      </c>
      <c r="D86" s="430" t="s">
        <v>370</v>
      </c>
      <c r="E86" s="120">
        <v>200</v>
      </c>
      <c r="F86" s="116">
        <v>27</v>
      </c>
      <c r="G86" s="112">
        <f>SUM(E86*F86)</f>
        <v>5400</v>
      </c>
      <c r="H86" s="112">
        <f t="shared" si="1"/>
        <v>27</v>
      </c>
      <c r="I86" s="112">
        <f t="shared" si="7"/>
        <v>5400</v>
      </c>
    </row>
    <row r="87" spans="1:9" ht="18" customHeight="1">
      <c r="A87" s="122">
        <v>76</v>
      </c>
      <c r="B87" s="125" t="s">
        <v>107</v>
      </c>
      <c r="C87" s="122">
        <v>2018</v>
      </c>
      <c r="D87" s="191" t="s">
        <v>664</v>
      </c>
      <c r="E87" s="120">
        <v>4500</v>
      </c>
      <c r="F87" s="116">
        <v>25.3</v>
      </c>
      <c r="G87" s="112">
        <f>SUM(E87*F87)</f>
        <v>113850</v>
      </c>
      <c r="H87" s="112">
        <f t="shared" si="1"/>
        <v>25.3</v>
      </c>
      <c r="I87" s="112">
        <f t="shared" si="7"/>
        <v>113850</v>
      </c>
    </row>
    <row r="88" spans="1:9">
      <c r="A88" s="122">
        <v>77</v>
      </c>
      <c r="B88" s="125" t="s">
        <v>176</v>
      </c>
      <c r="C88" s="122">
        <v>2018</v>
      </c>
      <c r="D88" s="191" t="s">
        <v>370</v>
      </c>
      <c r="E88" s="120">
        <v>2942</v>
      </c>
      <c r="F88" s="116">
        <v>262</v>
      </c>
      <c r="G88" s="112">
        <f>SUM(E88*F88)</f>
        <v>770804</v>
      </c>
      <c r="H88" s="112">
        <f t="shared" si="1"/>
        <v>262</v>
      </c>
      <c r="I88" s="112">
        <f t="shared" si="7"/>
        <v>770804</v>
      </c>
    </row>
    <row r="89" spans="1:9">
      <c r="A89" s="535" t="s">
        <v>123</v>
      </c>
      <c r="B89" s="536"/>
      <c r="C89" s="115"/>
      <c r="D89" s="193"/>
      <c r="E89" s="120"/>
      <c r="F89" s="209">
        <f>SUM(F12:F88)</f>
        <v>48910.3</v>
      </c>
      <c r="G89" s="208">
        <f>SUM(G12:G88)</f>
        <v>16630924</v>
      </c>
      <c r="H89" s="209">
        <f>SUM(H12:H88)</f>
        <v>48910.3</v>
      </c>
      <c r="I89" s="112">
        <f>SUM(I12:I88)</f>
        <v>16630924</v>
      </c>
    </row>
    <row r="90" spans="1:9">
      <c r="A90" s="547" t="s">
        <v>1092</v>
      </c>
      <c r="B90" s="548"/>
      <c r="C90" s="548"/>
      <c r="D90" s="548"/>
      <c r="E90" s="548"/>
      <c r="F90" s="548"/>
      <c r="G90" s="548"/>
      <c r="H90" s="548"/>
      <c r="I90" s="549"/>
    </row>
    <row r="91" spans="1:9" s="68" customFormat="1">
      <c r="A91" s="128">
        <v>1</v>
      </c>
      <c r="B91" s="125" t="s">
        <v>634</v>
      </c>
      <c r="C91" s="121">
        <v>1978</v>
      </c>
      <c r="D91" s="139" t="s">
        <v>370</v>
      </c>
      <c r="E91" s="35">
        <v>5000</v>
      </c>
      <c r="F91" s="112">
        <v>1</v>
      </c>
      <c r="G91" s="35">
        <f>E91*F91</f>
        <v>5000</v>
      </c>
      <c r="H91" s="112">
        <v>1</v>
      </c>
      <c r="I91" s="35">
        <f>G91</f>
        <v>5000</v>
      </c>
    </row>
    <row r="92" spans="1:9" s="68" customFormat="1">
      <c r="A92" s="128">
        <v>2</v>
      </c>
      <c r="B92" s="121" t="s">
        <v>1102</v>
      </c>
      <c r="C92" s="121">
        <v>1978</v>
      </c>
      <c r="D92" s="139" t="s">
        <v>370</v>
      </c>
      <c r="E92" s="35">
        <v>20000</v>
      </c>
      <c r="F92" s="121">
        <v>14</v>
      </c>
      <c r="G92" s="35">
        <f t="shared" ref="G92:G100" si="8">E92*F92</f>
        <v>280000</v>
      </c>
      <c r="H92" s="121">
        <v>14</v>
      </c>
      <c r="I92" s="35">
        <f t="shared" ref="I92:I100" si="9">G92</f>
        <v>280000</v>
      </c>
    </row>
    <row r="93" spans="1:9" s="68" customFormat="1">
      <c r="A93" s="128">
        <v>3</v>
      </c>
      <c r="B93" s="121" t="s">
        <v>146</v>
      </c>
      <c r="C93" s="121">
        <v>1978</v>
      </c>
      <c r="D93" s="139" t="s">
        <v>370</v>
      </c>
      <c r="E93" s="35">
        <v>402</v>
      </c>
      <c r="F93" s="121">
        <v>3</v>
      </c>
      <c r="G93" s="35">
        <f t="shared" si="8"/>
        <v>1206</v>
      </c>
      <c r="H93" s="121">
        <v>3</v>
      </c>
      <c r="I93" s="35">
        <f t="shared" si="9"/>
        <v>1206</v>
      </c>
    </row>
    <row r="94" spans="1:9" s="68" customFormat="1">
      <c r="A94" s="128">
        <v>4</v>
      </c>
      <c r="B94" s="121" t="s">
        <v>147</v>
      </c>
      <c r="C94" s="121">
        <v>1978</v>
      </c>
      <c r="D94" s="139" t="s">
        <v>370</v>
      </c>
      <c r="E94" s="35">
        <v>20000</v>
      </c>
      <c r="F94" s="121">
        <v>13</v>
      </c>
      <c r="G94" s="35">
        <f t="shared" si="8"/>
        <v>260000</v>
      </c>
      <c r="H94" s="121">
        <v>13</v>
      </c>
      <c r="I94" s="35">
        <f t="shared" si="9"/>
        <v>260000</v>
      </c>
    </row>
    <row r="95" spans="1:9" s="68" customFormat="1">
      <c r="A95" s="128">
        <v>5</v>
      </c>
      <c r="B95" s="121" t="s">
        <v>651</v>
      </c>
      <c r="C95" s="121">
        <v>1978</v>
      </c>
      <c r="D95" s="139" t="s">
        <v>370</v>
      </c>
      <c r="E95" s="35">
        <v>5000</v>
      </c>
      <c r="F95" s="121">
        <v>2</v>
      </c>
      <c r="G95" s="35">
        <f t="shared" si="8"/>
        <v>10000</v>
      </c>
      <c r="H95" s="121">
        <v>2</v>
      </c>
      <c r="I95" s="35">
        <f t="shared" si="9"/>
        <v>10000</v>
      </c>
    </row>
    <row r="96" spans="1:9" s="68" customFormat="1">
      <c r="A96" s="128">
        <v>6</v>
      </c>
      <c r="B96" s="121" t="s">
        <v>652</v>
      </c>
      <c r="C96" s="121">
        <v>1978</v>
      </c>
      <c r="D96" s="139" t="s">
        <v>370</v>
      </c>
      <c r="E96" s="35">
        <v>5000</v>
      </c>
      <c r="F96" s="121">
        <v>4</v>
      </c>
      <c r="G96" s="35">
        <f t="shared" si="8"/>
        <v>20000</v>
      </c>
      <c r="H96" s="121">
        <v>4</v>
      </c>
      <c r="I96" s="35">
        <f t="shared" si="9"/>
        <v>20000</v>
      </c>
    </row>
    <row r="97" spans="1:9" s="68" customFormat="1">
      <c r="A97" s="128">
        <v>7</v>
      </c>
      <c r="B97" s="121" t="s">
        <v>653</v>
      </c>
      <c r="C97" s="121">
        <v>1978</v>
      </c>
      <c r="D97" s="139" t="s">
        <v>370</v>
      </c>
      <c r="E97" s="35">
        <v>1000</v>
      </c>
      <c r="F97" s="121">
        <v>8</v>
      </c>
      <c r="G97" s="35">
        <f t="shared" si="8"/>
        <v>8000</v>
      </c>
      <c r="H97" s="121">
        <v>8</v>
      </c>
      <c r="I97" s="35">
        <f t="shared" si="9"/>
        <v>8000</v>
      </c>
    </row>
    <row r="98" spans="1:9" s="68" customFormat="1">
      <c r="A98" s="128">
        <v>8</v>
      </c>
      <c r="B98" s="121" t="s">
        <v>654</v>
      </c>
      <c r="C98" s="121">
        <v>1978</v>
      </c>
      <c r="D98" s="139" t="s">
        <v>370</v>
      </c>
      <c r="E98" s="35">
        <v>477</v>
      </c>
      <c r="F98" s="121">
        <v>1</v>
      </c>
      <c r="G98" s="35">
        <f t="shared" si="8"/>
        <v>477</v>
      </c>
      <c r="H98" s="121">
        <v>1</v>
      </c>
      <c r="I98" s="35">
        <f t="shared" si="9"/>
        <v>477</v>
      </c>
    </row>
    <row r="99" spans="1:9" s="68" customFormat="1">
      <c r="A99" s="128">
        <v>9</v>
      </c>
      <c r="B99" s="115" t="s">
        <v>1124</v>
      </c>
      <c r="C99" s="121">
        <v>1978</v>
      </c>
      <c r="D99" s="139" t="s">
        <v>370</v>
      </c>
      <c r="E99" s="35">
        <v>200</v>
      </c>
      <c r="F99" s="121">
        <v>5936</v>
      </c>
      <c r="G99" s="35">
        <f>E99*F99</f>
        <v>1187200</v>
      </c>
      <c r="H99" s="121">
        <v>5936</v>
      </c>
      <c r="I99" s="35">
        <f t="shared" si="9"/>
        <v>1187200</v>
      </c>
    </row>
    <row r="100" spans="1:9" s="68" customFormat="1">
      <c r="A100" s="128">
        <v>10</v>
      </c>
      <c r="B100" s="121" t="s">
        <v>655</v>
      </c>
      <c r="C100" s="121">
        <v>1978</v>
      </c>
      <c r="D100" s="139" t="s">
        <v>370</v>
      </c>
      <c r="E100" s="35">
        <v>2000</v>
      </c>
      <c r="F100" s="121">
        <v>1</v>
      </c>
      <c r="G100" s="35">
        <f t="shared" si="8"/>
        <v>2000</v>
      </c>
      <c r="H100" s="121">
        <v>1</v>
      </c>
      <c r="I100" s="35">
        <f t="shared" si="9"/>
        <v>2000</v>
      </c>
    </row>
    <row r="101" spans="1:9">
      <c r="A101" s="535" t="s">
        <v>123</v>
      </c>
      <c r="B101" s="536"/>
      <c r="C101" s="463"/>
      <c r="D101" s="121"/>
      <c r="E101" s="121"/>
      <c r="F101" s="121">
        <f>SUM(F91:F100)</f>
        <v>5983</v>
      </c>
      <c r="G101" s="121">
        <f>SUM(G91:G100)</f>
        <v>1773883</v>
      </c>
      <c r="H101" s="121">
        <f>SUM(H91:H100)</f>
        <v>5983</v>
      </c>
      <c r="I101" s="121">
        <f>SUM(I91:I100)</f>
        <v>1773883</v>
      </c>
    </row>
    <row r="103" spans="1:9">
      <c r="B103" s="449" t="s">
        <v>371</v>
      </c>
      <c r="F103" s="155">
        <f>F101+F89</f>
        <v>54893.3</v>
      </c>
      <c r="G103" s="155">
        <f>G101+G89</f>
        <v>18404807</v>
      </c>
      <c r="H103" s="155">
        <f>H101+H89</f>
        <v>54893.3</v>
      </c>
      <c r="I103" s="155">
        <f>I101+I89</f>
        <v>18404807</v>
      </c>
    </row>
    <row r="106" spans="1:9">
      <c r="A106" s="210"/>
      <c r="B106" s="211"/>
      <c r="C106" s="211"/>
      <c r="D106" s="212"/>
      <c r="E106" s="213"/>
      <c r="F106" s="214"/>
      <c r="G106" s="215"/>
      <c r="H106" s="211"/>
      <c r="I106" s="216"/>
    </row>
  </sheetData>
  <mergeCells count="13">
    <mergeCell ref="A101:B101"/>
    <mergeCell ref="G1:I3"/>
    <mergeCell ref="A90:I90"/>
    <mergeCell ref="A6:I6"/>
    <mergeCell ref="A8:I8"/>
    <mergeCell ref="F10:G10"/>
    <mergeCell ref="H10:I10"/>
    <mergeCell ref="A10:A11"/>
    <mergeCell ref="B10:B11"/>
    <mergeCell ref="C10:C11"/>
    <mergeCell ref="E10:E11"/>
    <mergeCell ref="D10:D11"/>
    <mergeCell ref="A89:B89"/>
  </mergeCells>
  <pageMargins left="0.48" right="0.21" top="0.47" bottom="0.3" header="0.3" footer="0.3"/>
  <pageSetup paperSize="9" scale="8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G27" sqref="G27"/>
    </sheetView>
  </sheetViews>
  <sheetFormatPr defaultRowHeight="15.75"/>
  <cols>
    <col min="1" max="1" width="5.28515625" style="1" customWidth="1"/>
    <col min="2" max="2" width="30.28515625" style="1" customWidth="1"/>
    <col min="3" max="4" width="9.140625" style="1"/>
    <col min="5" max="5" width="10.7109375" style="1" customWidth="1"/>
    <col min="6" max="6" width="9.140625" style="1"/>
    <col min="7" max="7" width="15.140625" style="1" customWidth="1"/>
    <col min="8" max="8" width="9.140625" style="1"/>
    <col min="9" max="9" width="15" style="1" customWidth="1"/>
    <col min="10" max="16384" width="9.140625" style="1"/>
  </cols>
  <sheetData>
    <row r="1" spans="1:10">
      <c r="A1" s="2"/>
      <c r="B1" s="2"/>
      <c r="C1" s="196"/>
      <c r="D1" s="196"/>
      <c r="E1" s="4"/>
      <c r="F1" s="19"/>
      <c r="G1" s="552" t="s">
        <v>1418</v>
      </c>
      <c r="H1" s="552"/>
      <c r="I1" s="552"/>
    </row>
    <row r="2" spans="1:10">
      <c r="A2" s="2"/>
      <c r="B2" s="2"/>
      <c r="C2" s="196"/>
      <c r="D2" s="196"/>
      <c r="E2" s="4"/>
      <c r="F2" s="2"/>
      <c r="G2" s="552"/>
      <c r="H2" s="552"/>
      <c r="I2" s="552"/>
      <c r="J2" s="2"/>
    </row>
    <row r="3" spans="1:10">
      <c r="A3" s="2"/>
      <c r="B3" s="2"/>
      <c r="C3" s="196"/>
      <c r="D3" s="196"/>
      <c r="E3" s="4"/>
      <c r="F3" s="2"/>
      <c r="G3" s="552"/>
      <c r="H3" s="552"/>
      <c r="I3" s="552"/>
      <c r="J3" s="2"/>
    </row>
    <row r="4" spans="1:10">
      <c r="A4" s="2"/>
      <c r="B4" s="2"/>
      <c r="C4" s="196"/>
      <c r="D4" s="196"/>
      <c r="E4" s="4"/>
      <c r="F4" s="2"/>
      <c r="G4" s="552"/>
      <c r="H4" s="552"/>
      <c r="I4" s="552"/>
      <c r="J4" s="2"/>
    </row>
    <row r="5" spans="1:10">
      <c r="A5" s="2"/>
      <c r="B5" s="2"/>
      <c r="C5" s="196"/>
      <c r="D5" s="196"/>
      <c r="E5" s="4"/>
      <c r="F5" s="2"/>
      <c r="G5" s="4"/>
      <c r="H5" s="18"/>
      <c r="I5" s="19"/>
    </row>
    <row r="6" spans="1:10" ht="16.5">
      <c r="A6" s="25" t="s">
        <v>1154</v>
      </c>
      <c r="B6" s="5"/>
      <c r="C6" s="196"/>
      <c r="D6" s="196"/>
      <c r="E6" s="4"/>
      <c r="F6" s="5"/>
      <c r="G6" s="4"/>
      <c r="H6" s="18"/>
      <c r="I6" s="19"/>
    </row>
    <row r="7" spans="1:10">
      <c r="A7" s="2" t="s">
        <v>285</v>
      </c>
      <c r="B7" s="2"/>
      <c r="C7" s="196"/>
      <c r="D7" s="196"/>
      <c r="E7" s="4"/>
      <c r="F7" s="2"/>
      <c r="G7" s="4"/>
      <c r="H7" s="18"/>
      <c r="I7" s="19"/>
    </row>
    <row r="8" spans="1:10">
      <c r="A8" s="553" t="s">
        <v>1153</v>
      </c>
      <c r="B8" s="553"/>
      <c r="C8" s="553"/>
      <c r="D8" s="553"/>
      <c r="E8" s="553"/>
      <c r="F8" s="553"/>
      <c r="G8" s="553"/>
      <c r="H8" s="553"/>
      <c r="I8" s="553"/>
    </row>
    <row r="9" spans="1:10">
      <c r="A9" s="197"/>
      <c r="B9" s="197"/>
      <c r="C9" s="197"/>
      <c r="D9" s="197"/>
      <c r="E9" s="197"/>
      <c r="F9" s="27"/>
      <c r="G9" s="27"/>
      <c r="H9" s="27"/>
      <c r="I9" s="27"/>
    </row>
    <row r="10" spans="1:10" ht="15.75" customHeight="1">
      <c r="A10" s="557" t="s">
        <v>0</v>
      </c>
      <c r="B10" s="557" t="s">
        <v>1</v>
      </c>
      <c r="C10" s="542" t="s">
        <v>119</v>
      </c>
      <c r="D10" s="557" t="s">
        <v>391</v>
      </c>
      <c r="E10" s="557" t="s">
        <v>3</v>
      </c>
      <c r="F10" s="559" t="s">
        <v>4</v>
      </c>
      <c r="G10" s="560"/>
      <c r="H10" s="561" t="s">
        <v>5</v>
      </c>
      <c r="I10" s="562"/>
    </row>
    <row r="11" spans="1:10" ht="27" customHeight="1">
      <c r="A11" s="558"/>
      <c r="B11" s="558"/>
      <c r="C11" s="544"/>
      <c r="D11" s="558"/>
      <c r="E11" s="558"/>
      <c r="F11" s="442" t="s">
        <v>6</v>
      </c>
      <c r="G11" s="442" t="s">
        <v>7</v>
      </c>
      <c r="H11" s="412" t="s">
        <v>8</v>
      </c>
      <c r="I11" s="441" t="s">
        <v>9</v>
      </c>
    </row>
    <row r="12" spans="1:10" ht="18.75" customHeight="1">
      <c r="A12" s="559" t="s">
        <v>1093</v>
      </c>
      <c r="B12" s="563"/>
      <c r="C12" s="563"/>
      <c r="D12" s="563"/>
      <c r="E12" s="563"/>
      <c r="F12" s="563"/>
      <c r="G12" s="563"/>
      <c r="H12" s="563"/>
      <c r="I12" s="560"/>
    </row>
    <row r="13" spans="1:10" ht="21.75" customHeight="1">
      <c r="A13" s="311">
        <v>1</v>
      </c>
      <c r="B13" s="413" t="s">
        <v>989</v>
      </c>
      <c r="C13" s="314">
        <v>1957</v>
      </c>
      <c r="D13" s="314" t="s">
        <v>370</v>
      </c>
      <c r="E13" s="314">
        <v>76261300</v>
      </c>
      <c r="F13" s="313">
        <v>1</v>
      </c>
      <c r="G13" s="313">
        <v>76261300</v>
      </c>
      <c r="H13" s="100">
        <v>1</v>
      </c>
      <c r="I13" s="315">
        <v>76261300</v>
      </c>
    </row>
    <row r="14" spans="1:10" ht="21.75" customHeight="1">
      <c r="A14" s="311">
        <v>2</v>
      </c>
      <c r="B14" s="413" t="s">
        <v>1406</v>
      </c>
      <c r="C14" s="314">
        <v>1992</v>
      </c>
      <c r="D14" s="314" t="s">
        <v>370</v>
      </c>
      <c r="E14" s="314">
        <v>461400</v>
      </c>
      <c r="F14" s="313">
        <v>1</v>
      </c>
      <c r="G14" s="313">
        <v>461400</v>
      </c>
      <c r="H14" s="100">
        <v>1</v>
      </c>
      <c r="I14" s="315">
        <v>461400</v>
      </c>
    </row>
    <row r="15" spans="1:10" ht="19.5" customHeight="1">
      <c r="A15" s="311">
        <v>3</v>
      </c>
      <c r="B15" s="413" t="s">
        <v>195</v>
      </c>
      <c r="C15" s="314">
        <v>1992</v>
      </c>
      <c r="D15" s="314" t="s">
        <v>370</v>
      </c>
      <c r="E15" s="314">
        <v>595700</v>
      </c>
      <c r="F15" s="313">
        <v>1</v>
      </c>
      <c r="G15" s="313">
        <v>595700</v>
      </c>
      <c r="H15" s="100">
        <v>1</v>
      </c>
      <c r="I15" s="315">
        <v>595700</v>
      </c>
    </row>
    <row r="16" spans="1:10" ht="19.5" customHeight="1">
      <c r="A16" s="564" t="s">
        <v>123</v>
      </c>
      <c r="B16" s="565"/>
      <c r="C16" s="439"/>
      <c r="D16" s="439"/>
      <c r="E16" s="439"/>
      <c r="F16" s="439">
        <f>SUM(F13:F15)</f>
        <v>3</v>
      </c>
      <c r="G16" s="439">
        <f>SUM(G13:G15)</f>
        <v>77318400</v>
      </c>
      <c r="H16" s="100">
        <f>SUM(H13:H15)</f>
        <v>3</v>
      </c>
      <c r="I16" s="439">
        <f>SUM(I13:I15)</f>
        <v>77318400</v>
      </c>
    </row>
    <row r="17" spans="1:9" ht="16.5" customHeight="1">
      <c r="A17" s="311"/>
      <c r="B17" s="559" t="s">
        <v>1094</v>
      </c>
      <c r="C17" s="563"/>
      <c r="D17" s="563"/>
      <c r="E17" s="563"/>
      <c r="F17" s="563"/>
      <c r="G17" s="563"/>
      <c r="H17" s="563"/>
      <c r="I17" s="560"/>
    </row>
    <row r="18" spans="1:9" ht="31.5">
      <c r="A18" s="22">
        <v>1</v>
      </c>
      <c r="B18" s="21" t="s">
        <v>576</v>
      </c>
      <c r="C18" s="22">
        <v>2008</v>
      </c>
      <c r="D18" s="22" t="s">
        <v>370</v>
      </c>
      <c r="E18" s="23">
        <v>18343</v>
      </c>
      <c r="F18" s="22">
        <v>448</v>
      </c>
      <c r="G18" s="23">
        <f>E18*F18</f>
        <v>8217664</v>
      </c>
      <c r="H18" s="22">
        <v>448</v>
      </c>
      <c r="I18" s="22">
        <f>SUM(G18)</f>
        <v>8217664</v>
      </c>
    </row>
    <row r="19" spans="1:9">
      <c r="A19" s="22">
        <v>2</v>
      </c>
      <c r="B19" s="21" t="s">
        <v>196</v>
      </c>
      <c r="C19" s="22">
        <v>2012</v>
      </c>
      <c r="D19" s="22" t="s">
        <v>370</v>
      </c>
      <c r="E19" s="23">
        <v>93600</v>
      </c>
      <c r="F19" s="22">
        <v>1</v>
      </c>
      <c r="G19" s="23">
        <f t="shared" ref="G19:G46" si="0">E19*F19</f>
        <v>93600</v>
      </c>
      <c r="H19" s="22">
        <v>1</v>
      </c>
      <c r="I19" s="22">
        <f t="shared" ref="I19:I46" si="1">SUM(G19)</f>
        <v>93600</v>
      </c>
    </row>
    <row r="20" spans="1:9">
      <c r="A20" s="22">
        <v>3</v>
      </c>
      <c r="B20" s="21" t="s">
        <v>145</v>
      </c>
      <c r="C20" s="22">
        <v>2012</v>
      </c>
      <c r="D20" s="22" t="s">
        <v>370</v>
      </c>
      <c r="E20" s="23">
        <v>31200</v>
      </c>
      <c r="F20" s="22">
        <v>2</v>
      </c>
      <c r="G20" s="23">
        <f t="shared" si="0"/>
        <v>62400</v>
      </c>
      <c r="H20" s="22">
        <v>2</v>
      </c>
      <c r="I20" s="22">
        <f t="shared" si="1"/>
        <v>62400</v>
      </c>
    </row>
    <row r="21" spans="1:9">
      <c r="A21" s="22">
        <v>4</v>
      </c>
      <c r="B21" s="21" t="s">
        <v>146</v>
      </c>
      <c r="C21" s="22">
        <v>2012</v>
      </c>
      <c r="D21" s="22" t="s">
        <v>370</v>
      </c>
      <c r="E21" s="23">
        <v>46800</v>
      </c>
      <c r="F21" s="22">
        <v>2</v>
      </c>
      <c r="G21" s="23">
        <f t="shared" si="0"/>
        <v>93600</v>
      </c>
      <c r="H21" s="22">
        <v>2</v>
      </c>
      <c r="I21" s="22">
        <f t="shared" si="1"/>
        <v>93600</v>
      </c>
    </row>
    <row r="22" spans="1:9">
      <c r="A22" s="22">
        <v>5</v>
      </c>
      <c r="B22" s="21" t="s">
        <v>197</v>
      </c>
      <c r="C22" s="22">
        <v>2012</v>
      </c>
      <c r="D22" s="22" t="s">
        <v>370</v>
      </c>
      <c r="E22" s="23">
        <v>15600</v>
      </c>
      <c r="F22" s="22">
        <v>3</v>
      </c>
      <c r="G22" s="23">
        <f t="shared" si="0"/>
        <v>46800</v>
      </c>
      <c r="H22" s="22">
        <v>3</v>
      </c>
      <c r="I22" s="22">
        <f t="shared" si="1"/>
        <v>46800</v>
      </c>
    </row>
    <row r="23" spans="1:9">
      <c r="A23" s="22">
        <v>6</v>
      </c>
      <c r="B23" s="21" t="s">
        <v>75</v>
      </c>
      <c r="C23" s="22">
        <v>2012</v>
      </c>
      <c r="D23" s="22" t="s">
        <v>370</v>
      </c>
      <c r="E23" s="23">
        <v>9750</v>
      </c>
      <c r="F23" s="22">
        <v>12</v>
      </c>
      <c r="G23" s="23">
        <f t="shared" si="0"/>
        <v>117000</v>
      </c>
      <c r="H23" s="22">
        <v>12</v>
      </c>
      <c r="I23" s="22">
        <f t="shared" si="1"/>
        <v>117000</v>
      </c>
    </row>
    <row r="24" spans="1:9">
      <c r="A24" s="22">
        <v>7</v>
      </c>
      <c r="B24" s="21" t="s">
        <v>198</v>
      </c>
      <c r="C24" s="22">
        <v>2012</v>
      </c>
      <c r="D24" s="22" t="s">
        <v>816</v>
      </c>
      <c r="E24" s="23">
        <v>2925</v>
      </c>
      <c r="F24" s="22">
        <v>105</v>
      </c>
      <c r="G24" s="23">
        <f t="shared" si="0"/>
        <v>307125</v>
      </c>
      <c r="H24" s="22">
        <v>105</v>
      </c>
      <c r="I24" s="22">
        <f t="shared" si="1"/>
        <v>307125</v>
      </c>
    </row>
    <row r="25" spans="1:9" ht="31.5">
      <c r="A25" s="22">
        <v>8</v>
      </c>
      <c r="B25" s="21" t="s">
        <v>199</v>
      </c>
      <c r="C25" s="22">
        <v>2012</v>
      </c>
      <c r="D25" s="22" t="s">
        <v>816</v>
      </c>
      <c r="E25" s="23">
        <v>1950</v>
      </c>
      <c r="F25" s="22">
        <v>50</v>
      </c>
      <c r="G25" s="23">
        <f t="shared" si="0"/>
        <v>97500</v>
      </c>
      <c r="H25" s="22">
        <v>50</v>
      </c>
      <c r="I25" s="22">
        <f t="shared" si="1"/>
        <v>97500</v>
      </c>
    </row>
    <row r="26" spans="1:9" ht="31.5">
      <c r="A26" s="22">
        <v>9</v>
      </c>
      <c r="B26" s="21" t="s">
        <v>200</v>
      </c>
      <c r="C26" s="22">
        <v>2012</v>
      </c>
      <c r="D26" s="22" t="s">
        <v>816</v>
      </c>
      <c r="E26" s="23">
        <v>390</v>
      </c>
      <c r="F26" s="22">
        <v>50</v>
      </c>
      <c r="G26" s="23">
        <f t="shared" si="0"/>
        <v>19500</v>
      </c>
      <c r="H26" s="22">
        <v>50</v>
      </c>
      <c r="I26" s="22">
        <f t="shared" si="1"/>
        <v>19500</v>
      </c>
    </row>
    <row r="27" spans="1:9" ht="31.5">
      <c r="A27" s="22">
        <v>10</v>
      </c>
      <c r="B27" s="21" t="s">
        <v>201</v>
      </c>
      <c r="C27" s="22">
        <v>2012</v>
      </c>
      <c r="D27" s="22" t="s">
        <v>816</v>
      </c>
      <c r="E27" s="23">
        <v>2275</v>
      </c>
      <c r="F27" s="22">
        <v>22.5</v>
      </c>
      <c r="G27" s="23">
        <f t="shared" si="0"/>
        <v>51187.5</v>
      </c>
      <c r="H27" s="22">
        <v>22.5</v>
      </c>
      <c r="I27" s="22">
        <f t="shared" si="1"/>
        <v>51187.5</v>
      </c>
    </row>
    <row r="28" spans="1:9">
      <c r="A28" s="22">
        <v>11</v>
      </c>
      <c r="B28" s="21" t="s">
        <v>202</v>
      </c>
      <c r="C28" s="22">
        <v>2012</v>
      </c>
      <c r="D28" s="22" t="s">
        <v>816</v>
      </c>
      <c r="E28" s="23">
        <v>2275</v>
      </c>
      <c r="F28" s="22">
        <v>171.8</v>
      </c>
      <c r="G28" s="23">
        <f t="shared" si="0"/>
        <v>390845</v>
      </c>
      <c r="H28" s="22">
        <v>171.8</v>
      </c>
      <c r="I28" s="22">
        <f t="shared" si="1"/>
        <v>390845</v>
      </c>
    </row>
    <row r="29" spans="1:9">
      <c r="A29" s="22">
        <v>12</v>
      </c>
      <c r="B29" s="21" t="s">
        <v>203</v>
      </c>
      <c r="C29" s="22">
        <v>2012</v>
      </c>
      <c r="D29" s="22" t="s">
        <v>370</v>
      </c>
      <c r="E29" s="23">
        <v>9750</v>
      </c>
      <c r="F29" s="22">
        <v>2</v>
      </c>
      <c r="G29" s="23">
        <f t="shared" si="0"/>
        <v>19500</v>
      </c>
      <c r="H29" s="22">
        <v>2</v>
      </c>
      <c r="I29" s="22">
        <f t="shared" si="1"/>
        <v>19500</v>
      </c>
    </row>
    <row r="30" spans="1:9">
      <c r="A30" s="22">
        <v>13</v>
      </c>
      <c r="B30" s="21" t="s">
        <v>204</v>
      </c>
      <c r="C30" s="22">
        <v>2012</v>
      </c>
      <c r="D30" s="22" t="s">
        <v>370</v>
      </c>
      <c r="E30" s="23">
        <v>9750</v>
      </c>
      <c r="F30" s="22">
        <v>1</v>
      </c>
      <c r="G30" s="23">
        <f t="shared" si="0"/>
        <v>9750</v>
      </c>
      <c r="H30" s="22">
        <v>1</v>
      </c>
      <c r="I30" s="22">
        <f t="shared" si="1"/>
        <v>9750</v>
      </c>
    </row>
    <row r="31" spans="1:9">
      <c r="A31" s="22">
        <v>14</v>
      </c>
      <c r="B31" s="21" t="s">
        <v>205</v>
      </c>
      <c r="C31" s="22">
        <v>2012</v>
      </c>
      <c r="D31" s="22" t="s">
        <v>370</v>
      </c>
      <c r="E31" s="23">
        <v>22750</v>
      </c>
      <c r="F31" s="22">
        <v>1</v>
      </c>
      <c r="G31" s="23">
        <f t="shared" si="0"/>
        <v>22750</v>
      </c>
      <c r="H31" s="22">
        <v>1</v>
      </c>
      <c r="I31" s="22">
        <f t="shared" si="1"/>
        <v>22750</v>
      </c>
    </row>
    <row r="32" spans="1:9">
      <c r="A32" s="22">
        <v>15</v>
      </c>
      <c r="B32" s="21" t="s">
        <v>206</v>
      </c>
      <c r="C32" s="22">
        <v>2012</v>
      </c>
      <c r="D32" s="22" t="s">
        <v>370</v>
      </c>
      <c r="E32" s="23">
        <v>4875</v>
      </c>
      <c r="F32" s="22">
        <v>2</v>
      </c>
      <c r="G32" s="23">
        <f t="shared" si="0"/>
        <v>9750</v>
      </c>
      <c r="H32" s="22">
        <v>2</v>
      </c>
      <c r="I32" s="22">
        <f t="shared" si="1"/>
        <v>9750</v>
      </c>
    </row>
    <row r="33" spans="1:9">
      <c r="A33" s="22">
        <v>16</v>
      </c>
      <c r="B33" s="21" t="s">
        <v>149</v>
      </c>
      <c r="C33" s="22">
        <v>2012</v>
      </c>
      <c r="D33" s="22" t="s">
        <v>370</v>
      </c>
      <c r="E33" s="23">
        <v>6500</v>
      </c>
      <c r="F33" s="22">
        <v>3</v>
      </c>
      <c r="G33" s="23">
        <f t="shared" si="0"/>
        <v>19500</v>
      </c>
      <c r="H33" s="22">
        <v>3</v>
      </c>
      <c r="I33" s="22">
        <f t="shared" si="1"/>
        <v>19500</v>
      </c>
    </row>
    <row r="34" spans="1:9">
      <c r="A34" s="22">
        <v>17</v>
      </c>
      <c r="B34" s="21" t="s">
        <v>207</v>
      </c>
      <c r="C34" s="22">
        <v>2012</v>
      </c>
      <c r="D34" s="22" t="s">
        <v>370</v>
      </c>
      <c r="E34" s="23">
        <v>35750</v>
      </c>
      <c r="F34" s="22">
        <v>1</v>
      </c>
      <c r="G34" s="23">
        <f t="shared" si="0"/>
        <v>35750</v>
      </c>
      <c r="H34" s="22">
        <v>1</v>
      </c>
      <c r="I34" s="22">
        <f t="shared" si="1"/>
        <v>35750</v>
      </c>
    </row>
    <row r="35" spans="1:9">
      <c r="A35" s="22">
        <v>18</v>
      </c>
      <c r="B35" s="21" t="s">
        <v>146</v>
      </c>
      <c r="C35" s="22">
        <v>2012</v>
      </c>
      <c r="D35" s="22" t="s">
        <v>370</v>
      </c>
      <c r="E35" s="23">
        <v>45500</v>
      </c>
      <c r="F35" s="22">
        <v>1</v>
      </c>
      <c r="G35" s="23">
        <f t="shared" si="0"/>
        <v>45500</v>
      </c>
      <c r="H35" s="22">
        <v>1</v>
      </c>
      <c r="I35" s="22">
        <f t="shared" si="1"/>
        <v>45500</v>
      </c>
    </row>
    <row r="36" spans="1:9" ht="31.5">
      <c r="A36" s="22">
        <v>19</v>
      </c>
      <c r="B36" s="21" t="s">
        <v>208</v>
      </c>
      <c r="C36" s="22">
        <v>2012</v>
      </c>
      <c r="D36" s="22" t="s">
        <v>370</v>
      </c>
      <c r="E36" s="23">
        <v>81250</v>
      </c>
      <c r="F36" s="22">
        <v>1</v>
      </c>
      <c r="G36" s="23">
        <f t="shared" si="0"/>
        <v>81250</v>
      </c>
      <c r="H36" s="22">
        <v>1</v>
      </c>
      <c r="I36" s="22">
        <f t="shared" si="1"/>
        <v>81250</v>
      </c>
    </row>
    <row r="37" spans="1:9" ht="20.25" customHeight="1">
      <c r="A37" s="22">
        <v>20</v>
      </c>
      <c r="B37" s="21" t="s">
        <v>314</v>
      </c>
      <c r="C37" s="22">
        <v>2012</v>
      </c>
      <c r="D37" s="22" t="s">
        <v>816</v>
      </c>
      <c r="E37" s="23">
        <v>3160</v>
      </c>
      <c r="F37" s="22">
        <v>45</v>
      </c>
      <c r="G37" s="23">
        <f t="shared" si="0"/>
        <v>142200</v>
      </c>
      <c r="H37" s="22">
        <v>45</v>
      </c>
      <c r="I37" s="22">
        <f t="shared" si="1"/>
        <v>142200</v>
      </c>
    </row>
    <row r="38" spans="1:9" ht="20.25" customHeight="1">
      <c r="A38" s="22">
        <v>21</v>
      </c>
      <c r="B38" s="21" t="s">
        <v>426</v>
      </c>
      <c r="C38" s="22">
        <v>2014</v>
      </c>
      <c r="D38" s="22" t="s">
        <v>370</v>
      </c>
      <c r="E38" s="23">
        <v>0</v>
      </c>
      <c r="F38" s="22">
        <v>1</v>
      </c>
      <c r="G38" s="23">
        <f t="shared" si="0"/>
        <v>0</v>
      </c>
      <c r="H38" s="22">
        <v>1</v>
      </c>
      <c r="I38" s="22">
        <f t="shared" si="1"/>
        <v>0</v>
      </c>
    </row>
    <row r="39" spans="1:9" ht="31.5">
      <c r="A39" s="22">
        <v>22</v>
      </c>
      <c r="B39" s="21" t="s">
        <v>450</v>
      </c>
      <c r="C39" s="22">
        <v>2015</v>
      </c>
      <c r="D39" s="22" t="s">
        <v>370</v>
      </c>
      <c r="E39" s="23">
        <v>132990</v>
      </c>
      <c r="F39" s="22">
        <v>1</v>
      </c>
      <c r="G39" s="23">
        <f t="shared" si="0"/>
        <v>132990</v>
      </c>
      <c r="H39" s="22">
        <v>1</v>
      </c>
      <c r="I39" s="22">
        <f t="shared" si="1"/>
        <v>132990</v>
      </c>
    </row>
    <row r="40" spans="1:9">
      <c r="A40" s="22">
        <v>23</v>
      </c>
      <c r="B40" s="21" t="s">
        <v>23</v>
      </c>
      <c r="C40" s="22">
        <v>2015</v>
      </c>
      <c r="D40" s="22" t="s">
        <v>370</v>
      </c>
      <c r="E40" s="23">
        <v>45030</v>
      </c>
      <c r="F40" s="22">
        <v>1</v>
      </c>
      <c r="G40" s="23">
        <f t="shared" si="0"/>
        <v>45030</v>
      </c>
      <c r="H40" s="22">
        <v>1</v>
      </c>
      <c r="I40" s="22">
        <f t="shared" si="1"/>
        <v>45030</v>
      </c>
    </row>
    <row r="41" spans="1:9">
      <c r="A41" s="22">
        <v>24</v>
      </c>
      <c r="B41" s="21" t="s">
        <v>451</v>
      </c>
      <c r="C41" s="22">
        <v>2015</v>
      </c>
      <c r="D41" s="22" t="s">
        <v>370</v>
      </c>
      <c r="E41" s="23">
        <v>19750</v>
      </c>
      <c r="F41" s="22">
        <v>2</v>
      </c>
      <c r="G41" s="23">
        <f t="shared" si="0"/>
        <v>39500</v>
      </c>
      <c r="H41" s="22">
        <v>2</v>
      </c>
      <c r="I41" s="22">
        <f t="shared" si="1"/>
        <v>39500</v>
      </c>
    </row>
    <row r="42" spans="1:9">
      <c r="A42" s="22">
        <v>25</v>
      </c>
      <c r="B42" s="21" t="s">
        <v>541</v>
      </c>
      <c r="C42" s="22">
        <v>2016</v>
      </c>
      <c r="D42" s="22" t="s">
        <v>370</v>
      </c>
      <c r="E42" s="23">
        <v>9480</v>
      </c>
      <c r="F42" s="22">
        <v>6</v>
      </c>
      <c r="G42" s="23">
        <f t="shared" si="0"/>
        <v>56880</v>
      </c>
      <c r="H42" s="22">
        <v>6</v>
      </c>
      <c r="I42" s="22">
        <f t="shared" si="1"/>
        <v>56880</v>
      </c>
    </row>
    <row r="43" spans="1:9">
      <c r="A43" s="22">
        <v>26</v>
      </c>
      <c r="B43" s="21" t="s">
        <v>542</v>
      </c>
      <c r="C43" s="22">
        <v>2016</v>
      </c>
      <c r="D43" s="22" t="s">
        <v>370</v>
      </c>
      <c r="E43" s="23">
        <v>39500</v>
      </c>
      <c r="F43" s="22">
        <v>1</v>
      </c>
      <c r="G43" s="23">
        <f t="shared" si="0"/>
        <v>39500</v>
      </c>
      <c r="H43" s="22">
        <v>1</v>
      </c>
      <c r="I43" s="22">
        <f t="shared" si="1"/>
        <v>39500</v>
      </c>
    </row>
    <row r="44" spans="1:9">
      <c r="A44" s="22">
        <v>27</v>
      </c>
      <c r="B44" s="21" t="s">
        <v>117</v>
      </c>
      <c r="C44" s="22">
        <v>2017</v>
      </c>
      <c r="D44" s="22" t="s">
        <v>370</v>
      </c>
      <c r="E44" s="23">
        <v>40000</v>
      </c>
      <c r="F44" s="22">
        <v>1</v>
      </c>
      <c r="G44" s="23">
        <f t="shared" si="0"/>
        <v>40000</v>
      </c>
      <c r="H44" s="22">
        <v>1</v>
      </c>
      <c r="I44" s="22">
        <f t="shared" si="1"/>
        <v>40000</v>
      </c>
    </row>
    <row r="45" spans="1:9">
      <c r="A45" s="22">
        <v>28</v>
      </c>
      <c r="B45" s="21" t="s">
        <v>557</v>
      </c>
      <c r="C45" s="22">
        <v>2017</v>
      </c>
      <c r="D45" s="22" t="s">
        <v>370</v>
      </c>
      <c r="E45" s="23">
        <v>25000</v>
      </c>
      <c r="F45" s="22">
        <v>1</v>
      </c>
      <c r="G45" s="23">
        <f t="shared" si="0"/>
        <v>25000</v>
      </c>
      <c r="H45" s="22">
        <v>1</v>
      </c>
      <c r="I45" s="22">
        <f t="shared" si="1"/>
        <v>25000</v>
      </c>
    </row>
    <row r="46" spans="1:9">
      <c r="A46" s="431">
        <v>29</v>
      </c>
      <c r="B46" s="21" t="s">
        <v>822</v>
      </c>
      <c r="C46" s="435">
        <v>2018</v>
      </c>
      <c r="D46" s="435" t="s">
        <v>370</v>
      </c>
      <c r="E46" s="23">
        <v>7778</v>
      </c>
      <c r="F46" s="431">
        <v>20</v>
      </c>
      <c r="G46" s="23">
        <f t="shared" si="0"/>
        <v>155560</v>
      </c>
      <c r="H46" s="431">
        <v>20</v>
      </c>
      <c r="I46" s="431">
        <f t="shared" si="1"/>
        <v>155560</v>
      </c>
    </row>
    <row r="47" spans="1:9">
      <c r="A47" s="554" t="s">
        <v>123</v>
      </c>
      <c r="B47" s="555"/>
      <c r="C47" s="556"/>
      <c r="D47" s="195"/>
      <c r="E47" s="8"/>
      <c r="F47" s="7">
        <f>SUM(F18:F46)</f>
        <v>958.3</v>
      </c>
      <c r="G47" s="8">
        <f>SUM(G18:G46)</f>
        <v>10417631.5</v>
      </c>
      <c r="H47" s="8">
        <f>SUM(H18:H46)</f>
        <v>958.3</v>
      </c>
      <c r="I47" s="6">
        <f>SUM(I18:I46)</f>
        <v>10417631.5</v>
      </c>
    </row>
  </sheetData>
  <mergeCells count="13">
    <mergeCell ref="G1:I4"/>
    <mergeCell ref="A8:I8"/>
    <mergeCell ref="A47:C47"/>
    <mergeCell ref="A10:A11"/>
    <mergeCell ref="B10:B11"/>
    <mergeCell ref="C10:C11"/>
    <mergeCell ref="E10:E11"/>
    <mergeCell ref="F10:G10"/>
    <mergeCell ref="H10:I10"/>
    <mergeCell ref="D10:D11"/>
    <mergeCell ref="A12:I12"/>
    <mergeCell ref="B17:I17"/>
    <mergeCell ref="A16:B16"/>
  </mergeCells>
  <pageMargins left="0.37" right="0.4" top="0.49" bottom="0.3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0"/>
  <sheetViews>
    <sheetView topLeftCell="A5" workbookViewId="0">
      <selection activeCell="F13" sqref="F13:G13"/>
    </sheetView>
  </sheetViews>
  <sheetFormatPr defaultRowHeight="15.75"/>
  <cols>
    <col min="1" max="1" width="5.42578125" style="1" customWidth="1"/>
    <col min="2" max="2" width="36.85546875" style="1" customWidth="1"/>
    <col min="3" max="4" width="7.28515625" style="1" customWidth="1"/>
    <col min="5" max="5" width="12.28515625" style="1" customWidth="1"/>
    <col min="6" max="6" width="10.140625" style="1" customWidth="1"/>
    <col min="7" max="7" width="14" style="1" customWidth="1"/>
    <col min="8" max="8" width="10.7109375" style="1" customWidth="1"/>
    <col min="9" max="9" width="13.140625" style="1" customWidth="1"/>
    <col min="10" max="16384" width="9.140625" style="1"/>
  </cols>
  <sheetData>
    <row r="1" spans="1:10" ht="3.75" hidden="1" customHeight="1">
      <c r="A1" s="2"/>
      <c r="B1" s="2"/>
      <c r="C1" s="200"/>
      <c r="D1" s="200"/>
      <c r="E1" s="4"/>
      <c r="F1" s="2" t="s">
        <v>209</v>
      </c>
      <c r="G1" s="200" t="s">
        <v>1155</v>
      </c>
      <c r="H1" s="200"/>
      <c r="I1" s="200"/>
    </row>
    <row r="2" spans="1:10" ht="19.5" hidden="1" customHeight="1">
      <c r="A2" s="2"/>
      <c r="B2" s="2"/>
      <c r="C2" s="200"/>
      <c r="D2" s="200"/>
      <c r="E2" s="4"/>
      <c r="F2" s="2" t="s">
        <v>210</v>
      </c>
      <c r="G2" s="2" t="s">
        <v>193</v>
      </c>
      <c r="H2" s="2"/>
      <c r="I2" s="2"/>
    </row>
    <row r="3" spans="1:10" ht="19.5" hidden="1" customHeight="1">
      <c r="A3" s="2"/>
      <c r="B3" s="2"/>
      <c r="C3" s="200"/>
      <c r="D3" s="200"/>
      <c r="E3" s="4"/>
      <c r="F3" s="2" t="s">
        <v>211</v>
      </c>
      <c r="G3" s="200" t="s">
        <v>1156</v>
      </c>
      <c r="H3" s="200"/>
      <c r="I3" s="200"/>
      <c r="J3" s="200"/>
    </row>
    <row r="4" spans="1:10" ht="19.5" hidden="1" customHeight="1">
      <c r="A4" s="2"/>
      <c r="B4" s="2"/>
      <c r="C4" s="200"/>
      <c r="D4" s="200"/>
      <c r="E4" s="4"/>
      <c r="F4" s="2"/>
      <c r="G4" s="2" t="s">
        <v>1157</v>
      </c>
      <c r="H4" s="2"/>
      <c r="I4" s="2"/>
    </row>
    <row r="5" spans="1:10" ht="19.5" customHeight="1">
      <c r="A5" s="2"/>
      <c r="B5" s="2"/>
      <c r="C5" s="200"/>
      <c r="D5" s="200"/>
      <c r="E5" s="4"/>
      <c r="F5" s="2"/>
      <c r="G5" s="546" t="s">
        <v>1419</v>
      </c>
      <c r="H5" s="546"/>
      <c r="I5" s="546"/>
    </row>
    <row r="6" spans="1:10" ht="19.5" customHeight="1">
      <c r="A6" s="2"/>
      <c r="B6" s="2"/>
      <c r="C6" s="200"/>
      <c r="D6" s="200"/>
      <c r="E6" s="4"/>
      <c r="F6" s="2"/>
      <c r="G6" s="546"/>
      <c r="H6" s="546"/>
      <c r="I6" s="546"/>
    </row>
    <row r="7" spans="1:10" ht="23.25" customHeight="1">
      <c r="A7" s="2"/>
      <c r="B7" s="2"/>
      <c r="C7" s="200"/>
      <c r="D7" s="200"/>
      <c r="E7" s="4"/>
      <c r="F7" s="2"/>
      <c r="G7" s="546"/>
      <c r="H7" s="546"/>
      <c r="I7" s="546"/>
    </row>
    <row r="8" spans="1:10" ht="47.25" hidden="1" customHeight="1">
      <c r="A8" s="201" t="s">
        <v>312</v>
      </c>
      <c r="B8" s="201"/>
      <c r="C8" s="201"/>
      <c r="D8" s="201"/>
      <c r="E8" s="201"/>
      <c r="F8" s="201"/>
      <c r="G8" s="201"/>
      <c r="H8" s="201"/>
      <c r="I8" s="201"/>
      <c r="J8" s="201"/>
    </row>
    <row r="9" spans="1:10" ht="21.75" customHeight="1">
      <c r="A9" s="201"/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24.75" customHeight="1">
      <c r="A10" s="566" t="s">
        <v>1440</v>
      </c>
      <c r="B10" s="566"/>
      <c r="C10" s="566"/>
      <c r="D10" s="566"/>
      <c r="E10" s="566"/>
      <c r="F10" s="566"/>
      <c r="G10" s="566"/>
      <c r="H10" s="566"/>
      <c r="I10" s="566"/>
      <c r="J10" s="201"/>
    </row>
    <row r="11" spans="1:10" ht="24.95" customHeight="1">
      <c r="A11" s="566"/>
      <c r="B11" s="566"/>
      <c r="C11" s="566"/>
      <c r="D11" s="566"/>
      <c r="E11" s="566"/>
      <c r="F11" s="566"/>
      <c r="G11" s="566"/>
      <c r="H11" s="566"/>
      <c r="I11" s="566"/>
    </row>
    <row r="12" spans="1:10" ht="25.5" customHeight="1">
      <c r="A12" s="70" t="s">
        <v>1150</v>
      </c>
      <c r="B12" s="70"/>
      <c r="C12" s="70"/>
      <c r="D12" s="70"/>
      <c r="E12" s="70"/>
      <c r="F12" s="70"/>
      <c r="G12" s="70"/>
      <c r="H12" s="70"/>
      <c r="I12" s="70"/>
    </row>
    <row r="13" spans="1:10" ht="40.5" customHeight="1">
      <c r="A13" s="198" t="s">
        <v>0</v>
      </c>
      <c r="B13" s="557" t="s">
        <v>1</v>
      </c>
      <c r="C13" s="542" t="s">
        <v>119</v>
      </c>
      <c r="D13" s="542" t="s">
        <v>988</v>
      </c>
      <c r="E13" s="557" t="s">
        <v>3</v>
      </c>
      <c r="F13" s="559" t="s">
        <v>4</v>
      </c>
      <c r="G13" s="560"/>
      <c r="H13" s="561" t="s">
        <v>5</v>
      </c>
      <c r="I13" s="562"/>
    </row>
    <row r="14" spans="1:10" ht="21">
      <c r="A14" s="199"/>
      <c r="B14" s="558"/>
      <c r="C14" s="544"/>
      <c r="D14" s="544"/>
      <c r="E14" s="558"/>
      <c r="F14" s="310" t="s">
        <v>6</v>
      </c>
      <c r="G14" s="310" t="s">
        <v>7</v>
      </c>
      <c r="H14" s="412" t="s">
        <v>8</v>
      </c>
      <c r="I14" s="309" t="s">
        <v>9</v>
      </c>
    </row>
    <row r="15" spans="1:10">
      <c r="A15" s="311"/>
      <c r="B15" s="559" t="s">
        <v>1093</v>
      </c>
      <c r="C15" s="563"/>
      <c r="D15" s="563"/>
      <c r="E15" s="563"/>
      <c r="F15" s="563"/>
      <c r="G15" s="563"/>
      <c r="H15" s="563"/>
      <c r="I15" s="560"/>
    </row>
    <row r="16" spans="1:10">
      <c r="A16" s="311"/>
      <c r="B16" s="413" t="s">
        <v>1407</v>
      </c>
      <c r="C16" s="314">
        <v>1984</v>
      </c>
      <c r="D16" s="314" t="s">
        <v>370</v>
      </c>
      <c r="E16" s="314">
        <v>381924300</v>
      </c>
      <c r="F16" s="313">
        <v>1</v>
      </c>
      <c r="G16" s="414">
        <f>E16</f>
        <v>381924300</v>
      </c>
      <c r="H16" s="104">
        <v>1</v>
      </c>
      <c r="I16" s="415">
        <f>E16</f>
        <v>381924300</v>
      </c>
    </row>
    <row r="17" spans="1:9">
      <c r="A17" s="311"/>
      <c r="B17" s="559" t="s">
        <v>1094</v>
      </c>
      <c r="C17" s="563"/>
      <c r="D17" s="563"/>
      <c r="E17" s="563"/>
      <c r="F17" s="563"/>
      <c r="G17" s="563"/>
      <c r="H17" s="563"/>
      <c r="I17" s="560"/>
    </row>
    <row r="18" spans="1:9">
      <c r="A18" s="6">
        <v>1</v>
      </c>
      <c r="B18" s="6" t="s">
        <v>117</v>
      </c>
      <c r="C18" s="7">
        <v>1984</v>
      </c>
      <c r="D18" s="7" t="s">
        <v>370</v>
      </c>
      <c r="E18" s="8">
        <v>20000</v>
      </c>
      <c r="F18" s="6">
        <v>1</v>
      </c>
      <c r="G18" s="8">
        <f t="shared" ref="G18:G52" si="0">SUM(E18*F18)</f>
        <v>20000</v>
      </c>
      <c r="H18" s="6">
        <v>1</v>
      </c>
      <c r="I18" s="6">
        <f t="shared" ref="I18:I81" si="1">SUM(G18)</f>
        <v>20000</v>
      </c>
    </row>
    <row r="19" spans="1:9">
      <c r="A19" s="24">
        <v>2</v>
      </c>
      <c r="B19" s="6" t="s">
        <v>213</v>
      </c>
      <c r="C19" s="7">
        <v>2008</v>
      </c>
      <c r="D19" s="7" t="s">
        <v>370</v>
      </c>
      <c r="E19" s="8">
        <v>20000</v>
      </c>
      <c r="F19" s="6">
        <v>1</v>
      </c>
      <c r="G19" s="8">
        <f t="shared" si="0"/>
        <v>20000</v>
      </c>
      <c r="H19" s="6">
        <v>1</v>
      </c>
      <c r="I19" s="6">
        <f t="shared" si="1"/>
        <v>20000</v>
      </c>
    </row>
    <row r="20" spans="1:9">
      <c r="A20" s="6">
        <v>3</v>
      </c>
      <c r="B20" s="6" t="s">
        <v>214</v>
      </c>
      <c r="C20" s="7">
        <v>1984</v>
      </c>
      <c r="D20" s="7" t="s">
        <v>370</v>
      </c>
      <c r="E20" s="8">
        <v>22100</v>
      </c>
      <c r="F20" s="6">
        <v>1</v>
      </c>
      <c r="G20" s="8">
        <f t="shared" si="0"/>
        <v>22100</v>
      </c>
      <c r="H20" s="6">
        <v>1</v>
      </c>
      <c r="I20" s="6">
        <f t="shared" si="1"/>
        <v>22100</v>
      </c>
    </row>
    <row r="21" spans="1:9">
      <c r="A21" s="24">
        <v>4</v>
      </c>
      <c r="B21" s="6" t="s">
        <v>215</v>
      </c>
      <c r="C21" s="7">
        <v>1986</v>
      </c>
      <c r="D21" s="7" t="s">
        <v>370</v>
      </c>
      <c r="E21" s="8">
        <v>17550</v>
      </c>
      <c r="F21" s="6">
        <v>36</v>
      </c>
      <c r="G21" s="8">
        <v>631800</v>
      </c>
      <c r="H21" s="6">
        <v>36</v>
      </c>
      <c r="I21" s="6">
        <f t="shared" si="1"/>
        <v>631800</v>
      </c>
    </row>
    <row r="22" spans="1:9">
      <c r="A22" s="6">
        <v>5</v>
      </c>
      <c r="B22" s="15" t="s">
        <v>216</v>
      </c>
      <c r="C22" s="10">
        <v>2011</v>
      </c>
      <c r="D22" s="7" t="s">
        <v>370</v>
      </c>
      <c r="E22" s="11">
        <v>9100</v>
      </c>
      <c r="F22" s="15">
        <v>1</v>
      </c>
      <c r="G22" s="8">
        <f t="shared" si="0"/>
        <v>9100</v>
      </c>
      <c r="H22" s="15">
        <v>1</v>
      </c>
      <c r="I22" s="6">
        <f t="shared" si="1"/>
        <v>9100</v>
      </c>
    </row>
    <row r="23" spans="1:9">
      <c r="A23" s="24">
        <v>6</v>
      </c>
      <c r="B23" s="6" t="s">
        <v>320</v>
      </c>
      <c r="C23" s="7">
        <v>2011</v>
      </c>
      <c r="D23" s="7" t="s">
        <v>370</v>
      </c>
      <c r="E23" s="8">
        <v>195</v>
      </c>
      <c r="F23" s="6">
        <v>6</v>
      </c>
      <c r="G23" s="8">
        <f t="shared" si="0"/>
        <v>1170</v>
      </c>
      <c r="H23" s="6">
        <v>6</v>
      </c>
      <c r="I23" s="6">
        <f t="shared" si="1"/>
        <v>1170</v>
      </c>
    </row>
    <row r="24" spans="1:9" ht="15.75" customHeight="1">
      <c r="A24" s="6">
        <v>7</v>
      </c>
      <c r="B24" s="6" t="s">
        <v>217</v>
      </c>
      <c r="C24" s="7">
        <v>2011</v>
      </c>
      <c r="D24" s="7" t="s">
        <v>370</v>
      </c>
      <c r="E24" s="8">
        <v>3250</v>
      </c>
      <c r="F24" s="6">
        <v>2</v>
      </c>
      <c r="G24" s="8">
        <f t="shared" si="0"/>
        <v>6500</v>
      </c>
      <c r="H24" s="6">
        <v>2</v>
      </c>
      <c r="I24" s="6">
        <f t="shared" si="1"/>
        <v>6500</v>
      </c>
    </row>
    <row r="25" spans="1:9" ht="14.25" customHeight="1">
      <c r="A25" s="24">
        <v>8</v>
      </c>
      <c r="B25" s="6" t="s">
        <v>218</v>
      </c>
      <c r="C25" s="7">
        <v>2011</v>
      </c>
      <c r="D25" s="7" t="s">
        <v>370</v>
      </c>
      <c r="E25" s="8">
        <v>845</v>
      </c>
      <c r="F25" s="6">
        <v>3</v>
      </c>
      <c r="G25" s="8">
        <f t="shared" si="0"/>
        <v>2535</v>
      </c>
      <c r="H25" s="6">
        <v>3</v>
      </c>
      <c r="I25" s="6">
        <f t="shared" si="1"/>
        <v>2535</v>
      </c>
    </row>
    <row r="26" spans="1:9" ht="14.25" customHeight="1">
      <c r="A26" s="6">
        <v>9</v>
      </c>
      <c r="B26" s="6" t="s">
        <v>219</v>
      </c>
      <c r="C26" s="7">
        <v>2011</v>
      </c>
      <c r="D26" s="7" t="s">
        <v>370</v>
      </c>
      <c r="E26" s="8">
        <v>98</v>
      </c>
      <c r="F26" s="6">
        <v>227</v>
      </c>
      <c r="G26" s="8">
        <f t="shared" si="0"/>
        <v>22246</v>
      </c>
      <c r="H26" s="6">
        <v>227</v>
      </c>
      <c r="I26" s="6">
        <f t="shared" si="1"/>
        <v>22246</v>
      </c>
    </row>
    <row r="27" spans="1:9" ht="15.75" customHeight="1">
      <c r="A27" s="24">
        <v>10</v>
      </c>
      <c r="B27" s="6" t="s">
        <v>220</v>
      </c>
      <c r="C27" s="7">
        <v>2011</v>
      </c>
      <c r="D27" s="7" t="s">
        <v>370</v>
      </c>
      <c r="E27" s="8">
        <v>1300</v>
      </c>
      <c r="F27" s="6">
        <v>2</v>
      </c>
      <c r="G27" s="8">
        <f t="shared" si="0"/>
        <v>2600</v>
      </c>
      <c r="H27" s="6">
        <v>2</v>
      </c>
      <c r="I27" s="6">
        <f t="shared" si="1"/>
        <v>2600</v>
      </c>
    </row>
    <row r="28" spans="1:9" ht="15.75" customHeight="1">
      <c r="A28" s="6">
        <v>11</v>
      </c>
      <c r="B28" s="6" t="s">
        <v>221</v>
      </c>
      <c r="C28" s="7">
        <v>2011</v>
      </c>
      <c r="D28" s="7" t="s">
        <v>370</v>
      </c>
      <c r="E28" s="8">
        <v>8450</v>
      </c>
      <c r="F28" s="6">
        <v>2</v>
      </c>
      <c r="G28" s="8">
        <f t="shared" si="0"/>
        <v>16900</v>
      </c>
      <c r="H28" s="6">
        <v>2</v>
      </c>
      <c r="I28" s="6">
        <f t="shared" si="1"/>
        <v>16900</v>
      </c>
    </row>
    <row r="29" spans="1:9" ht="17.25" customHeight="1">
      <c r="A29" s="24">
        <v>12</v>
      </c>
      <c r="B29" s="15" t="s">
        <v>222</v>
      </c>
      <c r="C29" s="10">
        <v>2011</v>
      </c>
      <c r="D29" s="7" t="s">
        <v>370</v>
      </c>
      <c r="E29" s="11">
        <v>585</v>
      </c>
      <c r="F29" s="15">
        <v>119</v>
      </c>
      <c r="G29" s="8">
        <f t="shared" si="0"/>
        <v>69615</v>
      </c>
      <c r="H29" s="15">
        <v>119</v>
      </c>
      <c r="I29" s="6">
        <f t="shared" si="1"/>
        <v>69615</v>
      </c>
    </row>
    <row r="30" spans="1:9" ht="15" customHeight="1">
      <c r="A30" s="6">
        <v>13</v>
      </c>
      <c r="B30" s="15" t="s">
        <v>223</v>
      </c>
      <c r="C30" s="10">
        <v>2011</v>
      </c>
      <c r="D30" s="7" t="s">
        <v>370</v>
      </c>
      <c r="E30" s="11">
        <v>1170</v>
      </c>
      <c r="F30" s="15">
        <v>119</v>
      </c>
      <c r="G30" s="8">
        <f t="shared" si="0"/>
        <v>139230</v>
      </c>
      <c r="H30" s="15">
        <v>119</v>
      </c>
      <c r="I30" s="6">
        <f t="shared" si="1"/>
        <v>139230</v>
      </c>
    </row>
    <row r="31" spans="1:9" ht="15.75" customHeight="1">
      <c r="A31" s="24">
        <v>14</v>
      </c>
      <c r="B31" s="15" t="s">
        <v>224</v>
      </c>
      <c r="C31" s="10">
        <v>2011</v>
      </c>
      <c r="D31" s="7" t="s">
        <v>370</v>
      </c>
      <c r="E31" s="11">
        <v>3250</v>
      </c>
      <c r="F31" s="15">
        <v>124</v>
      </c>
      <c r="G31" s="8">
        <f t="shared" si="0"/>
        <v>403000</v>
      </c>
      <c r="H31" s="15">
        <v>124</v>
      </c>
      <c r="I31" s="6">
        <f t="shared" si="1"/>
        <v>403000</v>
      </c>
    </row>
    <row r="32" spans="1:9" ht="17.25" customHeight="1">
      <c r="A32" s="6">
        <v>15</v>
      </c>
      <c r="B32" s="15" t="s">
        <v>225</v>
      </c>
      <c r="C32" s="10">
        <v>2011</v>
      </c>
      <c r="D32" s="7" t="s">
        <v>370</v>
      </c>
      <c r="E32" s="11">
        <v>45500</v>
      </c>
      <c r="F32" s="15">
        <v>1</v>
      </c>
      <c r="G32" s="8">
        <f t="shared" si="0"/>
        <v>45500</v>
      </c>
      <c r="H32" s="15">
        <v>1</v>
      </c>
      <c r="I32" s="6">
        <f t="shared" si="1"/>
        <v>45500</v>
      </c>
    </row>
    <row r="33" spans="1:9" ht="15" customHeight="1">
      <c r="A33" s="24">
        <v>16</v>
      </c>
      <c r="B33" s="15" t="s">
        <v>226</v>
      </c>
      <c r="C33" s="10">
        <v>2011</v>
      </c>
      <c r="D33" s="7" t="s">
        <v>370</v>
      </c>
      <c r="E33" s="11">
        <v>10000</v>
      </c>
      <c r="F33" s="15">
        <v>1</v>
      </c>
      <c r="G33" s="8">
        <f t="shared" si="0"/>
        <v>10000</v>
      </c>
      <c r="H33" s="15">
        <v>1</v>
      </c>
      <c r="I33" s="6">
        <f t="shared" si="1"/>
        <v>10000</v>
      </c>
    </row>
    <row r="34" spans="1:9" ht="14.25" customHeight="1">
      <c r="A34" s="6">
        <v>17</v>
      </c>
      <c r="B34" s="15" t="s">
        <v>227</v>
      </c>
      <c r="C34" s="10">
        <v>2011</v>
      </c>
      <c r="D34" s="7" t="s">
        <v>370</v>
      </c>
      <c r="E34" s="11">
        <v>9425</v>
      </c>
      <c r="F34" s="15">
        <v>32</v>
      </c>
      <c r="G34" s="8">
        <f t="shared" si="0"/>
        <v>301600</v>
      </c>
      <c r="H34" s="15">
        <v>32</v>
      </c>
      <c r="I34" s="6">
        <f t="shared" si="1"/>
        <v>301600</v>
      </c>
    </row>
    <row r="35" spans="1:9" ht="17.25" customHeight="1">
      <c r="A35" s="24">
        <v>18</v>
      </c>
      <c r="B35" s="15" t="s">
        <v>228</v>
      </c>
      <c r="C35" s="10">
        <v>2011</v>
      </c>
      <c r="D35" s="7" t="s">
        <v>370</v>
      </c>
      <c r="E35" s="11">
        <v>2145</v>
      </c>
      <c r="F35" s="15">
        <v>160</v>
      </c>
      <c r="G35" s="8">
        <f t="shared" si="0"/>
        <v>343200</v>
      </c>
      <c r="H35" s="15">
        <v>160</v>
      </c>
      <c r="I35" s="6">
        <f t="shared" si="1"/>
        <v>343200</v>
      </c>
    </row>
    <row r="36" spans="1:9" ht="15" customHeight="1">
      <c r="A36" s="6">
        <v>19</v>
      </c>
      <c r="B36" s="15" t="s">
        <v>229</v>
      </c>
      <c r="C36" s="10">
        <v>2011</v>
      </c>
      <c r="D36" s="7" t="s">
        <v>370</v>
      </c>
      <c r="E36" s="11">
        <v>2240</v>
      </c>
      <c r="F36" s="15">
        <v>2</v>
      </c>
      <c r="G36" s="8">
        <f t="shared" si="0"/>
        <v>4480</v>
      </c>
      <c r="H36" s="15">
        <v>2</v>
      </c>
      <c r="I36" s="6">
        <f t="shared" si="1"/>
        <v>4480</v>
      </c>
    </row>
    <row r="37" spans="1:9" ht="17.25" customHeight="1">
      <c r="A37" s="24">
        <v>20</v>
      </c>
      <c r="B37" s="15" t="s">
        <v>230</v>
      </c>
      <c r="C37" s="10">
        <v>2011</v>
      </c>
      <c r="D37" s="7" t="s">
        <v>370</v>
      </c>
      <c r="E37" s="11">
        <v>65</v>
      </c>
      <c r="F37" s="15">
        <v>156</v>
      </c>
      <c r="G37" s="8">
        <f t="shared" si="0"/>
        <v>10140</v>
      </c>
      <c r="H37" s="15">
        <v>156</v>
      </c>
      <c r="I37" s="6">
        <f t="shared" si="1"/>
        <v>10140</v>
      </c>
    </row>
    <row r="38" spans="1:9" ht="18.75" customHeight="1">
      <c r="A38" s="6">
        <v>21</v>
      </c>
      <c r="B38" s="15" t="s">
        <v>232</v>
      </c>
      <c r="C38" s="10">
        <v>2011</v>
      </c>
      <c r="D38" s="7" t="s">
        <v>370</v>
      </c>
      <c r="E38" s="11">
        <v>2500</v>
      </c>
      <c r="F38" s="15">
        <v>12</v>
      </c>
      <c r="G38" s="8">
        <f t="shared" si="0"/>
        <v>30000</v>
      </c>
      <c r="H38" s="15">
        <v>12</v>
      </c>
      <c r="I38" s="6">
        <f t="shared" si="1"/>
        <v>30000</v>
      </c>
    </row>
    <row r="39" spans="1:9" ht="18" customHeight="1">
      <c r="A39" s="24">
        <v>22</v>
      </c>
      <c r="B39" s="15" t="s">
        <v>233</v>
      </c>
      <c r="C39" s="10">
        <v>2011</v>
      </c>
      <c r="D39" s="7" t="s">
        <v>370</v>
      </c>
      <c r="E39" s="11">
        <v>4225</v>
      </c>
      <c r="F39" s="15">
        <v>12</v>
      </c>
      <c r="G39" s="8">
        <f t="shared" si="0"/>
        <v>50700</v>
      </c>
      <c r="H39" s="15">
        <v>12</v>
      </c>
      <c r="I39" s="6">
        <f t="shared" si="1"/>
        <v>50700</v>
      </c>
    </row>
    <row r="40" spans="1:9" ht="15" customHeight="1">
      <c r="A40" s="6">
        <v>23</v>
      </c>
      <c r="B40" s="6" t="s">
        <v>234</v>
      </c>
      <c r="C40" s="7">
        <v>2008</v>
      </c>
      <c r="D40" s="7" t="s">
        <v>370</v>
      </c>
      <c r="E40" s="8">
        <v>3250</v>
      </c>
      <c r="F40" s="6">
        <v>46</v>
      </c>
      <c r="G40" s="8">
        <f t="shared" si="0"/>
        <v>149500</v>
      </c>
      <c r="H40" s="6">
        <v>46</v>
      </c>
      <c r="I40" s="6">
        <f t="shared" si="1"/>
        <v>149500</v>
      </c>
    </row>
    <row r="41" spans="1:9">
      <c r="A41" s="24">
        <v>24</v>
      </c>
      <c r="B41" s="6" t="s">
        <v>235</v>
      </c>
      <c r="C41" s="7">
        <v>2009</v>
      </c>
      <c r="D41" s="7" t="s">
        <v>370</v>
      </c>
      <c r="E41" s="8">
        <v>3770</v>
      </c>
      <c r="F41" s="6">
        <v>75</v>
      </c>
      <c r="G41" s="8">
        <f t="shared" si="0"/>
        <v>282750</v>
      </c>
      <c r="H41" s="6">
        <v>75</v>
      </c>
      <c r="I41" s="6">
        <f t="shared" si="1"/>
        <v>282750</v>
      </c>
    </row>
    <row r="42" spans="1:9">
      <c r="A42" s="6">
        <v>25</v>
      </c>
      <c r="B42" s="6" t="s">
        <v>237</v>
      </c>
      <c r="C42" s="7">
        <v>1989</v>
      </c>
      <c r="D42" s="7" t="s">
        <v>370</v>
      </c>
      <c r="E42" s="8">
        <v>25000</v>
      </c>
      <c r="F42" s="6">
        <v>1</v>
      </c>
      <c r="G42" s="8">
        <f t="shared" si="0"/>
        <v>25000</v>
      </c>
      <c r="H42" s="6">
        <v>1</v>
      </c>
      <c r="I42" s="6">
        <f t="shared" si="1"/>
        <v>25000</v>
      </c>
    </row>
    <row r="43" spans="1:9">
      <c r="A43" s="24">
        <v>26</v>
      </c>
      <c r="B43" s="6" t="s">
        <v>238</v>
      </c>
      <c r="C43" s="7">
        <v>1989</v>
      </c>
      <c r="D43" s="7" t="s">
        <v>370</v>
      </c>
      <c r="E43" s="8">
        <v>15000</v>
      </c>
      <c r="F43" s="6">
        <v>1</v>
      </c>
      <c r="G43" s="8">
        <f t="shared" si="0"/>
        <v>15000</v>
      </c>
      <c r="H43" s="6">
        <v>1</v>
      </c>
      <c r="I43" s="6">
        <f t="shared" si="1"/>
        <v>15000</v>
      </c>
    </row>
    <row r="44" spans="1:9">
      <c r="A44" s="6">
        <v>27</v>
      </c>
      <c r="B44" s="6" t="s">
        <v>239</v>
      </c>
      <c r="C44" s="7">
        <v>1989</v>
      </c>
      <c r="D44" s="7" t="s">
        <v>370</v>
      </c>
      <c r="E44" s="8">
        <v>51</v>
      </c>
      <c r="F44" s="6">
        <v>6</v>
      </c>
      <c r="G44" s="8">
        <f t="shared" si="0"/>
        <v>306</v>
      </c>
      <c r="H44" s="6">
        <v>6</v>
      </c>
      <c r="I44" s="6">
        <f t="shared" si="1"/>
        <v>306</v>
      </c>
    </row>
    <row r="45" spans="1:9">
      <c r="A45" s="24">
        <v>28</v>
      </c>
      <c r="B45" s="6" t="s">
        <v>240</v>
      </c>
      <c r="C45" s="7">
        <v>1989</v>
      </c>
      <c r="D45" s="7" t="s">
        <v>370</v>
      </c>
      <c r="E45" s="8">
        <v>2000</v>
      </c>
      <c r="F45" s="6">
        <v>8</v>
      </c>
      <c r="G45" s="8">
        <f t="shared" si="0"/>
        <v>16000</v>
      </c>
      <c r="H45" s="6">
        <v>8</v>
      </c>
      <c r="I45" s="6">
        <f t="shared" si="1"/>
        <v>16000</v>
      </c>
    </row>
    <row r="46" spans="1:9">
      <c r="A46" s="6">
        <v>29</v>
      </c>
      <c r="B46" s="6" t="s">
        <v>241</v>
      </c>
      <c r="C46" s="7">
        <v>1989</v>
      </c>
      <c r="D46" s="7" t="s">
        <v>370</v>
      </c>
      <c r="E46" s="8">
        <v>10000</v>
      </c>
      <c r="F46" s="6">
        <v>1</v>
      </c>
      <c r="G46" s="8">
        <f t="shared" si="0"/>
        <v>10000</v>
      </c>
      <c r="H46" s="6">
        <v>1</v>
      </c>
      <c r="I46" s="6">
        <f t="shared" si="1"/>
        <v>10000</v>
      </c>
    </row>
    <row r="47" spans="1:9">
      <c r="A47" s="24">
        <v>30</v>
      </c>
      <c r="B47" s="6" t="s">
        <v>243</v>
      </c>
      <c r="C47" s="7">
        <v>2007</v>
      </c>
      <c r="D47" s="7" t="s">
        <v>370</v>
      </c>
      <c r="E47" s="8">
        <v>33</v>
      </c>
      <c r="F47" s="6">
        <v>44</v>
      </c>
      <c r="G47" s="8">
        <f t="shared" si="0"/>
        <v>1452</v>
      </c>
      <c r="H47" s="6">
        <v>44</v>
      </c>
      <c r="I47" s="6">
        <f t="shared" si="1"/>
        <v>1452</v>
      </c>
    </row>
    <row r="48" spans="1:9">
      <c r="A48" s="6">
        <v>31</v>
      </c>
      <c r="B48" s="6" t="s">
        <v>230</v>
      </c>
      <c r="C48" s="7">
        <v>2007</v>
      </c>
      <c r="D48" s="7" t="s">
        <v>370</v>
      </c>
      <c r="E48" s="8">
        <v>52</v>
      </c>
      <c r="F48" s="6">
        <v>75</v>
      </c>
      <c r="G48" s="8">
        <f t="shared" si="0"/>
        <v>3900</v>
      </c>
      <c r="H48" s="6">
        <v>75</v>
      </c>
      <c r="I48" s="6">
        <f t="shared" si="1"/>
        <v>3900</v>
      </c>
    </row>
    <row r="49" spans="1:9">
      <c r="A49" s="24">
        <v>32</v>
      </c>
      <c r="B49" s="6" t="s">
        <v>244</v>
      </c>
      <c r="C49" s="7">
        <v>2007</v>
      </c>
      <c r="D49" s="7" t="s">
        <v>370</v>
      </c>
      <c r="E49" s="8">
        <v>16250</v>
      </c>
      <c r="F49" s="6">
        <v>1</v>
      </c>
      <c r="G49" s="8">
        <f t="shared" si="0"/>
        <v>16250</v>
      </c>
      <c r="H49" s="6">
        <v>1</v>
      </c>
      <c r="I49" s="6">
        <f t="shared" si="1"/>
        <v>16250</v>
      </c>
    </row>
    <row r="50" spans="1:9">
      <c r="A50" s="6">
        <v>33</v>
      </c>
      <c r="B50" s="6" t="s">
        <v>228</v>
      </c>
      <c r="C50" s="7">
        <v>2007</v>
      </c>
      <c r="D50" s="7" t="s">
        <v>370</v>
      </c>
      <c r="E50" s="8">
        <v>1800</v>
      </c>
      <c r="F50" s="6">
        <v>40</v>
      </c>
      <c r="G50" s="8">
        <f t="shared" si="0"/>
        <v>72000</v>
      </c>
      <c r="H50" s="6">
        <v>40</v>
      </c>
      <c r="I50" s="6">
        <f t="shared" si="1"/>
        <v>72000</v>
      </c>
    </row>
    <row r="51" spans="1:9">
      <c r="A51" s="24">
        <v>34</v>
      </c>
      <c r="B51" s="6" t="s">
        <v>228</v>
      </c>
      <c r="C51" s="7">
        <v>2008</v>
      </c>
      <c r="D51" s="7" t="s">
        <v>370</v>
      </c>
      <c r="E51" s="8">
        <v>2400</v>
      </c>
      <c r="F51" s="6">
        <v>54</v>
      </c>
      <c r="G51" s="8">
        <f t="shared" si="0"/>
        <v>129600</v>
      </c>
      <c r="H51" s="6">
        <v>54</v>
      </c>
      <c r="I51" s="6">
        <f t="shared" si="1"/>
        <v>129600</v>
      </c>
    </row>
    <row r="52" spans="1:9">
      <c r="A52" s="6">
        <v>35</v>
      </c>
      <c r="B52" s="6" t="s">
        <v>246</v>
      </c>
      <c r="C52" s="7">
        <v>2008</v>
      </c>
      <c r="D52" s="7" t="s">
        <v>370</v>
      </c>
      <c r="E52" s="8">
        <v>22800</v>
      </c>
      <c r="F52" s="6">
        <v>2</v>
      </c>
      <c r="G52" s="8">
        <f t="shared" si="0"/>
        <v>45600</v>
      </c>
      <c r="H52" s="6">
        <v>2</v>
      </c>
      <c r="I52" s="6">
        <f t="shared" si="1"/>
        <v>45600</v>
      </c>
    </row>
    <row r="53" spans="1:9">
      <c r="A53" s="24">
        <v>36</v>
      </c>
      <c r="B53" s="6" t="s">
        <v>247</v>
      </c>
      <c r="C53" s="7">
        <v>2009</v>
      </c>
      <c r="D53" s="7" t="s">
        <v>370</v>
      </c>
      <c r="E53" s="8">
        <v>9600</v>
      </c>
      <c r="F53" s="6">
        <v>2</v>
      </c>
      <c r="G53" s="8">
        <f>SUM(E53*F53)</f>
        <v>19200</v>
      </c>
      <c r="H53" s="6">
        <v>2</v>
      </c>
      <c r="I53" s="6">
        <f t="shared" si="1"/>
        <v>19200</v>
      </c>
    </row>
    <row r="54" spans="1:9">
      <c r="A54" s="6">
        <v>37</v>
      </c>
      <c r="B54" s="6" t="s">
        <v>228</v>
      </c>
      <c r="C54" s="7">
        <v>2009</v>
      </c>
      <c r="D54" s="7" t="s">
        <v>370</v>
      </c>
      <c r="E54" s="8">
        <v>2400</v>
      </c>
      <c r="F54" s="6">
        <v>50</v>
      </c>
      <c r="G54" s="8">
        <f>SUM(E54*F54)</f>
        <v>120000</v>
      </c>
      <c r="H54" s="6">
        <v>50</v>
      </c>
      <c r="I54" s="6">
        <f t="shared" si="1"/>
        <v>120000</v>
      </c>
    </row>
    <row r="55" spans="1:9">
      <c r="A55" s="24">
        <v>38</v>
      </c>
      <c r="B55" s="6" t="s">
        <v>248</v>
      </c>
      <c r="C55" s="7">
        <v>2010</v>
      </c>
      <c r="D55" s="7" t="s">
        <v>370</v>
      </c>
      <c r="E55" s="8">
        <v>13455</v>
      </c>
      <c r="F55" s="6">
        <v>4</v>
      </c>
      <c r="G55" s="8">
        <f t="shared" ref="G55:G113" si="2">SUM(E55*F55)</f>
        <v>53820</v>
      </c>
      <c r="H55" s="6">
        <v>4</v>
      </c>
      <c r="I55" s="6">
        <f t="shared" si="1"/>
        <v>53820</v>
      </c>
    </row>
    <row r="56" spans="1:9">
      <c r="A56" s="6">
        <v>39</v>
      </c>
      <c r="B56" s="6" t="s">
        <v>249</v>
      </c>
      <c r="C56" s="7">
        <v>2010</v>
      </c>
      <c r="D56" s="7" t="s">
        <v>370</v>
      </c>
      <c r="E56" s="8">
        <v>9425</v>
      </c>
      <c r="F56" s="6">
        <v>24</v>
      </c>
      <c r="G56" s="8">
        <f t="shared" si="2"/>
        <v>226200</v>
      </c>
      <c r="H56" s="6">
        <v>24</v>
      </c>
      <c r="I56" s="6">
        <f t="shared" si="1"/>
        <v>226200</v>
      </c>
    </row>
    <row r="57" spans="1:9">
      <c r="A57" s="24">
        <v>40</v>
      </c>
      <c r="B57" s="6" t="s">
        <v>250</v>
      </c>
      <c r="C57" s="7">
        <v>2010</v>
      </c>
      <c r="D57" s="7" t="s">
        <v>370</v>
      </c>
      <c r="E57" s="8">
        <v>2275</v>
      </c>
      <c r="F57" s="6">
        <v>60</v>
      </c>
      <c r="G57" s="8">
        <f t="shared" si="2"/>
        <v>136500</v>
      </c>
      <c r="H57" s="6">
        <v>60</v>
      </c>
      <c r="I57" s="6">
        <f t="shared" si="1"/>
        <v>136500</v>
      </c>
    </row>
    <row r="58" spans="1:9">
      <c r="A58" s="6">
        <v>41</v>
      </c>
      <c r="B58" s="6" t="s">
        <v>251</v>
      </c>
      <c r="C58" s="7">
        <v>2010</v>
      </c>
      <c r="D58" s="7" t="s">
        <v>370</v>
      </c>
      <c r="E58" s="8">
        <v>3250</v>
      </c>
      <c r="F58" s="6">
        <v>20</v>
      </c>
      <c r="G58" s="8">
        <f t="shared" si="2"/>
        <v>65000</v>
      </c>
      <c r="H58" s="6">
        <v>20</v>
      </c>
      <c r="I58" s="6">
        <f t="shared" si="1"/>
        <v>65000</v>
      </c>
    </row>
    <row r="59" spans="1:9">
      <c r="A59" s="24">
        <v>42</v>
      </c>
      <c r="B59" s="6" t="s">
        <v>389</v>
      </c>
      <c r="C59" s="7">
        <v>2010</v>
      </c>
      <c r="D59" s="7" t="s">
        <v>370</v>
      </c>
      <c r="E59" s="8">
        <v>34450</v>
      </c>
      <c r="F59" s="6">
        <v>1</v>
      </c>
      <c r="G59" s="8">
        <f t="shared" si="2"/>
        <v>34450</v>
      </c>
      <c r="H59" s="6">
        <v>1</v>
      </c>
      <c r="I59" s="6">
        <f t="shared" si="1"/>
        <v>34450</v>
      </c>
    </row>
    <row r="60" spans="1:9">
      <c r="A60" s="6">
        <v>43</v>
      </c>
      <c r="B60" s="24" t="s">
        <v>252</v>
      </c>
      <c r="C60" s="7">
        <v>2012</v>
      </c>
      <c r="D60" s="7" t="s">
        <v>370</v>
      </c>
      <c r="E60" s="218">
        <v>104000</v>
      </c>
      <c r="F60" s="218">
        <v>1</v>
      </c>
      <c r="G60" s="8">
        <f t="shared" si="2"/>
        <v>104000</v>
      </c>
      <c r="H60" s="218">
        <v>1</v>
      </c>
      <c r="I60" s="6">
        <f t="shared" si="1"/>
        <v>104000</v>
      </c>
    </row>
    <row r="61" spans="1:9">
      <c r="A61" s="24">
        <v>44</v>
      </c>
      <c r="B61" s="6" t="s">
        <v>253</v>
      </c>
      <c r="C61" s="7">
        <v>2012</v>
      </c>
      <c r="D61" s="7" t="s">
        <v>370</v>
      </c>
      <c r="E61" s="8">
        <v>10000</v>
      </c>
      <c r="F61" s="8">
        <v>1</v>
      </c>
      <c r="G61" s="8">
        <f t="shared" si="2"/>
        <v>10000</v>
      </c>
      <c r="H61" s="8">
        <v>1</v>
      </c>
      <c r="I61" s="6">
        <f t="shared" si="1"/>
        <v>10000</v>
      </c>
    </row>
    <row r="62" spans="1:9">
      <c r="A62" s="6">
        <v>45</v>
      </c>
      <c r="B62" s="6" t="s">
        <v>254</v>
      </c>
      <c r="C62" s="7">
        <v>2012</v>
      </c>
      <c r="D62" s="7" t="s">
        <v>370</v>
      </c>
      <c r="E62" s="8">
        <v>227500</v>
      </c>
      <c r="F62" s="8">
        <v>1</v>
      </c>
      <c r="G62" s="8">
        <f t="shared" si="2"/>
        <v>227500</v>
      </c>
      <c r="H62" s="8">
        <v>1</v>
      </c>
      <c r="I62" s="6">
        <f t="shared" si="1"/>
        <v>227500</v>
      </c>
    </row>
    <row r="63" spans="1:9">
      <c r="A63" s="24">
        <v>46</v>
      </c>
      <c r="B63" s="6" t="s">
        <v>255</v>
      </c>
      <c r="C63" s="7">
        <v>2012</v>
      </c>
      <c r="D63" s="7" t="s">
        <v>370</v>
      </c>
      <c r="E63" s="8">
        <v>108000</v>
      </c>
      <c r="F63" s="8">
        <v>1</v>
      </c>
      <c r="G63" s="8">
        <f t="shared" si="2"/>
        <v>108000</v>
      </c>
      <c r="H63" s="8">
        <v>1</v>
      </c>
      <c r="I63" s="6">
        <f t="shared" si="1"/>
        <v>108000</v>
      </c>
    </row>
    <row r="64" spans="1:9">
      <c r="A64" s="6">
        <v>47</v>
      </c>
      <c r="B64" s="6" t="s">
        <v>148</v>
      </c>
      <c r="C64" s="7">
        <v>2012</v>
      </c>
      <c r="D64" s="7" t="s">
        <v>370</v>
      </c>
      <c r="E64" s="8">
        <v>3146</v>
      </c>
      <c r="F64" s="8">
        <v>10</v>
      </c>
      <c r="G64" s="8">
        <f t="shared" si="2"/>
        <v>31460</v>
      </c>
      <c r="H64" s="8">
        <v>10</v>
      </c>
      <c r="I64" s="6">
        <f t="shared" si="1"/>
        <v>31460</v>
      </c>
    </row>
    <row r="65" spans="1:9">
      <c r="A65" s="24">
        <v>48</v>
      </c>
      <c r="B65" s="6" t="s">
        <v>212</v>
      </c>
      <c r="C65" s="7">
        <v>2012</v>
      </c>
      <c r="D65" s="7" t="s">
        <v>370</v>
      </c>
      <c r="E65" s="8">
        <v>23998</v>
      </c>
      <c r="F65" s="8">
        <v>1</v>
      </c>
      <c r="G65" s="8">
        <f t="shared" si="2"/>
        <v>23998</v>
      </c>
      <c r="H65" s="8">
        <v>1</v>
      </c>
      <c r="I65" s="6">
        <f t="shared" si="1"/>
        <v>23998</v>
      </c>
    </row>
    <row r="66" spans="1:9">
      <c r="A66" s="6">
        <v>49</v>
      </c>
      <c r="B66" s="6" t="s">
        <v>256</v>
      </c>
      <c r="C66" s="7">
        <v>2012</v>
      </c>
      <c r="D66" s="7" t="s">
        <v>370</v>
      </c>
      <c r="E66" s="8">
        <v>14700</v>
      </c>
      <c r="F66" s="8">
        <v>8</v>
      </c>
      <c r="G66" s="8">
        <f t="shared" si="2"/>
        <v>117600</v>
      </c>
      <c r="H66" s="8">
        <v>8</v>
      </c>
      <c r="I66" s="6">
        <f t="shared" si="1"/>
        <v>117600</v>
      </c>
    </row>
    <row r="67" spans="1:9">
      <c r="A67" s="24">
        <v>50</v>
      </c>
      <c r="B67" s="6" t="s">
        <v>257</v>
      </c>
      <c r="C67" s="7">
        <v>2012</v>
      </c>
      <c r="D67" s="7" t="s">
        <v>370</v>
      </c>
      <c r="E67" s="8">
        <v>15000</v>
      </c>
      <c r="F67" s="8">
        <v>4</v>
      </c>
      <c r="G67" s="8">
        <f t="shared" si="2"/>
        <v>60000</v>
      </c>
      <c r="H67" s="8">
        <v>4</v>
      </c>
      <c r="I67" s="6">
        <f t="shared" si="1"/>
        <v>60000</v>
      </c>
    </row>
    <row r="68" spans="1:9" ht="28.5">
      <c r="A68" s="6">
        <v>51</v>
      </c>
      <c r="B68" s="29" t="s">
        <v>258</v>
      </c>
      <c r="C68" s="7">
        <v>2012</v>
      </c>
      <c r="D68" s="7" t="s">
        <v>370</v>
      </c>
      <c r="E68" s="8">
        <v>232830</v>
      </c>
      <c r="F68" s="8">
        <v>1</v>
      </c>
      <c r="G68" s="8">
        <f t="shared" si="2"/>
        <v>232830</v>
      </c>
      <c r="H68" s="8">
        <v>1</v>
      </c>
      <c r="I68" s="6">
        <f t="shared" si="1"/>
        <v>232830</v>
      </c>
    </row>
    <row r="69" spans="1:9">
      <c r="A69" s="24">
        <v>52</v>
      </c>
      <c r="B69" s="6" t="s">
        <v>146</v>
      </c>
      <c r="C69" s="7">
        <v>2012</v>
      </c>
      <c r="D69" s="7" t="s">
        <v>370</v>
      </c>
      <c r="E69" s="8">
        <v>27300</v>
      </c>
      <c r="F69" s="8">
        <v>12</v>
      </c>
      <c r="G69" s="8">
        <f t="shared" si="2"/>
        <v>327600</v>
      </c>
      <c r="H69" s="8">
        <v>12</v>
      </c>
      <c r="I69" s="6">
        <f t="shared" si="1"/>
        <v>327600</v>
      </c>
    </row>
    <row r="70" spans="1:9">
      <c r="A70" s="6">
        <v>53</v>
      </c>
      <c r="B70" s="6" t="s">
        <v>146</v>
      </c>
      <c r="C70" s="7">
        <v>2012</v>
      </c>
      <c r="D70" s="7" t="s">
        <v>370</v>
      </c>
      <c r="E70" s="8">
        <v>27300</v>
      </c>
      <c r="F70" s="8">
        <v>12</v>
      </c>
      <c r="G70" s="8">
        <f t="shared" si="2"/>
        <v>327600</v>
      </c>
      <c r="H70" s="8">
        <v>12</v>
      </c>
      <c r="I70" s="6">
        <f t="shared" si="1"/>
        <v>327600</v>
      </c>
    </row>
    <row r="71" spans="1:9">
      <c r="A71" s="24">
        <v>54</v>
      </c>
      <c r="B71" s="6" t="s">
        <v>236</v>
      </c>
      <c r="C71" s="7">
        <v>2012</v>
      </c>
      <c r="D71" s="7" t="s">
        <v>370</v>
      </c>
      <c r="E71" s="8">
        <v>23979</v>
      </c>
      <c r="F71" s="8">
        <v>12</v>
      </c>
      <c r="G71" s="8">
        <f t="shared" si="2"/>
        <v>287748</v>
      </c>
      <c r="H71" s="8">
        <v>12</v>
      </c>
      <c r="I71" s="6">
        <f t="shared" si="1"/>
        <v>287748</v>
      </c>
    </row>
    <row r="72" spans="1:9">
      <c r="A72" s="6">
        <v>55</v>
      </c>
      <c r="B72" s="6" t="s">
        <v>196</v>
      </c>
      <c r="C72" s="7">
        <v>2012</v>
      </c>
      <c r="D72" s="7" t="s">
        <v>370</v>
      </c>
      <c r="E72" s="8">
        <v>44636</v>
      </c>
      <c r="F72" s="8">
        <v>3</v>
      </c>
      <c r="G72" s="8">
        <f t="shared" si="2"/>
        <v>133908</v>
      </c>
      <c r="H72" s="8">
        <v>3</v>
      </c>
      <c r="I72" s="6">
        <f t="shared" si="1"/>
        <v>133908</v>
      </c>
    </row>
    <row r="73" spans="1:9">
      <c r="A73" s="24">
        <v>56</v>
      </c>
      <c r="B73" s="6" t="s">
        <v>245</v>
      </c>
      <c r="C73" s="7">
        <v>2012</v>
      </c>
      <c r="D73" s="7" t="s">
        <v>370</v>
      </c>
      <c r="E73" s="8">
        <v>15451</v>
      </c>
      <c r="F73" s="8">
        <v>20</v>
      </c>
      <c r="G73" s="8">
        <f t="shared" si="2"/>
        <v>309020</v>
      </c>
      <c r="H73" s="8">
        <v>20</v>
      </c>
      <c r="I73" s="6">
        <f t="shared" si="1"/>
        <v>309020</v>
      </c>
    </row>
    <row r="74" spans="1:9">
      <c r="A74" s="6">
        <v>57</v>
      </c>
      <c r="B74" s="6" t="s">
        <v>146</v>
      </c>
      <c r="C74" s="7">
        <v>2012</v>
      </c>
      <c r="D74" s="7" t="s">
        <v>370</v>
      </c>
      <c r="E74" s="8">
        <v>27300</v>
      </c>
      <c r="F74" s="8">
        <v>3</v>
      </c>
      <c r="G74" s="8">
        <f t="shared" si="2"/>
        <v>81900</v>
      </c>
      <c r="H74" s="8">
        <v>3</v>
      </c>
      <c r="I74" s="6">
        <f t="shared" si="1"/>
        <v>81900</v>
      </c>
    </row>
    <row r="75" spans="1:9">
      <c r="A75" s="24">
        <v>58</v>
      </c>
      <c r="B75" s="6" t="s">
        <v>259</v>
      </c>
      <c r="C75" s="7">
        <v>2012</v>
      </c>
      <c r="D75" s="7" t="s">
        <v>370</v>
      </c>
      <c r="E75" s="8">
        <v>11700</v>
      </c>
      <c r="F75" s="8">
        <v>6</v>
      </c>
      <c r="G75" s="8">
        <f t="shared" si="2"/>
        <v>70200</v>
      </c>
      <c r="H75" s="8">
        <v>6</v>
      </c>
      <c r="I75" s="6">
        <f t="shared" si="1"/>
        <v>70200</v>
      </c>
    </row>
    <row r="76" spans="1:9">
      <c r="A76" s="6">
        <v>59</v>
      </c>
      <c r="B76" s="6" t="s">
        <v>260</v>
      </c>
      <c r="C76" s="7">
        <v>2012</v>
      </c>
      <c r="D76" s="7" t="s">
        <v>370</v>
      </c>
      <c r="E76" s="8">
        <v>28800</v>
      </c>
      <c r="F76" s="8">
        <v>1</v>
      </c>
      <c r="G76" s="8">
        <f t="shared" si="2"/>
        <v>28800</v>
      </c>
      <c r="H76" s="8">
        <v>1</v>
      </c>
      <c r="I76" s="6">
        <f t="shared" si="1"/>
        <v>28800</v>
      </c>
    </row>
    <row r="77" spans="1:9">
      <c r="A77" s="24">
        <v>60</v>
      </c>
      <c r="B77" s="6" t="s">
        <v>260</v>
      </c>
      <c r="C77" s="7">
        <v>2012</v>
      </c>
      <c r="D77" s="7" t="s">
        <v>370</v>
      </c>
      <c r="E77" s="8">
        <v>25200</v>
      </c>
      <c r="F77" s="8">
        <v>2</v>
      </c>
      <c r="G77" s="8">
        <f t="shared" si="2"/>
        <v>50400</v>
      </c>
      <c r="H77" s="8">
        <v>2</v>
      </c>
      <c r="I77" s="6">
        <f t="shared" si="1"/>
        <v>50400</v>
      </c>
    </row>
    <row r="78" spans="1:9">
      <c r="A78" s="6">
        <v>61</v>
      </c>
      <c r="B78" s="6" t="s">
        <v>260</v>
      </c>
      <c r="C78" s="7">
        <v>2012</v>
      </c>
      <c r="D78" s="7" t="s">
        <v>370</v>
      </c>
      <c r="E78" s="8">
        <v>21600</v>
      </c>
      <c r="F78" s="8">
        <v>1</v>
      </c>
      <c r="G78" s="8">
        <f t="shared" si="2"/>
        <v>21600</v>
      </c>
      <c r="H78" s="8">
        <v>1</v>
      </c>
      <c r="I78" s="6">
        <f t="shared" si="1"/>
        <v>21600</v>
      </c>
    </row>
    <row r="79" spans="1:9">
      <c r="A79" s="24">
        <v>62</v>
      </c>
      <c r="B79" s="6" t="s">
        <v>260</v>
      </c>
      <c r="C79" s="7">
        <v>2012</v>
      </c>
      <c r="D79" s="7" t="s">
        <v>370</v>
      </c>
      <c r="E79" s="8">
        <v>30240</v>
      </c>
      <c r="F79" s="8">
        <v>1</v>
      </c>
      <c r="G79" s="8">
        <f t="shared" si="2"/>
        <v>30240</v>
      </c>
      <c r="H79" s="8">
        <v>1</v>
      </c>
      <c r="I79" s="6">
        <f t="shared" si="1"/>
        <v>30240</v>
      </c>
    </row>
    <row r="80" spans="1:9">
      <c r="A80" s="6">
        <v>63</v>
      </c>
      <c r="B80" s="6" t="s">
        <v>261</v>
      </c>
      <c r="C80" s="7">
        <v>2012</v>
      </c>
      <c r="D80" s="7" t="s">
        <v>370</v>
      </c>
      <c r="E80" s="8">
        <v>1092</v>
      </c>
      <c r="F80" s="8">
        <v>400</v>
      </c>
      <c r="G80" s="8">
        <f t="shared" si="2"/>
        <v>436800</v>
      </c>
      <c r="H80" s="8">
        <v>400</v>
      </c>
      <c r="I80" s="6">
        <f t="shared" si="1"/>
        <v>436800</v>
      </c>
    </row>
    <row r="81" spans="1:9">
      <c r="A81" s="24">
        <v>64</v>
      </c>
      <c r="B81" s="6" t="s">
        <v>262</v>
      </c>
      <c r="C81" s="7">
        <v>2012</v>
      </c>
      <c r="D81" s="7" t="s">
        <v>370</v>
      </c>
      <c r="E81" s="8">
        <v>527</v>
      </c>
      <c r="F81" s="8">
        <v>400</v>
      </c>
      <c r="G81" s="8">
        <f t="shared" si="2"/>
        <v>210800</v>
      </c>
      <c r="H81" s="8">
        <v>400</v>
      </c>
      <c r="I81" s="6">
        <f t="shared" si="1"/>
        <v>210800</v>
      </c>
    </row>
    <row r="82" spans="1:9">
      <c r="A82" s="6">
        <v>65</v>
      </c>
      <c r="B82" s="6" t="s">
        <v>263</v>
      </c>
      <c r="C82" s="7">
        <v>2012</v>
      </c>
      <c r="D82" s="7" t="s">
        <v>370</v>
      </c>
      <c r="E82" s="8">
        <v>644</v>
      </c>
      <c r="F82" s="8">
        <v>350</v>
      </c>
      <c r="G82" s="8">
        <f t="shared" si="2"/>
        <v>225400</v>
      </c>
      <c r="H82" s="8">
        <v>350</v>
      </c>
      <c r="I82" s="6">
        <f t="shared" ref="I82:I145" si="3">SUM(G82)</f>
        <v>225400</v>
      </c>
    </row>
    <row r="83" spans="1:9">
      <c r="A83" s="24">
        <v>66</v>
      </c>
      <c r="B83" s="6" t="s">
        <v>264</v>
      </c>
      <c r="C83" s="7">
        <v>2012</v>
      </c>
      <c r="D83" s="7" t="s">
        <v>370</v>
      </c>
      <c r="E83" s="8">
        <v>2438</v>
      </c>
      <c r="F83" s="8">
        <v>228</v>
      </c>
      <c r="G83" s="8">
        <f t="shared" si="2"/>
        <v>555864</v>
      </c>
      <c r="H83" s="8">
        <v>228</v>
      </c>
      <c r="I83" s="6">
        <f t="shared" si="3"/>
        <v>555864</v>
      </c>
    </row>
    <row r="84" spans="1:9">
      <c r="A84" s="6">
        <v>67</v>
      </c>
      <c r="B84" s="6" t="s">
        <v>265</v>
      </c>
      <c r="C84" s="7">
        <v>2012</v>
      </c>
      <c r="D84" s="7" t="s">
        <v>370</v>
      </c>
      <c r="E84" s="8">
        <v>226</v>
      </c>
      <c r="F84" s="8">
        <v>700</v>
      </c>
      <c r="G84" s="8">
        <f t="shared" si="2"/>
        <v>158200</v>
      </c>
      <c r="H84" s="8">
        <v>700</v>
      </c>
      <c r="I84" s="6">
        <f t="shared" si="3"/>
        <v>158200</v>
      </c>
    </row>
    <row r="85" spans="1:9">
      <c r="A85" s="24">
        <v>68</v>
      </c>
      <c r="B85" s="6" t="s">
        <v>266</v>
      </c>
      <c r="C85" s="7">
        <v>2012</v>
      </c>
      <c r="D85" s="7" t="s">
        <v>370</v>
      </c>
      <c r="E85" s="8">
        <v>2274</v>
      </c>
      <c r="F85" s="8">
        <v>230</v>
      </c>
      <c r="G85" s="8">
        <f t="shared" si="2"/>
        <v>523020</v>
      </c>
      <c r="H85" s="8">
        <v>230</v>
      </c>
      <c r="I85" s="6">
        <f t="shared" si="3"/>
        <v>523020</v>
      </c>
    </row>
    <row r="86" spans="1:9">
      <c r="A86" s="6">
        <v>69</v>
      </c>
      <c r="B86" s="6" t="s">
        <v>267</v>
      </c>
      <c r="C86" s="7">
        <v>2012</v>
      </c>
      <c r="D86" s="7" t="s">
        <v>370</v>
      </c>
      <c r="E86" s="8">
        <v>241</v>
      </c>
      <c r="F86" s="8">
        <v>350</v>
      </c>
      <c r="G86" s="8">
        <f t="shared" si="2"/>
        <v>84350</v>
      </c>
      <c r="H86" s="8">
        <v>350</v>
      </c>
      <c r="I86" s="6">
        <f t="shared" si="3"/>
        <v>84350</v>
      </c>
    </row>
    <row r="87" spans="1:9">
      <c r="A87" s="24">
        <v>70</v>
      </c>
      <c r="B87" s="6" t="s">
        <v>268</v>
      </c>
      <c r="C87" s="7">
        <v>2012</v>
      </c>
      <c r="D87" s="7" t="s">
        <v>370</v>
      </c>
      <c r="E87" s="8">
        <v>644</v>
      </c>
      <c r="F87" s="8">
        <v>60</v>
      </c>
      <c r="G87" s="8">
        <f t="shared" si="2"/>
        <v>38640</v>
      </c>
      <c r="H87" s="8">
        <v>60</v>
      </c>
      <c r="I87" s="6">
        <f t="shared" si="3"/>
        <v>38640</v>
      </c>
    </row>
    <row r="88" spans="1:9">
      <c r="A88" s="6">
        <v>71</v>
      </c>
      <c r="B88" s="6" t="s">
        <v>264</v>
      </c>
      <c r="C88" s="7">
        <v>2012</v>
      </c>
      <c r="D88" s="7" t="s">
        <v>370</v>
      </c>
      <c r="E88" s="8">
        <v>2438</v>
      </c>
      <c r="F88" s="8">
        <v>60</v>
      </c>
      <c r="G88" s="8">
        <f t="shared" si="2"/>
        <v>146280</v>
      </c>
      <c r="H88" s="8">
        <v>60</v>
      </c>
      <c r="I88" s="6">
        <f t="shared" si="3"/>
        <v>146280</v>
      </c>
    </row>
    <row r="89" spans="1:9">
      <c r="A89" s="24">
        <v>72</v>
      </c>
      <c r="B89" s="6" t="s">
        <v>269</v>
      </c>
      <c r="C89" s="7">
        <v>2012</v>
      </c>
      <c r="D89" s="7" t="s">
        <v>370</v>
      </c>
      <c r="E89" s="8">
        <v>9274</v>
      </c>
      <c r="F89" s="8">
        <v>410</v>
      </c>
      <c r="G89" s="8">
        <f t="shared" si="2"/>
        <v>3802340</v>
      </c>
      <c r="H89" s="8">
        <v>410</v>
      </c>
      <c r="I89" s="6">
        <f t="shared" si="3"/>
        <v>3802340</v>
      </c>
    </row>
    <row r="90" spans="1:9">
      <c r="A90" s="6">
        <v>73</v>
      </c>
      <c r="B90" s="6" t="s">
        <v>270</v>
      </c>
      <c r="C90" s="7">
        <v>2012</v>
      </c>
      <c r="D90" s="7" t="s">
        <v>370</v>
      </c>
      <c r="E90" s="8">
        <v>5952</v>
      </c>
      <c r="F90" s="8">
        <v>12</v>
      </c>
      <c r="G90" s="8">
        <f t="shared" si="2"/>
        <v>71424</v>
      </c>
      <c r="H90" s="8">
        <v>12</v>
      </c>
      <c r="I90" s="6">
        <f t="shared" si="3"/>
        <v>71424</v>
      </c>
    </row>
    <row r="91" spans="1:9">
      <c r="A91" s="24">
        <v>74</v>
      </c>
      <c r="B91" s="24" t="s">
        <v>265</v>
      </c>
      <c r="C91" s="7">
        <v>2012</v>
      </c>
      <c r="D91" s="7" t="s">
        <v>370</v>
      </c>
      <c r="E91" s="218">
        <v>226</v>
      </c>
      <c r="F91" s="218">
        <v>60</v>
      </c>
      <c r="G91" s="8">
        <f t="shared" si="2"/>
        <v>13560</v>
      </c>
      <c r="H91" s="218">
        <v>60</v>
      </c>
      <c r="I91" s="6">
        <f t="shared" si="3"/>
        <v>13560</v>
      </c>
    </row>
    <row r="92" spans="1:9">
      <c r="A92" s="6">
        <v>75</v>
      </c>
      <c r="B92" s="6" t="s">
        <v>266</v>
      </c>
      <c r="C92" s="7">
        <v>2012</v>
      </c>
      <c r="D92" s="7" t="s">
        <v>370</v>
      </c>
      <c r="E92" s="8">
        <v>2274</v>
      </c>
      <c r="F92" s="8">
        <v>60</v>
      </c>
      <c r="G92" s="8">
        <f t="shared" si="2"/>
        <v>136440</v>
      </c>
      <c r="H92" s="8">
        <v>60</v>
      </c>
      <c r="I92" s="6">
        <f t="shared" si="3"/>
        <v>136440</v>
      </c>
    </row>
    <row r="93" spans="1:9">
      <c r="A93" s="24">
        <v>76</v>
      </c>
      <c r="B93" s="6" t="s">
        <v>267</v>
      </c>
      <c r="C93" s="7">
        <v>2012</v>
      </c>
      <c r="D93" s="7" t="s">
        <v>370</v>
      </c>
      <c r="E93" s="8">
        <v>257</v>
      </c>
      <c r="F93" s="8">
        <v>53</v>
      </c>
      <c r="G93" s="8">
        <f t="shared" si="2"/>
        <v>13621</v>
      </c>
      <c r="H93" s="8">
        <v>53</v>
      </c>
      <c r="I93" s="6">
        <f t="shared" si="3"/>
        <v>13621</v>
      </c>
    </row>
    <row r="94" spans="1:9">
      <c r="A94" s="6">
        <v>77</v>
      </c>
      <c r="B94" s="6" t="s">
        <v>183</v>
      </c>
      <c r="C94" s="7">
        <v>2012</v>
      </c>
      <c r="D94" s="7" t="s">
        <v>816</v>
      </c>
      <c r="E94" s="8">
        <v>1322</v>
      </c>
      <c r="F94" s="8">
        <v>64.5</v>
      </c>
      <c r="G94" s="8">
        <f t="shared" si="2"/>
        <v>85269</v>
      </c>
      <c r="H94" s="8">
        <v>64.5</v>
      </c>
      <c r="I94" s="6">
        <f t="shared" si="3"/>
        <v>85269</v>
      </c>
    </row>
    <row r="95" spans="1:9">
      <c r="A95" s="24">
        <v>78</v>
      </c>
      <c r="B95" s="6" t="s">
        <v>271</v>
      </c>
      <c r="C95" s="7">
        <v>2012</v>
      </c>
      <c r="D95" s="7" t="s">
        <v>816</v>
      </c>
      <c r="E95" s="8">
        <v>59</v>
      </c>
      <c r="F95" s="8">
        <v>600</v>
      </c>
      <c r="G95" s="8">
        <f t="shared" si="2"/>
        <v>35400</v>
      </c>
      <c r="H95" s="8">
        <v>600</v>
      </c>
      <c r="I95" s="6">
        <f t="shared" si="3"/>
        <v>35400</v>
      </c>
    </row>
    <row r="96" spans="1:9">
      <c r="A96" s="6">
        <v>79</v>
      </c>
      <c r="B96" s="6" t="s">
        <v>183</v>
      </c>
      <c r="C96" s="7">
        <v>2012</v>
      </c>
      <c r="D96" s="7" t="s">
        <v>816</v>
      </c>
      <c r="E96" s="8">
        <v>1322</v>
      </c>
      <c r="F96" s="8">
        <v>725</v>
      </c>
      <c r="G96" s="8">
        <f t="shared" si="2"/>
        <v>958450</v>
      </c>
      <c r="H96" s="8">
        <v>725</v>
      </c>
      <c r="I96" s="6">
        <f t="shared" si="3"/>
        <v>958450</v>
      </c>
    </row>
    <row r="97" spans="1:9">
      <c r="A97" s="24">
        <v>80</v>
      </c>
      <c r="B97" s="6" t="s">
        <v>183</v>
      </c>
      <c r="C97" s="7">
        <v>2012</v>
      </c>
      <c r="D97" s="7" t="s">
        <v>816</v>
      </c>
      <c r="E97" s="8">
        <v>1248</v>
      </c>
      <c r="F97" s="8">
        <v>35</v>
      </c>
      <c r="G97" s="8">
        <f t="shared" si="2"/>
        <v>43680</v>
      </c>
      <c r="H97" s="8">
        <v>35</v>
      </c>
      <c r="I97" s="6">
        <f t="shared" si="3"/>
        <v>43680</v>
      </c>
    </row>
    <row r="98" spans="1:9">
      <c r="A98" s="6">
        <v>81</v>
      </c>
      <c r="B98" s="6" t="s">
        <v>183</v>
      </c>
      <c r="C98" s="7">
        <v>2012</v>
      </c>
      <c r="D98" s="7" t="s">
        <v>816</v>
      </c>
      <c r="E98" s="8">
        <v>1248</v>
      </c>
      <c r="F98" s="8">
        <v>45</v>
      </c>
      <c r="G98" s="8">
        <f t="shared" si="2"/>
        <v>56160</v>
      </c>
      <c r="H98" s="8">
        <v>45</v>
      </c>
      <c r="I98" s="6">
        <f t="shared" si="3"/>
        <v>56160</v>
      </c>
    </row>
    <row r="99" spans="1:9">
      <c r="A99" s="24">
        <v>82</v>
      </c>
      <c r="B99" s="6" t="s">
        <v>183</v>
      </c>
      <c r="C99" s="7">
        <v>2012</v>
      </c>
      <c r="D99" s="7" t="s">
        <v>816</v>
      </c>
      <c r="E99" s="8">
        <v>2570</v>
      </c>
      <c r="F99" s="8">
        <v>10</v>
      </c>
      <c r="G99" s="8">
        <f t="shared" si="2"/>
        <v>25700</v>
      </c>
      <c r="H99" s="8">
        <v>10</v>
      </c>
      <c r="I99" s="6">
        <f t="shared" si="3"/>
        <v>25700</v>
      </c>
    </row>
    <row r="100" spans="1:9">
      <c r="A100" s="6">
        <v>83</v>
      </c>
      <c r="B100" s="6" t="s">
        <v>183</v>
      </c>
      <c r="C100" s="7">
        <v>2012</v>
      </c>
      <c r="D100" s="7" t="s">
        <v>816</v>
      </c>
      <c r="E100" s="8">
        <v>2570</v>
      </c>
      <c r="F100" s="8">
        <v>22</v>
      </c>
      <c r="G100" s="8">
        <f t="shared" si="2"/>
        <v>56540</v>
      </c>
      <c r="H100" s="8">
        <v>22</v>
      </c>
      <c r="I100" s="6">
        <f t="shared" si="3"/>
        <v>56540</v>
      </c>
    </row>
    <row r="101" spans="1:9">
      <c r="A101" s="24">
        <v>84</v>
      </c>
      <c r="B101" s="6" t="s">
        <v>271</v>
      </c>
      <c r="C101" s="7">
        <v>2012</v>
      </c>
      <c r="D101" s="7" t="s">
        <v>816</v>
      </c>
      <c r="E101" s="8">
        <v>59</v>
      </c>
      <c r="F101" s="8">
        <v>840</v>
      </c>
      <c r="G101" s="8">
        <f t="shared" si="2"/>
        <v>49560</v>
      </c>
      <c r="H101" s="8">
        <v>840</v>
      </c>
      <c r="I101" s="6">
        <f t="shared" si="3"/>
        <v>49560</v>
      </c>
    </row>
    <row r="102" spans="1:9">
      <c r="A102" s="6">
        <v>85</v>
      </c>
      <c r="B102" s="6" t="s">
        <v>272</v>
      </c>
      <c r="C102" s="7">
        <v>2012</v>
      </c>
      <c r="D102" s="7" t="s">
        <v>816</v>
      </c>
      <c r="E102" s="8">
        <v>1689</v>
      </c>
      <c r="F102" s="8">
        <v>420</v>
      </c>
      <c r="G102" s="8">
        <f t="shared" si="2"/>
        <v>709380</v>
      </c>
      <c r="H102" s="8">
        <v>420</v>
      </c>
      <c r="I102" s="6">
        <f t="shared" si="3"/>
        <v>709380</v>
      </c>
    </row>
    <row r="103" spans="1:9">
      <c r="A103" s="24">
        <v>86</v>
      </c>
      <c r="B103" s="6" t="s">
        <v>315</v>
      </c>
      <c r="C103" s="7">
        <v>2012</v>
      </c>
      <c r="D103" s="7" t="s">
        <v>370</v>
      </c>
      <c r="E103" s="8">
        <v>24700</v>
      </c>
      <c r="F103" s="8">
        <v>2</v>
      </c>
      <c r="G103" s="8">
        <f t="shared" si="2"/>
        <v>49400</v>
      </c>
      <c r="H103" s="8">
        <v>2</v>
      </c>
      <c r="I103" s="6">
        <f t="shared" si="3"/>
        <v>49400</v>
      </c>
    </row>
    <row r="104" spans="1:9">
      <c r="A104" s="6">
        <v>87</v>
      </c>
      <c r="B104" s="6" t="s">
        <v>316</v>
      </c>
      <c r="C104" s="7">
        <v>2012</v>
      </c>
      <c r="D104" s="7" t="s">
        <v>370</v>
      </c>
      <c r="E104" s="8">
        <v>22100</v>
      </c>
      <c r="F104" s="8">
        <v>1</v>
      </c>
      <c r="G104" s="8">
        <f t="shared" si="2"/>
        <v>22100</v>
      </c>
      <c r="H104" s="8">
        <v>1</v>
      </c>
      <c r="I104" s="6">
        <f t="shared" si="3"/>
        <v>22100</v>
      </c>
    </row>
    <row r="105" spans="1:9">
      <c r="A105" s="24">
        <v>88</v>
      </c>
      <c r="B105" s="6" t="s">
        <v>317</v>
      </c>
      <c r="C105" s="7">
        <v>2012</v>
      </c>
      <c r="D105" s="7" t="s">
        <v>370</v>
      </c>
      <c r="E105" s="8">
        <v>6500</v>
      </c>
      <c r="F105" s="8">
        <v>2</v>
      </c>
      <c r="G105" s="8">
        <f t="shared" si="2"/>
        <v>13000</v>
      </c>
      <c r="H105" s="8">
        <v>2</v>
      </c>
      <c r="I105" s="6">
        <f t="shared" si="3"/>
        <v>13000</v>
      </c>
    </row>
    <row r="106" spans="1:9">
      <c r="A106" s="6">
        <v>89</v>
      </c>
      <c r="B106" s="6" t="s">
        <v>318</v>
      </c>
      <c r="C106" s="7">
        <v>2012</v>
      </c>
      <c r="D106" s="7" t="s">
        <v>370</v>
      </c>
      <c r="E106" s="8">
        <v>5200</v>
      </c>
      <c r="F106" s="8">
        <v>2</v>
      </c>
      <c r="G106" s="8">
        <f t="shared" si="2"/>
        <v>10400</v>
      </c>
      <c r="H106" s="8">
        <v>2</v>
      </c>
      <c r="I106" s="6">
        <f t="shared" si="3"/>
        <v>10400</v>
      </c>
    </row>
    <row r="107" spans="1:9">
      <c r="A107" s="24">
        <v>90</v>
      </c>
      <c r="B107" s="6" t="s">
        <v>273</v>
      </c>
      <c r="C107" s="7">
        <v>2012</v>
      </c>
      <c r="D107" s="7" t="s">
        <v>370</v>
      </c>
      <c r="E107" s="8">
        <v>3900</v>
      </c>
      <c r="F107" s="8">
        <v>22</v>
      </c>
      <c r="G107" s="8">
        <f t="shared" si="2"/>
        <v>85800</v>
      </c>
      <c r="H107" s="8">
        <v>22</v>
      </c>
      <c r="I107" s="6">
        <f t="shared" si="3"/>
        <v>85800</v>
      </c>
    </row>
    <row r="108" spans="1:9">
      <c r="A108" s="6">
        <v>91</v>
      </c>
      <c r="B108" s="6" t="s">
        <v>230</v>
      </c>
      <c r="C108" s="7">
        <v>2012</v>
      </c>
      <c r="D108" s="7" t="s">
        <v>370</v>
      </c>
      <c r="E108" s="8">
        <v>53</v>
      </c>
      <c r="F108" s="8">
        <v>310</v>
      </c>
      <c r="G108" s="8">
        <f t="shared" si="2"/>
        <v>16430</v>
      </c>
      <c r="H108" s="8">
        <v>310</v>
      </c>
      <c r="I108" s="6">
        <f t="shared" si="3"/>
        <v>16430</v>
      </c>
    </row>
    <row r="109" spans="1:9">
      <c r="A109" s="24">
        <v>92</v>
      </c>
      <c r="B109" s="6" t="s">
        <v>243</v>
      </c>
      <c r="C109" s="7">
        <v>2012</v>
      </c>
      <c r="D109" s="7" t="s">
        <v>370</v>
      </c>
      <c r="E109" s="8">
        <v>39</v>
      </c>
      <c r="F109" s="8">
        <v>410</v>
      </c>
      <c r="G109" s="8">
        <f t="shared" si="2"/>
        <v>15990</v>
      </c>
      <c r="H109" s="8">
        <v>410</v>
      </c>
      <c r="I109" s="6">
        <f t="shared" si="3"/>
        <v>15990</v>
      </c>
    </row>
    <row r="110" spans="1:9">
      <c r="A110" s="6">
        <v>93</v>
      </c>
      <c r="B110" s="6" t="s">
        <v>274</v>
      </c>
      <c r="C110" s="7">
        <v>2012</v>
      </c>
      <c r="D110" s="7" t="s">
        <v>370</v>
      </c>
      <c r="E110" s="8">
        <v>39</v>
      </c>
      <c r="F110" s="8">
        <v>110</v>
      </c>
      <c r="G110" s="8">
        <f t="shared" si="2"/>
        <v>4290</v>
      </c>
      <c r="H110" s="8">
        <v>110</v>
      </c>
      <c r="I110" s="6">
        <f t="shared" si="3"/>
        <v>4290</v>
      </c>
    </row>
    <row r="111" spans="1:9">
      <c r="A111" s="24">
        <v>94</v>
      </c>
      <c r="B111" s="6" t="s">
        <v>275</v>
      </c>
      <c r="C111" s="7">
        <v>2012</v>
      </c>
      <c r="D111" s="7" t="s">
        <v>370</v>
      </c>
      <c r="E111" s="8">
        <v>900</v>
      </c>
      <c r="F111" s="8">
        <v>2</v>
      </c>
      <c r="G111" s="8">
        <f t="shared" si="2"/>
        <v>1800</v>
      </c>
      <c r="H111" s="8">
        <v>2</v>
      </c>
      <c r="I111" s="6">
        <f t="shared" si="3"/>
        <v>1800</v>
      </c>
    </row>
    <row r="112" spans="1:9">
      <c r="A112" s="6">
        <v>95</v>
      </c>
      <c r="B112" s="6" t="s">
        <v>276</v>
      </c>
      <c r="C112" s="7">
        <v>2012</v>
      </c>
      <c r="D112" s="7" t="s">
        <v>370</v>
      </c>
      <c r="E112" s="8">
        <v>11700</v>
      </c>
      <c r="F112" s="8">
        <v>1</v>
      </c>
      <c r="G112" s="8">
        <f t="shared" si="2"/>
        <v>11700</v>
      </c>
      <c r="H112" s="8">
        <v>1</v>
      </c>
      <c r="I112" s="6">
        <f t="shared" si="3"/>
        <v>11700</v>
      </c>
    </row>
    <row r="113" spans="1:9">
      <c r="A113" s="24">
        <v>96</v>
      </c>
      <c r="B113" s="6" t="s">
        <v>277</v>
      </c>
      <c r="C113" s="7">
        <v>2012</v>
      </c>
      <c r="D113" s="7" t="s">
        <v>370</v>
      </c>
      <c r="E113" s="8">
        <v>579</v>
      </c>
      <c r="F113" s="8">
        <v>1</v>
      </c>
      <c r="G113" s="8">
        <f t="shared" si="2"/>
        <v>579</v>
      </c>
      <c r="H113" s="8">
        <v>1</v>
      </c>
      <c r="I113" s="6">
        <f t="shared" si="3"/>
        <v>579</v>
      </c>
    </row>
    <row r="114" spans="1:9">
      <c r="A114" s="6">
        <v>97</v>
      </c>
      <c r="B114" s="219" t="s">
        <v>313</v>
      </c>
      <c r="C114" s="22">
        <v>2012</v>
      </c>
      <c r="D114" s="7" t="s">
        <v>370</v>
      </c>
      <c r="E114" s="23">
        <v>318500</v>
      </c>
      <c r="F114" s="23">
        <v>2</v>
      </c>
      <c r="G114" s="23">
        <v>637000</v>
      </c>
      <c r="H114" s="23">
        <v>2</v>
      </c>
      <c r="I114" s="23">
        <f t="shared" si="3"/>
        <v>637000</v>
      </c>
    </row>
    <row r="115" spans="1:9">
      <c r="A115" s="24">
        <v>98</v>
      </c>
      <c r="B115" s="6" t="s">
        <v>278</v>
      </c>
      <c r="C115" s="7">
        <v>2012</v>
      </c>
      <c r="D115" s="7" t="s">
        <v>370</v>
      </c>
      <c r="E115" s="8">
        <v>76697</v>
      </c>
      <c r="F115" s="8">
        <v>26</v>
      </c>
      <c r="G115" s="8">
        <f t="shared" ref="G115:G171" si="4">SUM(E115*F115)</f>
        <v>1994122</v>
      </c>
      <c r="H115" s="8">
        <v>26</v>
      </c>
      <c r="I115" s="6">
        <f t="shared" si="3"/>
        <v>1994122</v>
      </c>
    </row>
    <row r="116" spans="1:9">
      <c r="A116" s="6">
        <v>99</v>
      </c>
      <c r="B116" s="6" t="s">
        <v>278</v>
      </c>
      <c r="C116" s="7">
        <v>2012</v>
      </c>
      <c r="D116" s="7" t="s">
        <v>370</v>
      </c>
      <c r="E116" s="8">
        <v>31200</v>
      </c>
      <c r="F116" s="8">
        <v>6</v>
      </c>
      <c r="G116" s="8">
        <f t="shared" si="4"/>
        <v>187200</v>
      </c>
      <c r="H116" s="8">
        <v>6</v>
      </c>
      <c r="I116" s="6">
        <f t="shared" si="3"/>
        <v>187200</v>
      </c>
    </row>
    <row r="117" spans="1:9">
      <c r="A117" s="24">
        <v>100</v>
      </c>
      <c r="B117" s="6" t="s">
        <v>242</v>
      </c>
      <c r="C117" s="7">
        <v>2012</v>
      </c>
      <c r="D117" s="7" t="s">
        <v>370</v>
      </c>
      <c r="E117" s="8">
        <v>4111</v>
      </c>
      <c r="F117" s="8">
        <v>100</v>
      </c>
      <c r="G117" s="8">
        <f t="shared" si="4"/>
        <v>411100</v>
      </c>
      <c r="H117" s="8">
        <v>100</v>
      </c>
      <c r="I117" s="6">
        <f t="shared" si="3"/>
        <v>411100</v>
      </c>
    </row>
    <row r="118" spans="1:9">
      <c r="A118" s="6">
        <v>101</v>
      </c>
      <c r="B118" s="6" t="s">
        <v>279</v>
      </c>
      <c r="C118" s="7">
        <v>2012</v>
      </c>
      <c r="D118" s="7" t="s">
        <v>370</v>
      </c>
      <c r="E118" s="8">
        <v>7176</v>
      </c>
      <c r="F118" s="8">
        <v>70</v>
      </c>
      <c r="G118" s="8">
        <f t="shared" si="4"/>
        <v>502320</v>
      </c>
      <c r="H118" s="8">
        <v>70</v>
      </c>
      <c r="I118" s="6">
        <f t="shared" si="3"/>
        <v>502320</v>
      </c>
    </row>
    <row r="119" spans="1:9">
      <c r="A119" s="24">
        <v>102</v>
      </c>
      <c r="B119" s="6" t="s">
        <v>280</v>
      </c>
      <c r="C119" s="7">
        <v>2012</v>
      </c>
      <c r="D119" s="7" t="s">
        <v>370</v>
      </c>
      <c r="E119" s="8">
        <v>22696</v>
      </c>
      <c r="F119" s="8">
        <v>20</v>
      </c>
      <c r="G119" s="8">
        <f t="shared" si="4"/>
        <v>453920</v>
      </c>
      <c r="H119" s="8">
        <v>20</v>
      </c>
      <c r="I119" s="6">
        <f t="shared" si="3"/>
        <v>453920</v>
      </c>
    </row>
    <row r="120" spans="1:9">
      <c r="A120" s="6">
        <v>103</v>
      </c>
      <c r="B120" s="6" t="s">
        <v>280</v>
      </c>
      <c r="C120" s="7">
        <v>2012</v>
      </c>
      <c r="D120" s="7" t="s">
        <v>370</v>
      </c>
      <c r="E120" s="8">
        <v>22696</v>
      </c>
      <c r="F120" s="8">
        <v>18</v>
      </c>
      <c r="G120" s="8">
        <f t="shared" si="4"/>
        <v>408528</v>
      </c>
      <c r="H120" s="8">
        <v>18</v>
      </c>
      <c r="I120" s="6">
        <f t="shared" si="3"/>
        <v>408528</v>
      </c>
    </row>
    <row r="121" spans="1:9">
      <c r="A121" s="24">
        <v>104</v>
      </c>
      <c r="B121" s="6" t="s">
        <v>280</v>
      </c>
      <c r="C121" s="7">
        <v>2012</v>
      </c>
      <c r="D121" s="7" t="s">
        <v>370</v>
      </c>
      <c r="E121" s="8">
        <v>22696</v>
      </c>
      <c r="F121" s="8">
        <v>18</v>
      </c>
      <c r="G121" s="8">
        <f t="shared" si="4"/>
        <v>408528</v>
      </c>
      <c r="H121" s="8">
        <v>18</v>
      </c>
      <c r="I121" s="6">
        <f t="shared" si="3"/>
        <v>408528</v>
      </c>
    </row>
    <row r="122" spans="1:9">
      <c r="A122" s="6">
        <v>105</v>
      </c>
      <c r="B122" s="6" t="s">
        <v>280</v>
      </c>
      <c r="C122" s="7">
        <v>2012</v>
      </c>
      <c r="D122" s="7" t="s">
        <v>370</v>
      </c>
      <c r="E122" s="8">
        <v>22696</v>
      </c>
      <c r="F122" s="8">
        <v>20</v>
      </c>
      <c r="G122" s="8">
        <f t="shared" si="4"/>
        <v>453920</v>
      </c>
      <c r="H122" s="8">
        <v>20</v>
      </c>
      <c r="I122" s="6">
        <f t="shared" si="3"/>
        <v>453920</v>
      </c>
    </row>
    <row r="123" spans="1:9">
      <c r="A123" s="24">
        <v>106</v>
      </c>
      <c r="B123" s="6" t="s">
        <v>280</v>
      </c>
      <c r="C123" s="7">
        <v>2012</v>
      </c>
      <c r="D123" s="7" t="s">
        <v>370</v>
      </c>
      <c r="E123" s="8">
        <v>22697</v>
      </c>
      <c r="F123" s="8">
        <v>6</v>
      </c>
      <c r="G123" s="8">
        <f t="shared" si="4"/>
        <v>136182</v>
      </c>
      <c r="H123" s="8">
        <v>6</v>
      </c>
      <c r="I123" s="6">
        <f t="shared" si="3"/>
        <v>136182</v>
      </c>
    </row>
    <row r="124" spans="1:9">
      <c r="A124" s="6">
        <v>107</v>
      </c>
      <c r="B124" s="6" t="s">
        <v>150</v>
      </c>
      <c r="C124" s="7">
        <v>2012</v>
      </c>
      <c r="D124" s="7" t="s">
        <v>370</v>
      </c>
      <c r="E124" s="8">
        <v>5446</v>
      </c>
      <c r="F124" s="8">
        <v>23</v>
      </c>
      <c r="G124" s="8">
        <f t="shared" si="4"/>
        <v>125258</v>
      </c>
      <c r="H124" s="8">
        <v>23</v>
      </c>
      <c r="I124" s="6">
        <f t="shared" si="3"/>
        <v>125258</v>
      </c>
    </row>
    <row r="125" spans="1:9">
      <c r="A125" s="24">
        <v>108</v>
      </c>
      <c r="B125" s="6" t="s">
        <v>236</v>
      </c>
      <c r="C125" s="7">
        <v>2012</v>
      </c>
      <c r="D125" s="7" t="s">
        <v>370</v>
      </c>
      <c r="E125" s="8">
        <v>12973</v>
      </c>
      <c r="F125" s="8">
        <v>12</v>
      </c>
      <c r="G125" s="8">
        <f t="shared" si="4"/>
        <v>155676</v>
      </c>
      <c r="H125" s="8">
        <v>12</v>
      </c>
      <c r="I125" s="6">
        <f t="shared" si="3"/>
        <v>155676</v>
      </c>
    </row>
    <row r="126" spans="1:9">
      <c r="A126" s="6">
        <v>109</v>
      </c>
      <c r="B126" s="6" t="s">
        <v>281</v>
      </c>
      <c r="C126" s="7">
        <v>2012</v>
      </c>
      <c r="D126" s="7" t="s">
        <v>370</v>
      </c>
      <c r="E126" s="8">
        <v>15600</v>
      </c>
      <c r="F126" s="8">
        <v>4</v>
      </c>
      <c r="G126" s="8">
        <f t="shared" si="4"/>
        <v>62400</v>
      </c>
      <c r="H126" s="8">
        <v>4</v>
      </c>
      <c r="I126" s="6">
        <f t="shared" si="3"/>
        <v>62400</v>
      </c>
    </row>
    <row r="127" spans="1:9">
      <c r="A127" s="24">
        <v>110</v>
      </c>
      <c r="B127" s="6" t="s">
        <v>245</v>
      </c>
      <c r="C127" s="7">
        <v>2012</v>
      </c>
      <c r="D127" s="7" t="s">
        <v>370</v>
      </c>
      <c r="E127" s="8">
        <v>18000</v>
      </c>
      <c r="F127" s="8">
        <v>4</v>
      </c>
      <c r="G127" s="8">
        <f t="shared" si="4"/>
        <v>72000</v>
      </c>
      <c r="H127" s="8">
        <v>4</v>
      </c>
      <c r="I127" s="6">
        <f t="shared" si="3"/>
        <v>72000</v>
      </c>
    </row>
    <row r="128" spans="1:9">
      <c r="A128" s="6">
        <v>111</v>
      </c>
      <c r="B128" s="6" t="s">
        <v>109</v>
      </c>
      <c r="C128" s="7">
        <v>2012</v>
      </c>
      <c r="D128" s="7" t="s">
        <v>370</v>
      </c>
      <c r="E128" s="8">
        <v>520</v>
      </c>
      <c r="F128" s="8">
        <v>20</v>
      </c>
      <c r="G128" s="8">
        <f t="shared" si="4"/>
        <v>10400</v>
      </c>
      <c r="H128" s="8">
        <v>20</v>
      </c>
      <c r="I128" s="6">
        <f t="shared" si="3"/>
        <v>10400</v>
      </c>
    </row>
    <row r="129" spans="1:9">
      <c r="A129" s="24">
        <v>112</v>
      </c>
      <c r="B129" s="6" t="s">
        <v>282</v>
      </c>
      <c r="C129" s="7">
        <v>2012</v>
      </c>
      <c r="D129" s="7" t="s">
        <v>370</v>
      </c>
      <c r="E129" s="8">
        <v>325</v>
      </c>
      <c r="F129" s="8">
        <v>2</v>
      </c>
      <c r="G129" s="8">
        <f t="shared" si="4"/>
        <v>650</v>
      </c>
      <c r="H129" s="8">
        <v>2</v>
      </c>
      <c r="I129" s="6">
        <f t="shared" si="3"/>
        <v>650</v>
      </c>
    </row>
    <row r="130" spans="1:9">
      <c r="A130" s="6">
        <v>113</v>
      </c>
      <c r="B130" s="6" t="s">
        <v>283</v>
      </c>
      <c r="C130" s="7">
        <v>2012</v>
      </c>
      <c r="D130" s="7" t="s">
        <v>370</v>
      </c>
      <c r="E130" s="8">
        <v>3575</v>
      </c>
      <c r="F130" s="8">
        <v>4</v>
      </c>
      <c r="G130" s="8">
        <f t="shared" si="4"/>
        <v>14300</v>
      </c>
      <c r="H130" s="8">
        <v>4</v>
      </c>
      <c r="I130" s="6">
        <f t="shared" si="3"/>
        <v>14300</v>
      </c>
    </row>
    <row r="131" spans="1:9">
      <c r="A131" s="24">
        <v>114</v>
      </c>
      <c r="B131" s="17" t="s">
        <v>321</v>
      </c>
      <c r="C131" s="7">
        <v>2013</v>
      </c>
      <c r="D131" s="7" t="s">
        <v>370</v>
      </c>
      <c r="E131" s="8">
        <v>2769</v>
      </c>
      <c r="F131" s="8">
        <v>410</v>
      </c>
      <c r="G131" s="8">
        <f t="shared" si="4"/>
        <v>1135290</v>
      </c>
      <c r="H131" s="8">
        <v>410</v>
      </c>
      <c r="I131" s="6">
        <f t="shared" si="3"/>
        <v>1135290</v>
      </c>
    </row>
    <row r="132" spans="1:9">
      <c r="A132" s="6">
        <v>115</v>
      </c>
      <c r="B132" s="17" t="s">
        <v>322</v>
      </c>
      <c r="C132" s="7">
        <v>2013</v>
      </c>
      <c r="D132" s="7" t="s">
        <v>370</v>
      </c>
      <c r="E132" s="8">
        <v>214500</v>
      </c>
      <c r="F132" s="8">
        <v>1</v>
      </c>
      <c r="G132" s="8">
        <f t="shared" si="4"/>
        <v>214500</v>
      </c>
      <c r="H132" s="8">
        <v>1</v>
      </c>
      <c r="I132" s="6">
        <f t="shared" si="3"/>
        <v>214500</v>
      </c>
    </row>
    <row r="133" spans="1:9">
      <c r="A133" s="24">
        <v>116</v>
      </c>
      <c r="B133" s="17" t="s">
        <v>323</v>
      </c>
      <c r="C133" s="7">
        <v>2013</v>
      </c>
      <c r="D133" s="7" t="s">
        <v>370</v>
      </c>
      <c r="E133" s="8">
        <v>250250</v>
      </c>
      <c r="F133" s="8">
        <v>1</v>
      </c>
      <c r="G133" s="8">
        <f t="shared" si="4"/>
        <v>250250</v>
      </c>
      <c r="H133" s="8">
        <v>1</v>
      </c>
      <c r="I133" s="6">
        <f t="shared" si="3"/>
        <v>250250</v>
      </c>
    </row>
    <row r="134" spans="1:9">
      <c r="A134" s="6">
        <v>117</v>
      </c>
      <c r="B134" s="17" t="s">
        <v>324</v>
      </c>
      <c r="C134" s="7">
        <v>2013</v>
      </c>
      <c r="D134" s="7" t="s">
        <v>370</v>
      </c>
      <c r="E134" s="8">
        <v>50000</v>
      </c>
      <c r="F134" s="8">
        <v>1</v>
      </c>
      <c r="G134" s="8">
        <f t="shared" si="4"/>
        <v>50000</v>
      </c>
      <c r="H134" s="8">
        <v>1</v>
      </c>
      <c r="I134" s="6">
        <f t="shared" si="3"/>
        <v>50000</v>
      </c>
    </row>
    <row r="135" spans="1:9">
      <c r="A135" s="24">
        <v>118</v>
      </c>
      <c r="B135" s="17" t="s">
        <v>325</v>
      </c>
      <c r="C135" s="7">
        <v>2013</v>
      </c>
      <c r="D135" s="7" t="s">
        <v>370</v>
      </c>
      <c r="E135" s="8">
        <v>44203</v>
      </c>
      <c r="F135" s="8">
        <v>3</v>
      </c>
      <c r="G135" s="8">
        <f t="shared" si="4"/>
        <v>132609</v>
      </c>
      <c r="H135" s="8">
        <v>3</v>
      </c>
      <c r="I135" s="6">
        <f t="shared" si="3"/>
        <v>132609</v>
      </c>
    </row>
    <row r="136" spans="1:9">
      <c r="A136" s="6">
        <v>119</v>
      </c>
      <c r="B136" s="17" t="s">
        <v>326</v>
      </c>
      <c r="C136" s="7">
        <v>2013</v>
      </c>
      <c r="D136" s="7" t="s">
        <v>370</v>
      </c>
      <c r="E136" s="8">
        <v>16251</v>
      </c>
      <c r="F136" s="8">
        <v>1</v>
      </c>
      <c r="G136" s="8">
        <f t="shared" si="4"/>
        <v>16251</v>
      </c>
      <c r="H136" s="8">
        <v>1</v>
      </c>
      <c r="I136" s="6">
        <f t="shared" si="3"/>
        <v>16251</v>
      </c>
    </row>
    <row r="137" spans="1:9">
      <c r="A137" s="24">
        <v>120</v>
      </c>
      <c r="B137" s="17" t="s">
        <v>327</v>
      </c>
      <c r="C137" s="7">
        <v>2013</v>
      </c>
      <c r="D137" s="7" t="s">
        <v>370</v>
      </c>
      <c r="E137" s="8">
        <v>89700</v>
      </c>
      <c r="F137" s="8">
        <v>1</v>
      </c>
      <c r="G137" s="8">
        <f t="shared" si="4"/>
        <v>89700</v>
      </c>
      <c r="H137" s="8">
        <v>1</v>
      </c>
      <c r="I137" s="6">
        <f t="shared" si="3"/>
        <v>89700</v>
      </c>
    </row>
    <row r="138" spans="1:9">
      <c r="A138" s="6">
        <v>121</v>
      </c>
      <c r="B138" s="17" t="s">
        <v>215</v>
      </c>
      <c r="C138" s="7">
        <v>1977</v>
      </c>
      <c r="D138" s="7" t="s">
        <v>370</v>
      </c>
      <c r="E138" s="8">
        <v>32539</v>
      </c>
      <c r="F138" s="8">
        <v>6</v>
      </c>
      <c r="G138" s="8">
        <f t="shared" si="4"/>
        <v>195234</v>
      </c>
      <c r="H138" s="8">
        <v>6</v>
      </c>
      <c r="I138" s="6">
        <f t="shared" si="3"/>
        <v>195234</v>
      </c>
    </row>
    <row r="139" spans="1:9">
      <c r="A139" s="24">
        <v>122</v>
      </c>
      <c r="B139" s="17" t="s">
        <v>328</v>
      </c>
      <c r="C139" s="7">
        <v>2013</v>
      </c>
      <c r="D139" s="7" t="s">
        <v>370</v>
      </c>
      <c r="E139" s="8">
        <v>2730</v>
      </c>
      <c r="F139" s="8">
        <v>19</v>
      </c>
      <c r="G139" s="8">
        <f t="shared" si="4"/>
        <v>51870</v>
      </c>
      <c r="H139" s="8">
        <v>19</v>
      </c>
      <c r="I139" s="6">
        <f t="shared" si="3"/>
        <v>51870</v>
      </c>
    </row>
    <row r="140" spans="1:9">
      <c r="A140" s="6">
        <v>123</v>
      </c>
      <c r="B140" s="17" t="s">
        <v>329</v>
      </c>
      <c r="C140" s="7">
        <v>2013</v>
      </c>
      <c r="D140" s="7" t="s">
        <v>370</v>
      </c>
      <c r="E140" s="8">
        <v>5000</v>
      </c>
      <c r="F140" s="8">
        <v>1</v>
      </c>
      <c r="G140" s="8">
        <f t="shared" si="4"/>
        <v>5000</v>
      </c>
      <c r="H140" s="8">
        <v>1</v>
      </c>
      <c r="I140" s="6">
        <f t="shared" si="3"/>
        <v>5000</v>
      </c>
    </row>
    <row r="141" spans="1:9">
      <c r="A141" s="24">
        <v>124</v>
      </c>
      <c r="B141" s="17" t="s">
        <v>330</v>
      </c>
      <c r="C141" s="7">
        <v>2013</v>
      </c>
      <c r="D141" s="7" t="s">
        <v>370</v>
      </c>
      <c r="E141" s="8">
        <v>7800</v>
      </c>
      <c r="F141" s="8">
        <v>3</v>
      </c>
      <c r="G141" s="8">
        <f t="shared" si="4"/>
        <v>23400</v>
      </c>
      <c r="H141" s="8">
        <v>3</v>
      </c>
      <c r="I141" s="6">
        <f t="shared" si="3"/>
        <v>23400</v>
      </c>
    </row>
    <row r="142" spans="1:9">
      <c r="A142" s="6">
        <v>125</v>
      </c>
      <c r="B142" s="17" t="s">
        <v>331</v>
      </c>
      <c r="C142" s="7">
        <v>2013</v>
      </c>
      <c r="D142" s="7" t="s">
        <v>370</v>
      </c>
      <c r="E142" s="8">
        <v>420</v>
      </c>
      <c r="F142" s="8">
        <v>28</v>
      </c>
      <c r="G142" s="8">
        <f t="shared" si="4"/>
        <v>11760</v>
      </c>
      <c r="H142" s="8">
        <v>28</v>
      </c>
      <c r="I142" s="6">
        <f t="shared" si="3"/>
        <v>11760</v>
      </c>
    </row>
    <row r="143" spans="1:9">
      <c r="A143" s="24">
        <v>126</v>
      </c>
      <c r="B143" s="17" t="s">
        <v>332</v>
      </c>
      <c r="C143" s="7">
        <v>2013</v>
      </c>
      <c r="D143" s="7" t="s">
        <v>370</v>
      </c>
      <c r="E143" s="8">
        <v>455</v>
      </c>
      <c r="F143" s="8">
        <v>104</v>
      </c>
      <c r="G143" s="8">
        <f t="shared" si="4"/>
        <v>47320</v>
      </c>
      <c r="H143" s="8">
        <v>104</v>
      </c>
      <c r="I143" s="6">
        <f t="shared" si="3"/>
        <v>47320</v>
      </c>
    </row>
    <row r="144" spans="1:9">
      <c r="A144" s="6">
        <v>127</v>
      </c>
      <c r="B144" s="17" t="s">
        <v>333</v>
      </c>
      <c r="C144" s="7">
        <v>2013</v>
      </c>
      <c r="D144" s="7" t="s">
        <v>370</v>
      </c>
      <c r="E144" s="8">
        <v>90</v>
      </c>
      <c r="F144" s="8">
        <v>12</v>
      </c>
      <c r="G144" s="8">
        <f t="shared" si="4"/>
        <v>1080</v>
      </c>
      <c r="H144" s="8">
        <v>12</v>
      </c>
      <c r="I144" s="6">
        <f t="shared" si="3"/>
        <v>1080</v>
      </c>
    </row>
    <row r="145" spans="1:9">
      <c r="A145" s="24">
        <v>128</v>
      </c>
      <c r="B145" s="17" t="s">
        <v>334</v>
      </c>
      <c r="C145" s="7">
        <v>2013</v>
      </c>
      <c r="D145" s="7" t="s">
        <v>370</v>
      </c>
      <c r="E145" s="8">
        <v>780</v>
      </c>
      <c r="F145" s="8">
        <v>6</v>
      </c>
      <c r="G145" s="8">
        <f t="shared" si="4"/>
        <v>4680</v>
      </c>
      <c r="H145" s="8">
        <v>6</v>
      </c>
      <c r="I145" s="6">
        <f t="shared" si="3"/>
        <v>4680</v>
      </c>
    </row>
    <row r="146" spans="1:9">
      <c r="A146" s="6">
        <v>129</v>
      </c>
      <c r="B146" s="17" t="s">
        <v>335</v>
      </c>
      <c r="C146" s="7">
        <v>2013</v>
      </c>
      <c r="D146" s="7" t="s">
        <v>370</v>
      </c>
      <c r="E146" s="8">
        <v>975</v>
      </c>
      <c r="F146" s="8">
        <v>12</v>
      </c>
      <c r="G146" s="8">
        <f t="shared" si="4"/>
        <v>11700</v>
      </c>
      <c r="H146" s="8">
        <v>12</v>
      </c>
      <c r="I146" s="6">
        <f t="shared" ref="I146:I166" si="5">SUM(G146)</f>
        <v>11700</v>
      </c>
    </row>
    <row r="147" spans="1:9">
      <c r="A147" s="24">
        <v>130</v>
      </c>
      <c r="B147" s="17" t="s">
        <v>336</v>
      </c>
      <c r="C147" s="7">
        <v>2013</v>
      </c>
      <c r="D147" s="7" t="s">
        <v>370</v>
      </c>
      <c r="E147" s="8">
        <v>900</v>
      </c>
      <c r="F147" s="8">
        <v>12</v>
      </c>
      <c r="G147" s="8">
        <f t="shared" si="4"/>
        <v>10800</v>
      </c>
      <c r="H147" s="8">
        <v>12</v>
      </c>
      <c r="I147" s="6">
        <f t="shared" si="5"/>
        <v>10800</v>
      </c>
    </row>
    <row r="148" spans="1:9">
      <c r="A148" s="6">
        <v>131</v>
      </c>
      <c r="B148" s="17" t="s">
        <v>339</v>
      </c>
      <c r="C148" s="7">
        <v>2013</v>
      </c>
      <c r="D148" s="7" t="s">
        <v>370</v>
      </c>
      <c r="E148" s="8">
        <v>1800</v>
      </c>
      <c r="F148" s="8">
        <v>2</v>
      </c>
      <c r="G148" s="8">
        <f t="shared" si="4"/>
        <v>3600</v>
      </c>
      <c r="H148" s="8">
        <v>2</v>
      </c>
      <c r="I148" s="6">
        <f t="shared" si="5"/>
        <v>3600</v>
      </c>
    </row>
    <row r="149" spans="1:9">
      <c r="A149" s="24">
        <v>132</v>
      </c>
      <c r="B149" s="17" t="s">
        <v>337</v>
      </c>
      <c r="C149" s="7">
        <v>2013</v>
      </c>
      <c r="D149" s="7" t="s">
        <v>370</v>
      </c>
      <c r="E149" s="8">
        <v>2100</v>
      </c>
      <c r="F149" s="8">
        <v>12</v>
      </c>
      <c r="G149" s="8">
        <f t="shared" si="4"/>
        <v>25200</v>
      </c>
      <c r="H149" s="8">
        <v>12</v>
      </c>
      <c r="I149" s="6">
        <f t="shared" si="5"/>
        <v>25200</v>
      </c>
    </row>
    <row r="150" spans="1:9">
      <c r="A150" s="6">
        <v>133</v>
      </c>
      <c r="B150" s="17" t="s">
        <v>338</v>
      </c>
      <c r="C150" s="7">
        <v>2013</v>
      </c>
      <c r="D150" s="7" t="s">
        <v>370</v>
      </c>
      <c r="E150" s="8">
        <v>520</v>
      </c>
      <c r="F150" s="8">
        <v>20</v>
      </c>
      <c r="G150" s="8">
        <f t="shared" si="4"/>
        <v>10400</v>
      </c>
      <c r="H150" s="8">
        <v>20</v>
      </c>
      <c r="I150" s="6">
        <f t="shared" si="5"/>
        <v>10400</v>
      </c>
    </row>
    <row r="151" spans="1:9">
      <c r="A151" s="24">
        <v>134</v>
      </c>
      <c r="B151" s="17" t="s">
        <v>340</v>
      </c>
      <c r="C151" s="7">
        <v>2013</v>
      </c>
      <c r="D151" s="7" t="s">
        <v>370</v>
      </c>
      <c r="E151" s="8">
        <v>325</v>
      </c>
      <c r="F151" s="8">
        <v>17</v>
      </c>
      <c r="G151" s="8">
        <f t="shared" si="4"/>
        <v>5525</v>
      </c>
      <c r="H151" s="8">
        <v>17</v>
      </c>
      <c r="I151" s="6">
        <f t="shared" si="5"/>
        <v>5525</v>
      </c>
    </row>
    <row r="152" spans="1:9">
      <c r="A152" s="6">
        <v>135</v>
      </c>
      <c r="B152" s="17" t="s">
        <v>341</v>
      </c>
      <c r="C152" s="7">
        <v>2013</v>
      </c>
      <c r="D152" s="7" t="s">
        <v>370</v>
      </c>
      <c r="E152" s="8">
        <v>1000</v>
      </c>
      <c r="F152" s="8">
        <v>15</v>
      </c>
      <c r="G152" s="8">
        <f t="shared" si="4"/>
        <v>15000</v>
      </c>
      <c r="H152" s="8">
        <v>15</v>
      </c>
      <c r="I152" s="6">
        <f t="shared" si="5"/>
        <v>15000</v>
      </c>
    </row>
    <row r="153" spans="1:9">
      <c r="A153" s="24">
        <v>136</v>
      </c>
      <c r="B153" s="17" t="s">
        <v>342</v>
      </c>
      <c r="C153" s="7">
        <v>2013</v>
      </c>
      <c r="D153" s="7" t="s">
        <v>370</v>
      </c>
      <c r="E153" s="8">
        <v>1000</v>
      </c>
      <c r="F153" s="8">
        <v>15</v>
      </c>
      <c r="G153" s="8">
        <f t="shared" si="4"/>
        <v>15000</v>
      </c>
      <c r="H153" s="8">
        <v>15</v>
      </c>
      <c r="I153" s="6">
        <f t="shared" si="5"/>
        <v>15000</v>
      </c>
    </row>
    <row r="154" spans="1:9">
      <c r="A154" s="6">
        <v>137</v>
      </c>
      <c r="B154" s="17" t="s">
        <v>343</v>
      </c>
      <c r="C154" s="7">
        <v>2013</v>
      </c>
      <c r="D154" s="7" t="s">
        <v>370</v>
      </c>
      <c r="E154" s="8">
        <v>600</v>
      </c>
      <c r="F154" s="8">
        <v>15</v>
      </c>
      <c r="G154" s="8">
        <f t="shared" si="4"/>
        <v>9000</v>
      </c>
      <c r="H154" s="8">
        <v>15</v>
      </c>
      <c r="I154" s="6">
        <f t="shared" si="5"/>
        <v>9000</v>
      </c>
    </row>
    <row r="155" spans="1:9">
      <c r="A155" s="24">
        <v>138</v>
      </c>
      <c r="B155" s="17" t="s">
        <v>344</v>
      </c>
      <c r="C155" s="7">
        <v>2013</v>
      </c>
      <c r="D155" s="7" t="s">
        <v>370</v>
      </c>
      <c r="E155" s="8">
        <v>450</v>
      </c>
      <c r="F155" s="8">
        <v>12</v>
      </c>
      <c r="G155" s="8">
        <f t="shared" si="4"/>
        <v>5400</v>
      </c>
      <c r="H155" s="8">
        <v>12</v>
      </c>
      <c r="I155" s="6">
        <f t="shared" si="5"/>
        <v>5400</v>
      </c>
    </row>
    <row r="156" spans="1:9">
      <c r="A156" s="6">
        <v>139</v>
      </c>
      <c r="B156" s="17" t="s">
        <v>345</v>
      </c>
      <c r="C156" s="7">
        <v>2013</v>
      </c>
      <c r="D156" s="7" t="s">
        <v>370</v>
      </c>
      <c r="E156" s="8">
        <v>910</v>
      </c>
      <c r="F156" s="8">
        <v>2</v>
      </c>
      <c r="G156" s="8">
        <f t="shared" si="4"/>
        <v>1820</v>
      </c>
      <c r="H156" s="8">
        <v>2</v>
      </c>
      <c r="I156" s="6">
        <f t="shared" si="5"/>
        <v>1820</v>
      </c>
    </row>
    <row r="157" spans="1:9">
      <c r="A157" s="24">
        <v>140</v>
      </c>
      <c r="B157" s="17" t="s">
        <v>346</v>
      </c>
      <c r="C157" s="7">
        <v>2013</v>
      </c>
      <c r="D157" s="7" t="s">
        <v>370</v>
      </c>
      <c r="E157" s="8">
        <v>750</v>
      </c>
      <c r="F157" s="8">
        <v>3</v>
      </c>
      <c r="G157" s="8">
        <f t="shared" si="4"/>
        <v>2250</v>
      </c>
      <c r="H157" s="8">
        <v>3</v>
      </c>
      <c r="I157" s="6">
        <f t="shared" si="5"/>
        <v>2250</v>
      </c>
    </row>
    <row r="158" spans="1:9">
      <c r="A158" s="6">
        <v>141</v>
      </c>
      <c r="B158" s="17" t="s">
        <v>347</v>
      </c>
      <c r="C158" s="7">
        <v>2013</v>
      </c>
      <c r="D158" s="7" t="s">
        <v>370</v>
      </c>
      <c r="E158" s="8">
        <v>750</v>
      </c>
      <c r="F158" s="8">
        <v>4</v>
      </c>
      <c r="G158" s="8">
        <f t="shared" si="4"/>
        <v>3000</v>
      </c>
      <c r="H158" s="8">
        <v>4</v>
      </c>
      <c r="I158" s="6">
        <f t="shared" si="5"/>
        <v>3000</v>
      </c>
    </row>
    <row r="159" spans="1:9">
      <c r="A159" s="24">
        <v>142</v>
      </c>
      <c r="B159" s="17" t="s">
        <v>348</v>
      </c>
      <c r="C159" s="7">
        <v>2013</v>
      </c>
      <c r="D159" s="7" t="s">
        <v>370</v>
      </c>
      <c r="E159" s="8">
        <v>950</v>
      </c>
      <c r="F159" s="8">
        <v>12</v>
      </c>
      <c r="G159" s="8">
        <f t="shared" si="4"/>
        <v>11400</v>
      </c>
      <c r="H159" s="8">
        <v>12</v>
      </c>
      <c r="I159" s="6">
        <f t="shared" si="5"/>
        <v>11400</v>
      </c>
    </row>
    <row r="160" spans="1:9">
      <c r="A160" s="6">
        <v>143</v>
      </c>
      <c r="B160" s="17" t="s">
        <v>349</v>
      </c>
      <c r="C160" s="7">
        <v>2013</v>
      </c>
      <c r="D160" s="7" t="s">
        <v>370</v>
      </c>
      <c r="E160" s="8">
        <v>250</v>
      </c>
      <c r="F160" s="8">
        <v>1</v>
      </c>
      <c r="G160" s="8">
        <f t="shared" si="4"/>
        <v>250</v>
      </c>
      <c r="H160" s="8">
        <v>1</v>
      </c>
      <c r="I160" s="6">
        <f t="shared" si="5"/>
        <v>250</v>
      </c>
    </row>
    <row r="161" spans="1:9">
      <c r="A161" s="24">
        <v>144</v>
      </c>
      <c r="B161" s="17" t="s">
        <v>350</v>
      </c>
      <c r="C161" s="7">
        <v>2013</v>
      </c>
      <c r="D161" s="7" t="s">
        <v>370</v>
      </c>
      <c r="E161" s="8">
        <v>1950</v>
      </c>
      <c r="F161" s="8">
        <v>1</v>
      </c>
      <c r="G161" s="8">
        <f t="shared" si="4"/>
        <v>1950</v>
      </c>
      <c r="H161" s="8">
        <v>1</v>
      </c>
      <c r="I161" s="6">
        <f t="shared" si="5"/>
        <v>1950</v>
      </c>
    </row>
    <row r="162" spans="1:9">
      <c r="A162" s="6">
        <v>145</v>
      </c>
      <c r="B162" s="17" t="s">
        <v>351</v>
      </c>
      <c r="C162" s="7">
        <v>2013</v>
      </c>
      <c r="D162" s="7" t="s">
        <v>370</v>
      </c>
      <c r="E162" s="8">
        <v>360</v>
      </c>
      <c r="F162" s="8">
        <v>12</v>
      </c>
      <c r="G162" s="8">
        <f t="shared" si="4"/>
        <v>4320</v>
      </c>
      <c r="H162" s="8">
        <v>12</v>
      </c>
      <c r="I162" s="6">
        <f t="shared" si="5"/>
        <v>4320</v>
      </c>
    </row>
    <row r="163" spans="1:9">
      <c r="A163" s="24">
        <v>146</v>
      </c>
      <c r="B163" s="17" t="s">
        <v>352</v>
      </c>
      <c r="C163" s="7">
        <v>2013</v>
      </c>
      <c r="D163" s="7" t="s">
        <v>370</v>
      </c>
      <c r="E163" s="8">
        <v>480</v>
      </c>
      <c r="F163" s="8">
        <v>10</v>
      </c>
      <c r="G163" s="8">
        <f t="shared" si="4"/>
        <v>4800</v>
      </c>
      <c r="H163" s="8">
        <v>10</v>
      </c>
      <c r="I163" s="6">
        <f t="shared" si="5"/>
        <v>4800</v>
      </c>
    </row>
    <row r="164" spans="1:9">
      <c r="A164" s="6">
        <v>147</v>
      </c>
      <c r="B164" s="17" t="s">
        <v>353</v>
      </c>
      <c r="C164" s="7">
        <v>2013</v>
      </c>
      <c r="D164" s="7" t="s">
        <v>370</v>
      </c>
      <c r="E164" s="8">
        <v>975</v>
      </c>
      <c r="F164" s="8">
        <v>12</v>
      </c>
      <c r="G164" s="8">
        <f t="shared" si="4"/>
        <v>11700</v>
      </c>
      <c r="H164" s="8">
        <v>12</v>
      </c>
      <c r="I164" s="6">
        <f t="shared" si="5"/>
        <v>11700</v>
      </c>
    </row>
    <row r="165" spans="1:9">
      <c r="A165" s="24">
        <v>148</v>
      </c>
      <c r="B165" s="17" t="s">
        <v>354</v>
      </c>
      <c r="C165" s="7">
        <v>2013</v>
      </c>
      <c r="D165" s="7" t="s">
        <v>370</v>
      </c>
      <c r="E165" s="8">
        <v>7699</v>
      </c>
      <c r="F165" s="8">
        <v>18</v>
      </c>
      <c r="G165" s="8">
        <f t="shared" si="4"/>
        <v>138582</v>
      </c>
      <c r="H165" s="8">
        <v>18</v>
      </c>
      <c r="I165" s="6">
        <f t="shared" si="5"/>
        <v>138582</v>
      </c>
    </row>
    <row r="166" spans="1:9">
      <c r="A166" s="6">
        <v>149</v>
      </c>
      <c r="B166" s="17" t="s">
        <v>354</v>
      </c>
      <c r="C166" s="7">
        <v>2013</v>
      </c>
      <c r="D166" s="7" t="s">
        <v>370</v>
      </c>
      <c r="E166" s="8">
        <v>7554</v>
      </c>
      <c r="F166" s="8">
        <v>18</v>
      </c>
      <c r="G166" s="8">
        <f t="shared" si="4"/>
        <v>135972</v>
      </c>
      <c r="H166" s="8">
        <v>18</v>
      </c>
      <c r="I166" s="6">
        <f t="shared" si="5"/>
        <v>135972</v>
      </c>
    </row>
    <row r="167" spans="1:9">
      <c r="A167" s="24">
        <v>150</v>
      </c>
      <c r="B167" s="17" t="s">
        <v>354</v>
      </c>
      <c r="C167" s="7">
        <v>2013</v>
      </c>
      <c r="D167" s="7" t="s">
        <v>370</v>
      </c>
      <c r="E167" s="8">
        <v>7472</v>
      </c>
      <c r="F167" s="8">
        <v>15</v>
      </c>
      <c r="G167" s="8">
        <f t="shared" si="4"/>
        <v>112080</v>
      </c>
      <c r="H167" s="8">
        <v>15</v>
      </c>
      <c r="I167" s="6">
        <f>SUM(G167)</f>
        <v>112080</v>
      </c>
    </row>
    <row r="168" spans="1:9">
      <c r="A168" s="6">
        <v>151</v>
      </c>
      <c r="B168" s="17" t="s">
        <v>355</v>
      </c>
      <c r="C168" s="7">
        <v>2013</v>
      </c>
      <c r="D168" s="7" t="s">
        <v>370</v>
      </c>
      <c r="E168" s="8">
        <v>2282</v>
      </c>
      <c r="F168" s="8">
        <v>140</v>
      </c>
      <c r="G168" s="8">
        <f t="shared" si="4"/>
        <v>319480</v>
      </c>
      <c r="H168" s="8">
        <v>140</v>
      </c>
      <c r="I168" s="6">
        <f>SUM(G168)</f>
        <v>319480</v>
      </c>
    </row>
    <row r="169" spans="1:9">
      <c r="A169" s="24">
        <v>152</v>
      </c>
      <c r="B169" s="17" t="s">
        <v>355</v>
      </c>
      <c r="C169" s="7">
        <v>2013</v>
      </c>
      <c r="D169" s="7" t="s">
        <v>370</v>
      </c>
      <c r="E169" s="8">
        <v>2071</v>
      </c>
      <c r="F169" s="8">
        <v>60</v>
      </c>
      <c r="G169" s="8">
        <f t="shared" si="4"/>
        <v>124260</v>
      </c>
      <c r="H169" s="8">
        <v>60</v>
      </c>
      <c r="I169" s="6">
        <f>SUM(G169)</f>
        <v>124260</v>
      </c>
    </row>
    <row r="170" spans="1:9">
      <c r="A170" s="6">
        <v>153</v>
      </c>
      <c r="B170" s="17" t="s">
        <v>356</v>
      </c>
      <c r="C170" s="7">
        <v>2013</v>
      </c>
      <c r="D170" s="7" t="s">
        <v>370</v>
      </c>
      <c r="E170" s="8">
        <v>11018</v>
      </c>
      <c r="F170" s="8">
        <v>12</v>
      </c>
      <c r="G170" s="8">
        <f t="shared" si="4"/>
        <v>132216</v>
      </c>
      <c r="H170" s="8">
        <v>12</v>
      </c>
      <c r="I170" s="6">
        <f>SUM(G170)</f>
        <v>132216</v>
      </c>
    </row>
    <row r="171" spans="1:9">
      <c r="A171" s="24">
        <v>154</v>
      </c>
      <c r="B171" s="17" t="s">
        <v>357</v>
      </c>
      <c r="C171" s="7">
        <v>2013</v>
      </c>
      <c r="D171" s="7" t="s">
        <v>370</v>
      </c>
      <c r="E171" s="8">
        <v>9344</v>
      </c>
      <c r="F171" s="8">
        <v>2</v>
      </c>
      <c r="G171" s="8">
        <f t="shared" si="4"/>
        <v>18688</v>
      </c>
      <c r="H171" s="8">
        <v>2</v>
      </c>
      <c r="I171" s="6">
        <f>SUM(G171)</f>
        <v>18688</v>
      </c>
    </row>
    <row r="172" spans="1:9">
      <c r="A172" s="6">
        <v>155</v>
      </c>
      <c r="B172" s="17" t="s">
        <v>358</v>
      </c>
      <c r="C172" s="7">
        <v>2013</v>
      </c>
      <c r="D172" s="7" t="s">
        <v>816</v>
      </c>
      <c r="E172" s="8">
        <v>1343</v>
      </c>
      <c r="F172" s="8">
        <v>24</v>
      </c>
      <c r="G172" s="8">
        <v>32232</v>
      </c>
      <c r="H172" s="8">
        <v>24</v>
      </c>
      <c r="I172" s="6">
        <v>32232</v>
      </c>
    </row>
    <row r="173" spans="1:9">
      <c r="A173" s="24">
        <v>156</v>
      </c>
      <c r="B173" s="17" t="s">
        <v>359</v>
      </c>
      <c r="C173" s="7">
        <v>2013</v>
      </c>
      <c r="D173" s="7" t="s">
        <v>370</v>
      </c>
      <c r="E173" s="8">
        <v>39000</v>
      </c>
      <c r="F173" s="8">
        <v>1</v>
      </c>
      <c r="G173" s="8">
        <v>39000</v>
      </c>
      <c r="H173" s="8">
        <v>1</v>
      </c>
      <c r="I173" s="6">
        <v>39000</v>
      </c>
    </row>
    <row r="174" spans="1:9">
      <c r="A174" s="6">
        <v>157</v>
      </c>
      <c r="B174" s="17" t="s">
        <v>360</v>
      </c>
      <c r="C174" s="7">
        <v>2013</v>
      </c>
      <c r="D174" s="7" t="s">
        <v>370</v>
      </c>
      <c r="E174" s="8">
        <v>8645</v>
      </c>
      <c r="F174" s="8">
        <v>3</v>
      </c>
      <c r="G174" s="8">
        <v>25935</v>
      </c>
      <c r="H174" s="8">
        <v>3</v>
      </c>
      <c r="I174" s="6">
        <v>25935</v>
      </c>
    </row>
    <row r="175" spans="1:9">
      <c r="A175" s="24">
        <v>158</v>
      </c>
      <c r="B175" s="17" t="s">
        <v>361</v>
      </c>
      <c r="C175" s="7">
        <v>2013</v>
      </c>
      <c r="D175" s="7" t="s">
        <v>370</v>
      </c>
      <c r="E175" s="8">
        <v>660</v>
      </c>
      <c r="F175" s="8">
        <v>8</v>
      </c>
      <c r="G175" s="8">
        <v>5280</v>
      </c>
      <c r="H175" s="8">
        <v>8</v>
      </c>
      <c r="I175" s="6">
        <v>5280</v>
      </c>
    </row>
    <row r="176" spans="1:9">
      <c r="A176" s="6">
        <v>159</v>
      </c>
      <c r="B176" s="17" t="s">
        <v>362</v>
      </c>
      <c r="C176" s="7">
        <v>2013</v>
      </c>
      <c r="D176" s="7" t="s">
        <v>370</v>
      </c>
      <c r="E176" s="8">
        <v>1950</v>
      </c>
      <c r="F176" s="8">
        <v>1</v>
      </c>
      <c r="G176" s="8">
        <f t="shared" ref="G176:G274" si="6">SUM(E176*F176)</f>
        <v>1950</v>
      </c>
      <c r="H176" s="8">
        <v>1</v>
      </c>
      <c r="I176" s="6">
        <f t="shared" ref="I176:I276" si="7">SUM(G176)</f>
        <v>1950</v>
      </c>
    </row>
    <row r="177" spans="1:9">
      <c r="A177" s="24">
        <v>160</v>
      </c>
      <c r="B177" s="17" t="s">
        <v>363</v>
      </c>
      <c r="C177" s="7">
        <v>2013</v>
      </c>
      <c r="D177" s="7" t="s">
        <v>370</v>
      </c>
      <c r="E177" s="8">
        <v>1250</v>
      </c>
      <c r="F177" s="8">
        <v>1</v>
      </c>
      <c r="G177" s="8">
        <f t="shared" si="6"/>
        <v>1250</v>
      </c>
      <c r="H177" s="8">
        <v>1</v>
      </c>
      <c r="I177" s="6">
        <f t="shared" si="7"/>
        <v>1250</v>
      </c>
    </row>
    <row r="178" spans="1:9">
      <c r="A178" s="6">
        <v>161</v>
      </c>
      <c r="B178" s="17" t="s">
        <v>364</v>
      </c>
      <c r="C178" s="7">
        <v>2013</v>
      </c>
      <c r="D178" s="7" t="s">
        <v>370</v>
      </c>
      <c r="E178" s="8">
        <v>71500</v>
      </c>
      <c r="F178" s="8">
        <v>5</v>
      </c>
      <c r="G178" s="8">
        <f t="shared" si="6"/>
        <v>357500</v>
      </c>
      <c r="H178" s="8">
        <v>5</v>
      </c>
      <c r="I178" s="6">
        <f t="shared" si="7"/>
        <v>357500</v>
      </c>
    </row>
    <row r="179" spans="1:9">
      <c r="A179" s="24">
        <v>162</v>
      </c>
      <c r="B179" s="17" t="s">
        <v>365</v>
      </c>
      <c r="C179" s="7">
        <v>2013</v>
      </c>
      <c r="D179" s="7" t="s">
        <v>370</v>
      </c>
      <c r="E179" s="8">
        <v>23400</v>
      </c>
      <c r="F179" s="8">
        <v>2</v>
      </c>
      <c r="G179" s="8">
        <f t="shared" si="6"/>
        <v>46800</v>
      </c>
      <c r="H179" s="8">
        <v>2</v>
      </c>
      <c r="I179" s="6">
        <f t="shared" si="7"/>
        <v>46800</v>
      </c>
    </row>
    <row r="180" spans="1:9">
      <c r="A180" s="6">
        <v>163</v>
      </c>
      <c r="B180" s="17" t="s">
        <v>366</v>
      </c>
      <c r="C180" s="7">
        <v>2013</v>
      </c>
      <c r="D180" s="7" t="s">
        <v>370</v>
      </c>
      <c r="E180" s="8">
        <v>22100</v>
      </c>
      <c r="F180" s="8">
        <v>2</v>
      </c>
      <c r="G180" s="8">
        <f t="shared" si="6"/>
        <v>44200</v>
      </c>
      <c r="H180" s="8">
        <v>2</v>
      </c>
      <c r="I180" s="6">
        <f t="shared" si="7"/>
        <v>44200</v>
      </c>
    </row>
    <row r="181" spans="1:9">
      <c r="A181" s="24">
        <v>164</v>
      </c>
      <c r="B181" s="17" t="s">
        <v>367</v>
      </c>
      <c r="C181" s="7">
        <v>2013</v>
      </c>
      <c r="D181" s="7" t="s">
        <v>370</v>
      </c>
      <c r="E181" s="8">
        <v>3800</v>
      </c>
      <c r="F181" s="8">
        <v>1</v>
      </c>
      <c r="G181" s="8">
        <f t="shared" si="6"/>
        <v>3800</v>
      </c>
      <c r="H181" s="8">
        <v>1</v>
      </c>
      <c r="I181" s="6">
        <f t="shared" si="7"/>
        <v>3800</v>
      </c>
    </row>
    <row r="182" spans="1:9">
      <c r="A182" s="6">
        <v>165</v>
      </c>
      <c r="B182" s="17" t="s">
        <v>368</v>
      </c>
      <c r="C182" s="7">
        <v>2013</v>
      </c>
      <c r="D182" s="7" t="s">
        <v>370</v>
      </c>
      <c r="E182" s="8">
        <v>2600</v>
      </c>
      <c r="F182" s="8">
        <v>2</v>
      </c>
      <c r="G182" s="8">
        <f t="shared" si="6"/>
        <v>5200</v>
      </c>
      <c r="H182" s="8">
        <v>2</v>
      </c>
      <c r="I182" s="6">
        <f t="shared" si="7"/>
        <v>5200</v>
      </c>
    </row>
    <row r="183" spans="1:9">
      <c r="A183" s="24">
        <v>166</v>
      </c>
      <c r="B183" s="17" t="s">
        <v>369</v>
      </c>
      <c r="C183" s="7">
        <v>2013</v>
      </c>
      <c r="D183" s="7" t="s">
        <v>370</v>
      </c>
      <c r="E183" s="8">
        <v>650</v>
      </c>
      <c r="F183" s="8">
        <v>15</v>
      </c>
      <c r="G183" s="8">
        <f t="shared" si="6"/>
        <v>9750</v>
      </c>
      <c r="H183" s="8">
        <v>15</v>
      </c>
      <c r="I183" s="6">
        <f t="shared" si="7"/>
        <v>9750</v>
      </c>
    </row>
    <row r="184" spans="1:9">
      <c r="A184" s="6">
        <v>167</v>
      </c>
      <c r="B184" s="17" t="s">
        <v>405</v>
      </c>
      <c r="C184" s="7">
        <v>2014</v>
      </c>
      <c r="D184" s="7" t="s">
        <v>370</v>
      </c>
      <c r="E184" s="8">
        <v>20000</v>
      </c>
      <c r="F184" s="8">
        <v>1</v>
      </c>
      <c r="G184" s="8">
        <f t="shared" si="6"/>
        <v>20000</v>
      </c>
      <c r="H184" s="8">
        <v>1</v>
      </c>
      <c r="I184" s="6">
        <f t="shared" si="7"/>
        <v>20000</v>
      </c>
    </row>
    <row r="185" spans="1:9">
      <c r="A185" s="24">
        <v>168</v>
      </c>
      <c r="B185" s="17" t="s">
        <v>406</v>
      </c>
      <c r="C185" s="7">
        <v>2014</v>
      </c>
      <c r="D185" s="7" t="s">
        <v>370</v>
      </c>
      <c r="E185" s="8">
        <v>13000</v>
      </c>
      <c r="F185" s="8">
        <v>1</v>
      </c>
      <c r="G185" s="8">
        <f t="shared" si="6"/>
        <v>13000</v>
      </c>
      <c r="H185" s="8">
        <v>1</v>
      </c>
      <c r="I185" s="6">
        <f t="shared" si="7"/>
        <v>13000</v>
      </c>
    </row>
    <row r="186" spans="1:9">
      <c r="A186" s="6">
        <v>169</v>
      </c>
      <c r="B186" s="17" t="s">
        <v>407</v>
      </c>
      <c r="C186" s="7">
        <v>2014</v>
      </c>
      <c r="D186" s="7" t="s">
        <v>370</v>
      </c>
      <c r="E186" s="8">
        <v>52000</v>
      </c>
      <c r="F186" s="8">
        <v>2</v>
      </c>
      <c r="G186" s="8">
        <f t="shared" si="6"/>
        <v>104000</v>
      </c>
      <c r="H186" s="8">
        <v>2</v>
      </c>
      <c r="I186" s="6">
        <f t="shared" si="7"/>
        <v>104000</v>
      </c>
    </row>
    <row r="187" spans="1:9">
      <c r="A187" s="24">
        <v>170</v>
      </c>
      <c r="B187" s="17" t="s">
        <v>408</v>
      </c>
      <c r="C187" s="7">
        <v>2014</v>
      </c>
      <c r="D187" s="7" t="s">
        <v>370</v>
      </c>
      <c r="E187" s="8">
        <v>52000</v>
      </c>
      <c r="F187" s="8">
        <v>2</v>
      </c>
      <c r="G187" s="8">
        <f t="shared" si="6"/>
        <v>104000</v>
      </c>
      <c r="H187" s="8">
        <v>2</v>
      </c>
      <c r="I187" s="6">
        <f t="shared" si="7"/>
        <v>104000</v>
      </c>
    </row>
    <row r="188" spans="1:9">
      <c r="A188" s="6">
        <v>171</v>
      </c>
      <c r="B188" s="17" t="s">
        <v>409</v>
      </c>
      <c r="C188" s="7">
        <v>2014</v>
      </c>
      <c r="D188" s="7" t="s">
        <v>370</v>
      </c>
      <c r="E188" s="8">
        <v>52000</v>
      </c>
      <c r="F188" s="8">
        <v>2</v>
      </c>
      <c r="G188" s="8">
        <f t="shared" si="6"/>
        <v>104000</v>
      </c>
      <c r="H188" s="8">
        <v>2</v>
      </c>
      <c r="I188" s="6">
        <f t="shared" si="7"/>
        <v>104000</v>
      </c>
    </row>
    <row r="189" spans="1:9">
      <c r="A189" s="24">
        <v>172</v>
      </c>
      <c r="B189" s="17" t="s">
        <v>410</v>
      </c>
      <c r="C189" s="7">
        <v>2014</v>
      </c>
      <c r="D189" s="7" t="s">
        <v>370</v>
      </c>
      <c r="E189" s="8">
        <v>52000</v>
      </c>
      <c r="F189" s="8">
        <v>2</v>
      </c>
      <c r="G189" s="8">
        <f t="shared" si="6"/>
        <v>104000</v>
      </c>
      <c r="H189" s="8">
        <v>2</v>
      </c>
      <c r="I189" s="6">
        <f t="shared" si="7"/>
        <v>104000</v>
      </c>
    </row>
    <row r="190" spans="1:9">
      <c r="A190" s="6">
        <v>173</v>
      </c>
      <c r="B190" s="6" t="s">
        <v>411</v>
      </c>
      <c r="C190" s="7">
        <v>2014</v>
      </c>
      <c r="D190" s="7" t="s">
        <v>370</v>
      </c>
      <c r="E190" s="8">
        <v>52000</v>
      </c>
      <c r="F190" s="8">
        <v>2</v>
      </c>
      <c r="G190" s="8">
        <f t="shared" si="6"/>
        <v>104000</v>
      </c>
      <c r="H190" s="8">
        <v>2</v>
      </c>
      <c r="I190" s="6">
        <f t="shared" si="7"/>
        <v>104000</v>
      </c>
    </row>
    <row r="191" spans="1:9">
      <c r="A191" s="24">
        <v>174</v>
      </c>
      <c r="B191" s="6" t="s">
        <v>427</v>
      </c>
      <c r="C191" s="7">
        <v>2014</v>
      </c>
      <c r="D191" s="7" t="s">
        <v>370</v>
      </c>
      <c r="E191" s="8">
        <v>35750</v>
      </c>
      <c r="F191" s="8">
        <v>1</v>
      </c>
      <c r="G191" s="8">
        <f t="shared" si="6"/>
        <v>35750</v>
      </c>
      <c r="H191" s="8">
        <v>1</v>
      </c>
      <c r="I191" s="6">
        <f t="shared" si="7"/>
        <v>35750</v>
      </c>
    </row>
    <row r="192" spans="1:9" ht="31.5">
      <c r="A192" s="6">
        <v>175</v>
      </c>
      <c r="B192" s="20" t="s">
        <v>428</v>
      </c>
      <c r="C192" s="157">
        <v>2014</v>
      </c>
      <c r="D192" s="157" t="s">
        <v>370</v>
      </c>
      <c r="E192" s="156">
        <v>74750</v>
      </c>
      <c r="F192" s="156">
        <v>1</v>
      </c>
      <c r="G192" s="156">
        <f t="shared" si="6"/>
        <v>74750</v>
      </c>
      <c r="H192" s="156">
        <v>1</v>
      </c>
      <c r="I192" s="428">
        <f t="shared" si="7"/>
        <v>74750</v>
      </c>
    </row>
    <row r="193" spans="1:9">
      <c r="A193" s="24">
        <v>176</v>
      </c>
      <c r="B193" s="20" t="s">
        <v>164</v>
      </c>
      <c r="C193" s="7">
        <v>2015</v>
      </c>
      <c r="D193" s="7" t="s">
        <v>370</v>
      </c>
      <c r="E193" s="8">
        <v>10000</v>
      </c>
      <c r="F193" s="8">
        <v>1</v>
      </c>
      <c r="G193" s="8">
        <f t="shared" si="6"/>
        <v>10000</v>
      </c>
      <c r="H193" s="8">
        <v>1</v>
      </c>
      <c r="I193" s="6">
        <f t="shared" si="7"/>
        <v>10000</v>
      </c>
    </row>
    <row r="194" spans="1:9">
      <c r="A194" s="6">
        <v>177</v>
      </c>
      <c r="B194" s="20" t="s">
        <v>225</v>
      </c>
      <c r="C194" s="7">
        <v>2015</v>
      </c>
      <c r="D194" s="7" t="s">
        <v>370</v>
      </c>
      <c r="E194" s="8">
        <v>49770</v>
      </c>
      <c r="F194" s="8">
        <v>1</v>
      </c>
      <c r="G194" s="8">
        <f t="shared" si="6"/>
        <v>49770</v>
      </c>
      <c r="H194" s="8">
        <v>1</v>
      </c>
      <c r="I194" s="6">
        <f t="shared" si="7"/>
        <v>49770</v>
      </c>
    </row>
    <row r="195" spans="1:9">
      <c r="A195" s="24">
        <v>178</v>
      </c>
      <c r="B195" s="20" t="s">
        <v>467</v>
      </c>
      <c r="C195" s="7">
        <v>2015</v>
      </c>
      <c r="D195" s="7" t="s">
        <v>370</v>
      </c>
      <c r="E195" s="8">
        <v>3950</v>
      </c>
      <c r="F195" s="8">
        <v>1</v>
      </c>
      <c r="G195" s="8">
        <f t="shared" si="6"/>
        <v>3950</v>
      </c>
      <c r="H195" s="8">
        <v>1</v>
      </c>
      <c r="I195" s="6">
        <f t="shared" si="7"/>
        <v>3950</v>
      </c>
    </row>
    <row r="196" spans="1:9">
      <c r="A196" s="6">
        <v>179</v>
      </c>
      <c r="B196" s="20" t="s">
        <v>468</v>
      </c>
      <c r="C196" s="7">
        <v>2015</v>
      </c>
      <c r="D196" s="7" t="s">
        <v>370</v>
      </c>
      <c r="E196" s="8">
        <v>2370</v>
      </c>
      <c r="F196" s="8">
        <v>1</v>
      </c>
      <c r="G196" s="8">
        <f t="shared" si="6"/>
        <v>2370</v>
      </c>
      <c r="H196" s="8">
        <v>1</v>
      </c>
      <c r="I196" s="6">
        <f t="shared" si="7"/>
        <v>2370</v>
      </c>
    </row>
    <row r="197" spans="1:9">
      <c r="A197" s="24">
        <v>180</v>
      </c>
      <c r="B197" s="20" t="s">
        <v>469</v>
      </c>
      <c r="C197" s="7">
        <v>2015</v>
      </c>
      <c r="D197" s="7" t="s">
        <v>370</v>
      </c>
      <c r="E197" s="8">
        <v>1975</v>
      </c>
      <c r="F197" s="8">
        <v>2</v>
      </c>
      <c r="G197" s="8">
        <v>3950</v>
      </c>
      <c r="H197" s="8">
        <v>2</v>
      </c>
      <c r="I197" s="6">
        <f t="shared" si="7"/>
        <v>3950</v>
      </c>
    </row>
    <row r="198" spans="1:9">
      <c r="A198" s="6">
        <v>181</v>
      </c>
      <c r="B198" s="20" t="s">
        <v>373</v>
      </c>
      <c r="C198" s="7">
        <v>2015</v>
      </c>
      <c r="D198" s="7" t="s">
        <v>370</v>
      </c>
      <c r="E198" s="8">
        <v>277</v>
      </c>
      <c r="F198" s="8">
        <v>12</v>
      </c>
      <c r="G198" s="8">
        <f t="shared" si="6"/>
        <v>3324</v>
      </c>
      <c r="H198" s="8">
        <v>12</v>
      </c>
      <c r="I198" s="6">
        <f t="shared" si="7"/>
        <v>3324</v>
      </c>
    </row>
    <row r="199" spans="1:9">
      <c r="A199" s="24">
        <v>182</v>
      </c>
      <c r="B199" s="20" t="s">
        <v>470</v>
      </c>
      <c r="C199" s="7">
        <v>2015</v>
      </c>
      <c r="D199" s="7" t="s">
        <v>370</v>
      </c>
      <c r="E199" s="8">
        <v>198</v>
      </c>
      <c r="F199" s="8">
        <v>12</v>
      </c>
      <c r="G199" s="8">
        <f t="shared" si="6"/>
        <v>2376</v>
      </c>
      <c r="H199" s="8">
        <v>12</v>
      </c>
      <c r="I199" s="6">
        <f t="shared" si="7"/>
        <v>2376</v>
      </c>
    </row>
    <row r="200" spans="1:9">
      <c r="A200" s="6">
        <v>183</v>
      </c>
      <c r="B200" s="20" t="s">
        <v>471</v>
      </c>
      <c r="C200" s="7">
        <v>2015</v>
      </c>
      <c r="D200" s="7" t="s">
        <v>370</v>
      </c>
      <c r="E200" s="8">
        <v>11060</v>
      </c>
      <c r="F200" s="8">
        <v>1</v>
      </c>
      <c r="G200" s="8">
        <f t="shared" si="6"/>
        <v>11060</v>
      </c>
      <c r="H200" s="8">
        <v>1</v>
      </c>
      <c r="I200" s="6">
        <f t="shared" si="7"/>
        <v>11060</v>
      </c>
    </row>
    <row r="201" spans="1:9">
      <c r="A201" s="24">
        <v>184</v>
      </c>
      <c r="B201" s="20" t="s">
        <v>472</v>
      </c>
      <c r="C201" s="7">
        <v>2015</v>
      </c>
      <c r="D201" s="7" t="s">
        <v>370</v>
      </c>
      <c r="E201" s="8">
        <v>1027</v>
      </c>
      <c r="F201" s="8">
        <v>16</v>
      </c>
      <c r="G201" s="8">
        <f t="shared" si="6"/>
        <v>16432</v>
      </c>
      <c r="H201" s="8">
        <v>16</v>
      </c>
      <c r="I201" s="6">
        <f t="shared" si="7"/>
        <v>16432</v>
      </c>
    </row>
    <row r="202" spans="1:9">
      <c r="A202" s="6">
        <v>185</v>
      </c>
      <c r="B202" s="20" t="s">
        <v>473</v>
      </c>
      <c r="C202" s="7">
        <v>2015</v>
      </c>
      <c r="D202" s="7" t="s">
        <v>370</v>
      </c>
      <c r="E202" s="8">
        <v>2470</v>
      </c>
      <c r="F202" s="8">
        <v>1</v>
      </c>
      <c r="G202" s="8">
        <f t="shared" si="6"/>
        <v>2470</v>
      </c>
      <c r="H202" s="8">
        <v>1</v>
      </c>
      <c r="I202" s="6">
        <f t="shared" si="7"/>
        <v>2470</v>
      </c>
    </row>
    <row r="203" spans="1:9">
      <c r="A203" s="24">
        <v>186</v>
      </c>
      <c r="B203" s="20" t="s">
        <v>474</v>
      </c>
      <c r="C203" s="7">
        <v>2015</v>
      </c>
      <c r="D203" s="7" t="s">
        <v>370</v>
      </c>
      <c r="E203" s="8">
        <v>316</v>
      </c>
      <c r="F203" s="8">
        <v>450</v>
      </c>
      <c r="G203" s="8">
        <f t="shared" si="6"/>
        <v>142200</v>
      </c>
      <c r="H203" s="8">
        <v>450</v>
      </c>
      <c r="I203" s="6">
        <f t="shared" si="7"/>
        <v>142200</v>
      </c>
    </row>
    <row r="204" spans="1:9">
      <c r="A204" s="6">
        <v>187</v>
      </c>
      <c r="B204" s="20" t="s">
        <v>475</v>
      </c>
      <c r="C204" s="7">
        <v>2015</v>
      </c>
      <c r="D204" s="7" t="s">
        <v>370</v>
      </c>
      <c r="E204" s="8">
        <v>277</v>
      </c>
      <c r="F204" s="8">
        <v>450</v>
      </c>
      <c r="G204" s="8">
        <f t="shared" si="6"/>
        <v>124650</v>
      </c>
      <c r="H204" s="8">
        <v>450</v>
      </c>
      <c r="I204" s="6">
        <f t="shared" si="7"/>
        <v>124650</v>
      </c>
    </row>
    <row r="205" spans="1:9">
      <c r="A205" s="24">
        <v>188</v>
      </c>
      <c r="B205" s="20" t="s">
        <v>231</v>
      </c>
      <c r="C205" s="7">
        <v>2015</v>
      </c>
      <c r="D205" s="7" t="s">
        <v>370</v>
      </c>
      <c r="E205" s="8">
        <v>277</v>
      </c>
      <c r="F205" s="8">
        <v>435</v>
      </c>
      <c r="G205" s="8">
        <f t="shared" si="6"/>
        <v>120495</v>
      </c>
      <c r="H205" s="8">
        <v>435</v>
      </c>
      <c r="I205" s="6">
        <f t="shared" si="7"/>
        <v>120495</v>
      </c>
    </row>
    <row r="206" spans="1:9">
      <c r="A206" s="6">
        <v>189</v>
      </c>
      <c r="B206" s="20" t="s">
        <v>223</v>
      </c>
      <c r="C206" s="7">
        <v>2015</v>
      </c>
      <c r="D206" s="7" t="s">
        <v>370</v>
      </c>
      <c r="E206" s="8">
        <v>1106</v>
      </c>
      <c r="F206" s="8">
        <v>232</v>
      </c>
      <c r="G206" s="8">
        <f t="shared" si="6"/>
        <v>256592</v>
      </c>
      <c r="H206" s="8">
        <v>232</v>
      </c>
      <c r="I206" s="6">
        <f t="shared" si="7"/>
        <v>256592</v>
      </c>
    </row>
    <row r="207" spans="1:9">
      <c r="A207" s="24">
        <v>190</v>
      </c>
      <c r="B207" s="20" t="s">
        <v>222</v>
      </c>
      <c r="C207" s="7">
        <v>2015</v>
      </c>
      <c r="D207" s="7" t="s">
        <v>370</v>
      </c>
      <c r="E207" s="8">
        <v>632</v>
      </c>
      <c r="F207" s="8">
        <v>232</v>
      </c>
      <c r="G207" s="8">
        <f t="shared" si="6"/>
        <v>146624</v>
      </c>
      <c r="H207" s="8">
        <v>232</v>
      </c>
      <c r="I207" s="6">
        <f t="shared" si="7"/>
        <v>146624</v>
      </c>
    </row>
    <row r="208" spans="1:9">
      <c r="A208" s="6">
        <v>191</v>
      </c>
      <c r="B208" s="20" t="s">
        <v>265</v>
      </c>
      <c r="C208" s="7">
        <v>2015</v>
      </c>
      <c r="D208" s="7" t="s">
        <v>370</v>
      </c>
      <c r="E208" s="8">
        <v>158</v>
      </c>
      <c r="F208" s="8">
        <v>232</v>
      </c>
      <c r="G208" s="8">
        <f t="shared" si="6"/>
        <v>36656</v>
      </c>
      <c r="H208" s="8">
        <v>232</v>
      </c>
      <c r="I208" s="6">
        <f t="shared" si="7"/>
        <v>36656</v>
      </c>
    </row>
    <row r="209" spans="1:9">
      <c r="A209" s="24">
        <v>192</v>
      </c>
      <c r="B209" s="20" t="s">
        <v>476</v>
      </c>
      <c r="C209" s="7">
        <v>2015</v>
      </c>
      <c r="D209" s="7" t="s">
        <v>370</v>
      </c>
      <c r="E209" s="8">
        <v>252</v>
      </c>
      <c r="F209" s="8">
        <v>177</v>
      </c>
      <c r="G209" s="8">
        <f t="shared" si="6"/>
        <v>44604</v>
      </c>
      <c r="H209" s="8">
        <v>177</v>
      </c>
      <c r="I209" s="6">
        <f t="shared" si="7"/>
        <v>44604</v>
      </c>
    </row>
    <row r="210" spans="1:9">
      <c r="A210" s="6">
        <v>193</v>
      </c>
      <c r="B210" s="20" t="s">
        <v>477</v>
      </c>
      <c r="C210" s="7">
        <v>2015</v>
      </c>
      <c r="D210" s="7" t="s">
        <v>370</v>
      </c>
      <c r="E210" s="8">
        <v>3500</v>
      </c>
      <c r="F210" s="8">
        <v>15</v>
      </c>
      <c r="G210" s="8">
        <f t="shared" si="6"/>
        <v>52500</v>
      </c>
      <c r="H210" s="8">
        <v>15</v>
      </c>
      <c r="I210" s="6">
        <f t="shared" si="7"/>
        <v>52500</v>
      </c>
    </row>
    <row r="211" spans="1:9">
      <c r="A211" s="24">
        <v>194</v>
      </c>
      <c r="B211" s="20" t="s">
        <v>478</v>
      </c>
      <c r="C211" s="7">
        <v>2015</v>
      </c>
      <c r="D211" s="7" t="s">
        <v>370</v>
      </c>
      <c r="E211" s="8">
        <v>50000</v>
      </c>
      <c r="F211" s="8">
        <v>1</v>
      </c>
      <c r="G211" s="8">
        <f t="shared" si="6"/>
        <v>50000</v>
      </c>
      <c r="H211" s="8">
        <v>1</v>
      </c>
      <c r="I211" s="6">
        <f t="shared" si="7"/>
        <v>50000</v>
      </c>
    </row>
    <row r="212" spans="1:9">
      <c r="A212" s="6">
        <v>195</v>
      </c>
      <c r="B212" s="20" t="s">
        <v>479</v>
      </c>
      <c r="C212" s="7">
        <v>2015</v>
      </c>
      <c r="D212" s="7" t="s">
        <v>370</v>
      </c>
      <c r="E212" s="8">
        <v>252</v>
      </c>
      <c r="F212" s="8">
        <v>238</v>
      </c>
      <c r="G212" s="8">
        <f t="shared" si="6"/>
        <v>59976</v>
      </c>
      <c r="H212" s="8">
        <v>238</v>
      </c>
      <c r="I212" s="6">
        <f t="shared" si="7"/>
        <v>59976</v>
      </c>
    </row>
    <row r="213" spans="1:9">
      <c r="A213" s="24">
        <v>196</v>
      </c>
      <c r="B213" s="20" t="s">
        <v>480</v>
      </c>
      <c r="C213" s="7">
        <v>2015</v>
      </c>
      <c r="D213" s="7" t="s">
        <v>370</v>
      </c>
      <c r="E213" s="8">
        <v>790</v>
      </c>
      <c r="F213" s="8">
        <v>19</v>
      </c>
      <c r="G213" s="8">
        <f t="shared" si="6"/>
        <v>15010</v>
      </c>
      <c r="H213" s="8">
        <v>19</v>
      </c>
      <c r="I213" s="6">
        <f t="shared" si="7"/>
        <v>15010</v>
      </c>
    </row>
    <row r="214" spans="1:9">
      <c r="A214" s="6">
        <v>197</v>
      </c>
      <c r="B214" s="20" t="s">
        <v>481</v>
      </c>
      <c r="C214" s="7">
        <v>2015</v>
      </c>
      <c r="D214" s="7" t="s">
        <v>370</v>
      </c>
      <c r="E214" s="8">
        <v>948</v>
      </c>
      <c r="F214" s="8">
        <v>2</v>
      </c>
      <c r="G214" s="8">
        <f t="shared" si="6"/>
        <v>1896</v>
      </c>
      <c r="H214" s="8">
        <v>2</v>
      </c>
      <c r="I214" s="6">
        <f t="shared" si="7"/>
        <v>1896</v>
      </c>
    </row>
    <row r="215" spans="1:9">
      <c r="A215" s="24">
        <v>198</v>
      </c>
      <c r="B215" s="20" t="s">
        <v>481</v>
      </c>
      <c r="C215" s="7">
        <v>2015</v>
      </c>
      <c r="D215" s="7" t="s">
        <v>370</v>
      </c>
      <c r="E215" s="8">
        <v>1343</v>
      </c>
      <c r="F215" s="8">
        <v>3</v>
      </c>
      <c r="G215" s="8">
        <f t="shared" si="6"/>
        <v>4029</v>
      </c>
      <c r="H215" s="8">
        <v>3</v>
      </c>
      <c r="I215" s="6">
        <f t="shared" si="7"/>
        <v>4029</v>
      </c>
    </row>
    <row r="216" spans="1:9">
      <c r="A216" s="6">
        <v>199</v>
      </c>
      <c r="B216" s="20" t="s">
        <v>482</v>
      </c>
      <c r="C216" s="7">
        <v>2015</v>
      </c>
      <c r="D216" s="7" t="s">
        <v>370</v>
      </c>
      <c r="E216" s="8">
        <v>277</v>
      </c>
      <c r="F216" s="8">
        <v>6</v>
      </c>
      <c r="G216" s="8">
        <f t="shared" si="6"/>
        <v>1662</v>
      </c>
      <c r="H216" s="8">
        <v>6</v>
      </c>
      <c r="I216" s="6">
        <f t="shared" si="7"/>
        <v>1662</v>
      </c>
    </row>
    <row r="217" spans="1:9">
      <c r="A217" s="24">
        <v>200</v>
      </c>
      <c r="B217" s="20" t="s">
        <v>483</v>
      </c>
      <c r="C217" s="7">
        <v>2015</v>
      </c>
      <c r="D217" s="7" t="s">
        <v>370</v>
      </c>
      <c r="E217" s="8">
        <v>275</v>
      </c>
      <c r="F217" s="8">
        <v>19</v>
      </c>
      <c r="G217" s="8">
        <f t="shared" si="6"/>
        <v>5225</v>
      </c>
      <c r="H217" s="8">
        <v>19</v>
      </c>
      <c r="I217" s="6">
        <f t="shared" si="7"/>
        <v>5225</v>
      </c>
    </row>
    <row r="218" spans="1:9">
      <c r="A218" s="6">
        <v>201</v>
      </c>
      <c r="B218" s="20" t="s">
        <v>110</v>
      </c>
      <c r="C218" s="7">
        <v>2015</v>
      </c>
      <c r="D218" s="7" t="s">
        <v>370</v>
      </c>
      <c r="E218" s="8">
        <v>225</v>
      </c>
      <c r="F218" s="8">
        <v>4</v>
      </c>
      <c r="G218" s="8">
        <f t="shared" si="6"/>
        <v>900</v>
      </c>
      <c r="H218" s="8">
        <v>4</v>
      </c>
      <c r="I218" s="6">
        <f t="shared" si="7"/>
        <v>900</v>
      </c>
    </row>
    <row r="219" spans="1:9">
      <c r="A219" s="24">
        <v>202</v>
      </c>
      <c r="B219" s="20" t="s">
        <v>484</v>
      </c>
      <c r="C219" s="7">
        <v>2015</v>
      </c>
      <c r="D219" s="7" t="s">
        <v>370</v>
      </c>
      <c r="E219" s="8">
        <v>1350</v>
      </c>
      <c r="F219" s="8">
        <v>1</v>
      </c>
      <c r="G219" s="8">
        <f t="shared" si="6"/>
        <v>1350</v>
      </c>
      <c r="H219" s="8">
        <v>1</v>
      </c>
      <c r="I219" s="6">
        <f t="shared" si="7"/>
        <v>1350</v>
      </c>
    </row>
    <row r="220" spans="1:9">
      <c r="A220" s="6">
        <v>203</v>
      </c>
      <c r="B220" s="20" t="s">
        <v>485</v>
      </c>
      <c r="C220" s="7">
        <v>2015</v>
      </c>
      <c r="D220" s="7" t="s">
        <v>370</v>
      </c>
      <c r="E220" s="8">
        <v>1580</v>
      </c>
      <c r="F220" s="8">
        <v>2</v>
      </c>
      <c r="G220" s="8">
        <f t="shared" si="6"/>
        <v>3160</v>
      </c>
      <c r="H220" s="8">
        <v>2</v>
      </c>
      <c r="I220" s="6">
        <f t="shared" si="7"/>
        <v>3160</v>
      </c>
    </row>
    <row r="221" spans="1:9">
      <c r="A221" s="24">
        <v>204</v>
      </c>
      <c r="B221" s="20" t="s">
        <v>485</v>
      </c>
      <c r="C221" s="7">
        <v>2015</v>
      </c>
      <c r="D221" s="7" t="s">
        <v>370</v>
      </c>
      <c r="E221" s="8">
        <v>2765</v>
      </c>
      <c r="F221" s="8">
        <v>2</v>
      </c>
      <c r="G221" s="8">
        <f t="shared" si="6"/>
        <v>5530</v>
      </c>
      <c r="H221" s="8">
        <v>2</v>
      </c>
      <c r="I221" s="6">
        <f t="shared" si="7"/>
        <v>5530</v>
      </c>
    </row>
    <row r="222" spans="1:9">
      <c r="A222" s="6">
        <v>205</v>
      </c>
      <c r="B222" s="20" t="s">
        <v>486</v>
      </c>
      <c r="C222" s="7">
        <v>2015</v>
      </c>
      <c r="D222" s="7" t="s">
        <v>370</v>
      </c>
      <c r="E222" s="8">
        <v>553</v>
      </c>
      <c r="F222" s="8">
        <v>2</v>
      </c>
      <c r="G222" s="8">
        <f t="shared" si="6"/>
        <v>1106</v>
      </c>
      <c r="H222" s="8">
        <v>2</v>
      </c>
      <c r="I222" s="6">
        <f t="shared" si="7"/>
        <v>1106</v>
      </c>
    </row>
    <row r="223" spans="1:9">
      <c r="A223" s="24">
        <v>206</v>
      </c>
      <c r="B223" s="20" t="s">
        <v>487</v>
      </c>
      <c r="C223" s="7">
        <v>2015</v>
      </c>
      <c r="D223" s="7" t="s">
        <v>370</v>
      </c>
      <c r="E223" s="8">
        <v>474</v>
      </c>
      <c r="F223" s="8">
        <v>12</v>
      </c>
      <c r="G223" s="8">
        <f t="shared" si="6"/>
        <v>5688</v>
      </c>
      <c r="H223" s="8">
        <v>12</v>
      </c>
      <c r="I223" s="6">
        <f t="shared" si="7"/>
        <v>5688</v>
      </c>
    </row>
    <row r="224" spans="1:9">
      <c r="A224" s="6">
        <v>207</v>
      </c>
      <c r="B224" s="20" t="s">
        <v>488</v>
      </c>
      <c r="C224" s="7">
        <v>2015</v>
      </c>
      <c r="D224" s="7" t="s">
        <v>370</v>
      </c>
      <c r="E224" s="8">
        <v>514</v>
      </c>
      <c r="F224" s="8">
        <v>13</v>
      </c>
      <c r="G224" s="8">
        <f t="shared" si="6"/>
        <v>6682</v>
      </c>
      <c r="H224" s="8">
        <v>13</v>
      </c>
      <c r="I224" s="6">
        <f t="shared" si="7"/>
        <v>6682</v>
      </c>
    </row>
    <row r="225" spans="1:9">
      <c r="A225" s="24">
        <v>208</v>
      </c>
      <c r="B225" s="20" t="s">
        <v>488</v>
      </c>
      <c r="C225" s="7">
        <v>2015</v>
      </c>
      <c r="D225" s="7" t="s">
        <v>370</v>
      </c>
      <c r="E225" s="8">
        <v>1185</v>
      </c>
      <c r="F225" s="8">
        <v>5</v>
      </c>
      <c r="G225" s="8">
        <f t="shared" si="6"/>
        <v>5925</v>
      </c>
      <c r="H225" s="8">
        <v>5</v>
      </c>
      <c r="I225" s="6">
        <f t="shared" si="7"/>
        <v>5925</v>
      </c>
    </row>
    <row r="226" spans="1:9">
      <c r="A226" s="6">
        <v>209</v>
      </c>
      <c r="B226" s="20" t="s">
        <v>489</v>
      </c>
      <c r="C226" s="7">
        <v>2015</v>
      </c>
      <c r="D226" s="7" t="s">
        <v>370</v>
      </c>
      <c r="E226" s="8">
        <v>780</v>
      </c>
      <c r="F226" s="8">
        <v>5</v>
      </c>
      <c r="G226" s="8">
        <f t="shared" si="6"/>
        <v>3900</v>
      </c>
      <c r="H226" s="8">
        <v>5</v>
      </c>
      <c r="I226" s="6">
        <f t="shared" si="7"/>
        <v>3900</v>
      </c>
    </row>
    <row r="227" spans="1:9">
      <c r="A227" s="24">
        <v>210</v>
      </c>
      <c r="B227" s="20" t="s">
        <v>512</v>
      </c>
      <c r="C227" s="7">
        <v>2015</v>
      </c>
      <c r="D227" s="7" t="s">
        <v>370</v>
      </c>
      <c r="E227" s="8">
        <v>420</v>
      </c>
      <c r="F227" s="8">
        <v>12</v>
      </c>
      <c r="G227" s="8">
        <f t="shared" si="6"/>
        <v>5040</v>
      </c>
      <c r="H227" s="8">
        <v>12</v>
      </c>
      <c r="I227" s="6">
        <f t="shared" si="7"/>
        <v>5040</v>
      </c>
    </row>
    <row r="228" spans="1:9">
      <c r="A228" s="6">
        <v>211</v>
      </c>
      <c r="B228" s="20" t="s">
        <v>490</v>
      </c>
      <c r="C228" s="7">
        <v>2015</v>
      </c>
      <c r="D228" s="7" t="s">
        <v>370</v>
      </c>
      <c r="E228" s="8">
        <v>600</v>
      </c>
      <c r="F228" s="8">
        <v>12</v>
      </c>
      <c r="G228" s="8">
        <f t="shared" si="6"/>
        <v>7200</v>
      </c>
      <c r="H228" s="8">
        <v>12</v>
      </c>
      <c r="I228" s="6">
        <f t="shared" si="7"/>
        <v>7200</v>
      </c>
    </row>
    <row r="229" spans="1:9">
      <c r="A229" s="24">
        <v>212</v>
      </c>
      <c r="B229" s="20" t="s">
        <v>491</v>
      </c>
      <c r="C229" s="7">
        <v>2015</v>
      </c>
      <c r="D229" s="7" t="s">
        <v>370</v>
      </c>
      <c r="E229" s="8">
        <v>900</v>
      </c>
      <c r="F229" s="8">
        <v>18</v>
      </c>
      <c r="G229" s="8">
        <f t="shared" si="6"/>
        <v>16200</v>
      </c>
      <c r="H229" s="8">
        <v>18</v>
      </c>
      <c r="I229" s="6">
        <f t="shared" si="7"/>
        <v>16200</v>
      </c>
    </row>
    <row r="230" spans="1:9">
      <c r="A230" s="6">
        <v>213</v>
      </c>
      <c r="B230" s="20" t="s">
        <v>492</v>
      </c>
      <c r="C230" s="7">
        <v>2015</v>
      </c>
      <c r="D230" s="7" t="s">
        <v>370</v>
      </c>
      <c r="E230" s="8">
        <v>4345</v>
      </c>
      <c r="F230" s="8">
        <v>1</v>
      </c>
      <c r="G230" s="8">
        <f t="shared" si="6"/>
        <v>4345</v>
      </c>
      <c r="H230" s="8">
        <v>1</v>
      </c>
      <c r="I230" s="6">
        <f t="shared" si="7"/>
        <v>4345</v>
      </c>
    </row>
    <row r="231" spans="1:9">
      <c r="A231" s="24">
        <v>214</v>
      </c>
      <c r="B231" s="20" t="s">
        <v>493</v>
      </c>
      <c r="C231" s="7">
        <v>2015</v>
      </c>
      <c r="D231" s="7" t="s">
        <v>370</v>
      </c>
      <c r="E231" s="8">
        <v>790</v>
      </c>
      <c r="F231" s="8">
        <v>2</v>
      </c>
      <c r="G231" s="8">
        <f t="shared" si="6"/>
        <v>1580</v>
      </c>
      <c r="H231" s="8">
        <v>2</v>
      </c>
      <c r="I231" s="6">
        <f t="shared" si="7"/>
        <v>1580</v>
      </c>
    </row>
    <row r="232" spans="1:9">
      <c r="A232" s="6">
        <v>215</v>
      </c>
      <c r="B232" s="20" t="s">
        <v>494</v>
      </c>
      <c r="C232" s="7">
        <v>2015</v>
      </c>
      <c r="D232" s="7" t="s">
        <v>370</v>
      </c>
      <c r="E232" s="8">
        <v>4740</v>
      </c>
      <c r="F232" s="8">
        <v>12</v>
      </c>
      <c r="G232" s="8">
        <f t="shared" si="6"/>
        <v>56880</v>
      </c>
      <c r="H232" s="8">
        <v>12</v>
      </c>
      <c r="I232" s="6">
        <f t="shared" si="7"/>
        <v>56880</v>
      </c>
    </row>
    <row r="233" spans="1:9">
      <c r="A233" s="24">
        <v>216</v>
      </c>
      <c r="B233" s="20" t="s">
        <v>495</v>
      </c>
      <c r="C233" s="7">
        <v>2015</v>
      </c>
      <c r="D233" s="7" t="s">
        <v>370</v>
      </c>
      <c r="E233" s="8">
        <v>13825</v>
      </c>
      <c r="F233" s="8">
        <v>2</v>
      </c>
      <c r="G233" s="8">
        <f t="shared" si="6"/>
        <v>27650</v>
      </c>
      <c r="H233" s="8">
        <v>2</v>
      </c>
      <c r="I233" s="6">
        <f t="shared" si="7"/>
        <v>27650</v>
      </c>
    </row>
    <row r="234" spans="1:9">
      <c r="A234" s="6">
        <v>217</v>
      </c>
      <c r="B234" s="20" t="s">
        <v>496</v>
      </c>
      <c r="C234" s="7">
        <v>2015</v>
      </c>
      <c r="D234" s="7" t="s">
        <v>370</v>
      </c>
      <c r="E234" s="8">
        <v>18170</v>
      </c>
      <c r="F234" s="8">
        <v>2</v>
      </c>
      <c r="G234" s="8">
        <f t="shared" si="6"/>
        <v>36340</v>
      </c>
      <c r="H234" s="8">
        <v>2</v>
      </c>
      <c r="I234" s="6">
        <f t="shared" si="7"/>
        <v>36340</v>
      </c>
    </row>
    <row r="235" spans="1:9">
      <c r="A235" s="24">
        <v>218</v>
      </c>
      <c r="B235" s="20" t="s">
        <v>497</v>
      </c>
      <c r="C235" s="7">
        <v>2015</v>
      </c>
      <c r="D235" s="7" t="s">
        <v>370</v>
      </c>
      <c r="E235" s="8">
        <v>1027</v>
      </c>
      <c r="F235" s="8">
        <v>2</v>
      </c>
      <c r="G235" s="8">
        <f t="shared" si="6"/>
        <v>2054</v>
      </c>
      <c r="H235" s="8">
        <v>2</v>
      </c>
      <c r="I235" s="6">
        <f t="shared" si="7"/>
        <v>2054</v>
      </c>
    </row>
    <row r="236" spans="1:9">
      <c r="A236" s="6">
        <v>219</v>
      </c>
      <c r="B236" s="20" t="s">
        <v>497</v>
      </c>
      <c r="C236" s="7">
        <v>2015</v>
      </c>
      <c r="D236" s="7" t="s">
        <v>370</v>
      </c>
      <c r="E236" s="8">
        <v>1462</v>
      </c>
      <c r="F236" s="8">
        <v>2</v>
      </c>
      <c r="G236" s="8">
        <f t="shared" si="6"/>
        <v>2924</v>
      </c>
      <c r="H236" s="8">
        <v>2</v>
      </c>
      <c r="I236" s="6">
        <f t="shared" si="7"/>
        <v>2924</v>
      </c>
    </row>
    <row r="237" spans="1:9">
      <c r="A237" s="24">
        <v>220</v>
      </c>
      <c r="B237" s="20" t="s">
        <v>497</v>
      </c>
      <c r="C237" s="7">
        <v>2015</v>
      </c>
      <c r="D237" s="7" t="s">
        <v>370</v>
      </c>
      <c r="E237" s="8">
        <v>277</v>
      </c>
      <c r="F237" s="8">
        <v>2</v>
      </c>
      <c r="G237" s="8">
        <f t="shared" si="6"/>
        <v>554</v>
      </c>
      <c r="H237" s="8">
        <v>2</v>
      </c>
      <c r="I237" s="6">
        <f t="shared" si="7"/>
        <v>554</v>
      </c>
    </row>
    <row r="238" spans="1:9">
      <c r="A238" s="6">
        <v>221</v>
      </c>
      <c r="B238" s="20" t="s">
        <v>497</v>
      </c>
      <c r="C238" s="7">
        <v>2015</v>
      </c>
      <c r="D238" s="7" t="s">
        <v>370</v>
      </c>
      <c r="E238" s="8">
        <v>1975</v>
      </c>
      <c r="F238" s="8">
        <v>2</v>
      </c>
      <c r="G238" s="8">
        <f t="shared" si="6"/>
        <v>3950</v>
      </c>
      <c r="H238" s="8">
        <v>2</v>
      </c>
      <c r="I238" s="6">
        <f t="shared" si="7"/>
        <v>3950</v>
      </c>
    </row>
    <row r="239" spans="1:9">
      <c r="A239" s="24">
        <v>222</v>
      </c>
      <c r="B239" s="20" t="s">
        <v>498</v>
      </c>
      <c r="C239" s="7">
        <v>2015</v>
      </c>
      <c r="D239" s="7" t="s">
        <v>370</v>
      </c>
      <c r="E239" s="8">
        <v>593</v>
      </c>
      <c r="F239" s="8">
        <v>3</v>
      </c>
      <c r="G239" s="8">
        <f t="shared" si="6"/>
        <v>1779</v>
      </c>
      <c r="H239" s="8">
        <v>3</v>
      </c>
      <c r="I239" s="6">
        <f t="shared" si="7"/>
        <v>1779</v>
      </c>
    </row>
    <row r="240" spans="1:9">
      <c r="A240" s="6">
        <v>223</v>
      </c>
      <c r="B240" s="20" t="s">
        <v>499</v>
      </c>
      <c r="C240" s="7">
        <v>2015</v>
      </c>
      <c r="D240" s="7" t="s">
        <v>370</v>
      </c>
      <c r="E240" s="8">
        <v>4345</v>
      </c>
      <c r="F240" s="8">
        <v>1</v>
      </c>
      <c r="G240" s="8">
        <v>4345</v>
      </c>
      <c r="H240" s="8">
        <v>1</v>
      </c>
      <c r="I240" s="6">
        <f t="shared" si="7"/>
        <v>4345</v>
      </c>
    </row>
    <row r="241" spans="1:9">
      <c r="A241" s="24">
        <v>224</v>
      </c>
      <c r="B241" s="20" t="s">
        <v>500</v>
      </c>
      <c r="C241" s="7">
        <v>2015</v>
      </c>
      <c r="D241" s="7" t="s">
        <v>370</v>
      </c>
      <c r="E241" s="8">
        <v>632</v>
      </c>
      <c r="F241" s="8">
        <v>2</v>
      </c>
      <c r="G241" s="8">
        <f t="shared" si="6"/>
        <v>1264</v>
      </c>
      <c r="H241" s="8">
        <v>2</v>
      </c>
      <c r="I241" s="6">
        <f t="shared" si="7"/>
        <v>1264</v>
      </c>
    </row>
    <row r="242" spans="1:9">
      <c r="A242" s="6">
        <v>225</v>
      </c>
      <c r="B242" s="20" t="s">
        <v>109</v>
      </c>
      <c r="C242" s="7">
        <v>2015</v>
      </c>
      <c r="D242" s="7" t="s">
        <v>370</v>
      </c>
      <c r="E242" s="8">
        <v>632</v>
      </c>
      <c r="F242" s="8">
        <v>4</v>
      </c>
      <c r="G242" s="8">
        <f t="shared" si="6"/>
        <v>2528</v>
      </c>
      <c r="H242" s="8">
        <v>4</v>
      </c>
      <c r="I242" s="6">
        <f t="shared" si="7"/>
        <v>2528</v>
      </c>
    </row>
    <row r="243" spans="1:9">
      <c r="A243" s="24">
        <v>226</v>
      </c>
      <c r="B243" s="20" t="s">
        <v>501</v>
      </c>
      <c r="C243" s="7">
        <v>2015</v>
      </c>
      <c r="D243" s="7" t="s">
        <v>370</v>
      </c>
      <c r="E243" s="8">
        <v>553</v>
      </c>
      <c r="F243" s="8">
        <v>1</v>
      </c>
      <c r="G243" s="8">
        <f t="shared" si="6"/>
        <v>553</v>
      </c>
      <c r="H243" s="8">
        <v>1</v>
      </c>
      <c r="I243" s="6">
        <f t="shared" si="7"/>
        <v>553</v>
      </c>
    </row>
    <row r="244" spans="1:9">
      <c r="A244" s="6">
        <v>227</v>
      </c>
      <c r="B244" s="20" t="s">
        <v>502</v>
      </c>
      <c r="C244" s="7">
        <v>2015</v>
      </c>
      <c r="D244" s="7" t="s">
        <v>370</v>
      </c>
      <c r="E244" s="8">
        <v>665</v>
      </c>
      <c r="F244" s="8">
        <v>4</v>
      </c>
      <c r="G244" s="8">
        <f t="shared" si="6"/>
        <v>2660</v>
      </c>
      <c r="H244" s="8">
        <v>4</v>
      </c>
      <c r="I244" s="6">
        <f t="shared" si="7"/>
        <v>2660</v>
      </c>
    </row>
    <row r="245" spans="1:9">
      <c r="A245" s="24">
        <v>228</v>
      </c>
      <c r="B245" s="20" t="s">
        <v>534</v>
      </c>
      <c r="C245" s="7">
        <v>2015</v>
      </c>
      <c r="D245" s="7" t="s">
        <v>370</v>
      </c>
      <c r="E245" s="8">
        <v>790</v>
      </c>
      <c r="F245" s="8">
        <v>2</v>
      </c>
      <c r="G245" s="8">
        <f t="shared" si="6"/>
        <v>1580</v>
      </c>
      <c r="H245" s="8">
        <v>2</v>
      </c>
      <c r="I245" s="6">
        <f t="shared" si="7"/>
        <v>1580</v>
      </c>
    </row>
    <row r="246" spans="1:9">
      <c r="A246" s="6">
        <v>229</v>
      </c>
      <c r="B246" s="20" t="s">
        <v>97</v>
      </c>
      <c r="C246" s="7">
        <v>2015</v>
      </c>
      <c r="D246" s="7" t="s">
        <v>370</v>
      </c>
      <c r="E246" s="8">
        <v>2370</v>
      </c>
      <c r="F246" s="8">
        <v>1</v>
      </c>
      <c r="G246" s="8">
        <f t="shared" si="6"/>
        <v>2370</v>
      </c>
      <c r="H246" s="8">
        <v>1</v>
      </c>
      <c r="I246" s="6">
        <f t="shared" si="7"/>
        <v>2370</v>
      </c>
    </row>
    <row r="247" spans="1:9">
      <c r="A247" s="24">
        <v>230</v>
      </c>
      <c r="B247" s="20" t="s">
        <v>535</v>
      </c>
      <c r="C247" s="7">
        <v>2015</v>
      </c>
      <c r="D247" s="7" t="s">
        <v>370</v>
      </c>
      <c r="E247" s="8">
        <v>34760</v>
      </c>
      <c r="F247" s="8">
        <v>2</v>
      </c>
      <c r="G247" s="8">
        <f t="shared" si="6"/>
        <v>69520</v>
      </c>
      <c r="H247" s="8">
        <v>2</v>
      </c>
      <c r="I247" s="6">
        <f t="shared" si="7"/>
        <v>69520</v>
      </c>
    </row>
    <row r="248" spans="1:9">
      <c r="A248" s="6">
        <v>231</v>
      </c>
      <c r="B248" s="20" t="s">
        <v>536</v>
      </c>
      <c r="C248" s="7">
        <v>2015</v>
      </c>
      <c r="D248" s="7" t="s">
        <v>370</v>
      </c>
      <c r="E248" s="8">
        <v>1185</v>
      </c>
      <c r="F248" s="8">
        <v>1</v>
      </c>
      <c r="G248" s="8">
        <f t="shared" si="6"/>
        <v>1185</v>
      </c>
      <c r="H248" s="8">
        <v>1</v>
      </c>
      <c r="I248" s="6">
        <f t="shared" si="7"/>
        <v>1185</v>
      </c>
    </row>
    <row r="249" spans="1:9">
      <c r="A249" s="24">
        <v>232</v>
      </c>
      <c r="B249" s="20" t="s">
        <v>537</v>
      </c>
      <c r="C249" s="7">
        <v>2015</v>
      </c>
      <c r="D249" s="7" t="s">
        <v>370</v>
      </c>
      <c r="E249" s="8">
        <v>135880</v>
      </c>
      <c r="F249" s="8">
        <v>1</v>
      </c>
      <c r="G249" s="8">
        <f t="shared" si="6"/>
        <v>135880</v>
      </c>
      <c r="H249" s="8">
        <v>1</v>
      </c>
      <c r="I249" s="6">
        <f t="shared" si="7"/>
        <v>135880</v>
      </c>
    </row>
    <row r="250" spans="1:9">
      <c r="A250" s="6">
        <v>233</v>
      </c>
      <c r="B250" s="20" t="s">
        <v>538</v>
      </c>
      <c r="C250" s="7">
        <v>2015</v>
      </c>
      <c r="D250" s="7" t="s">
        <v>370</v>
      </c>
      <c r="E250" s="8">
        <v>12000</v>
      </c>
      <c r="F250" s="8">
        <v>1</v>
      </c>
      <c r="G250" s="8">
        <f t="shared" si="6"/>
        <v>12000</v>
      </c>
      <c r="H250" s="8">
        <v>1</v>
      </c>
      <c r="I250" s="6">
        <f t="shared" si="7"/>
        <v>12000</v>
      </c>
    </row>
    <row r="251" spans="1:9">
      <c r="A251" s="24">
        <v>234</v>
      </c>
      <c r="B251" s="20" t="s">
        <v>539</v>
      </c>
      <c r="C251" s="7">
        <v>2015</v>
      </c>
      <c r="D251" s="7" t="s">
        <v>370</v>
      </c>
      <c r="E251" s="8">
        <v>11850</v>
      </c>
      <c r="F251" s="8">
        <v>1</v>
      </c>
      <c r="G251" s="8">
        <f t="shared" si="6"/>
        <v>11850</v>
      </c>
      <c r="H251" s="8">
        <v>1</v>
      </c>
      <c r="I251" s="6">
        <f t="shared" si="7"/>
        <v>11850</v>
      </c>
    </row>
    <row r="252" spans="1:9">
      <c r="A252" s="6">
        <v>235</v>
      </c>
      <c r="B252" s="20" t="s">
        <v>503</v>
      </c>
      <c r="C252" s="7">
        <v>2015</v>
      </c>
      <c r="D252" s="7" t="s">
        <v>370</v>
      </c>
      <c r="E252" s="8">
        <v>3000</v>
      </c>
      <c r="F252" s="8">
        <v>8</v>
      </c>
      <c r="G252" s="8">
        <f t="shared" si="6"/>
        <v>24000</v>
      </c>
      <c r="H252" s="8">
        <v>8</v>
      </c>
      <c r="I252" s="6">
        <f t="shared" si="7"/>
        <v>24000</v>
      </c>
    </row>
    <row r="253" spans="1:9">
      <c r="A253" s="24">
        <v>236</v>
      </c>
      <c r="B253" s="20" t="s">
        <v>504</v>
      </c>
      <c r="C253" s="7">
        <v>2015</v>
      </c>
      <c r="D253" s="7" t="s">
        <v>370</v>
      </c>
      <c r="E253" s="8">
        <v>3600</v>
      </c>
      <c r="F253" s="8">
        <v>15</v>
      </c>
      <c r="G253" s="8">
        <f t="shared" si="6"/>
        <v>54000</v>
      </c>
      <c r="H253" s="8">
        <v>15</v>
      </c>
      <c r="I253" s="6">
        <f t="shared" si="7"/>
        <v>54000</v>
      </c>
    </row>
    <row r="254" spans="1:9">
      <c r="A254" s="6">
        <v>237</v>
      </c>
      <c r="B254" s="20" t="s">
        <v>505</v>
      </c>
      <c r="C254" s="7">
        <v>2015</v>
      </c>
      <c r="D254" s="7" t="s">
        <v>370</v>
      </c>
      <c r="E254" s="8">
        <v>240</v>
      </c>
      <c r="F254" s="8">
        <v>12</v>
      </c>
      <c r="G254" s="8">
        <f t="shared" si="6"/>
        <v>2880</v>
      </c>
      <c r="H254" s="8">
        <v>12</v>
      </c>
      <c r="I254" s="6">
        <f t="shared" si="7"/>
        <v>2880</v>
      </c>
    </row>
    <row r="255" spans="1:9">
      <c r="A255" s="24">
        <v>238</v>
      </c>
      <c r="B255" s="20" t="s">
        <v>506</v>
      </c>
      <c r="C255" s="7">
        <v>2015</v>
      </c>
      <c r="D255" s="7" t="s">
        <v>370</v>
      </c>
      <c r="E255" s="8">
        <v>600</v>
      </c>
      <c r="F255" s="8">
        <v>8</v>
      </c>
      <c r="G255" s="8">
        <f t="shared" si="6"/>
        <v>4800</v>
      </c>
      <c r="H255" s="8">
        <v>8</v>
      </c>
      <c r="I255" s="6">
        <f t="shared" si="7"/>
        <v>4800</v>
      </c>
    </row>
    <row r="256" spans="1:9">
      <c r="A256" s="6">
        <v>239</v>
      </c>
      <c r="B256" s="20" t="s">
        <v>507</v>
      </c>
      <c r="C256" s="7">
        <v>2015</v>
      </c>
      <c r="D256" s="7" t="s">
        <v>370</v>
      </c>
      <c r="E256" s="8">
        <v>600</v>
      </c>
      <c r="F256" s="8">
        <v>7</v>
      </c>
      <c r="G256" s="8">
        <f t="shared" si="6"/>
        <v>4200</v>
      </c>
      <c r="H256" s="8">
        <v>7</v>
      </c>
      <c r="I256" s="6">
        <f t="shared" si="7"/>
        <v>4200</v>
      </c>
    </row>
    <row r="257" spans="1:9" ht="21.75" customHeight="1">
      <c r="A257" s="24">
        <v>240</v>
      </c>
      <c r="B257" s="20" t="s">
        <v>508</v>
      </c>
      <c r="C257" s="157">
        <v>2015</v>
      </c>
      <c r="D257" s="157" t="s">
        <v>370</v>
      </c>
      <c r="E257" s="156">
        <v>244900</v>
      </c>
      <c r="F257" s="156">
        <v>2</v>
      </c>
      <c r="G257" s="156">
        <f t="shared" si="6"/>
        <v>489800</v>
      </c>
      <c r="H257" s="156">
        <v>2</v>
      </c>
      <c r="I257" s="428">
        <f t="shared" si="7"/>
        <v>489800</v>
      </c>
    </row>
    <row r="258" spans="1:9" ht="20.25" customHeight="1">
      <c r="A258" s="6">
        <v>241</v>
      </c>
      <c r="B258" s="20" t="s">
        <v>508</v>
      </c>
      <c r="C258" s="157">
        <v>2015</v>
      </c>
      <c r="D258" s="157" t="s">
        <v>370</v>
      </c>
      <c r="E258" s="156">
        <v>173800</v>
      </c>
      <c r="F258" s="156">
        <v>1</v>
      </c>
      <c r="G258" s="156">
        <f t="shared" si="6"/>
        <v>173800</v>
      </c>
      <c r="H258" s="156">
        <v>1</v>
      </c>
      <c r="I258" s="428">
        <f t="shared" si="7"/>
        <v>173800</v>
      </c>
    </row>
    <row r="259" spans="1:9">
      <c r="A259" s="24">
        <v>242</v>
      </c>
      <c r="B259" s="20" t="s">
        <v>509</v>
      </c>
      <c r="C259" s="7">
        <v>2015</v>
      </c>
      <c r="D259" s="7" t="s">
        <v>370</v>
      </c>
      <c r="E259" s="8">
        <v>97500</v>
      </c>
      <c r="F259" s="8">
        <v>1</v>
      </c>
      <c r="G259" s="8">
        <f t="shared" si="6"/>
        <v>97500</v>
      </c>
      <c r="H259" s="8">
        <v>1</v>
      </c>
      <c r="I259" s="6">
        <f t="shared" si="7"/>
        <v>97500</v>
      </c>
    </row>
    <row r="260" spans="1:9">
      <c r="A260" s="6">
        <v>243</v>
      </c>
      <c r="B260" s="20" t="s">
        <v>510</v>
      </c>
      <c r="C260" s="7">
        <v>2015</v>
      </c>
      <c r="D260" s="7" t="s">
        <v>370</v>
      </c>
      <c r="E260" s="8">
        <v>30000</v>
      </c>
      <c r="F260" s="8">
        <v>2</v>
      </c>
      <c r="G260" s="8">
        <f t="shared" si="6"/>
        <v>60000</v>
      </c>
      <c r="H260" s="8">
        <v>2</v>
      </c>
      <c r="I260" s="6">
        <f t="shared" si="7"/>
        <v>60000</v>
      </c>
    </row>
    <row r="261" spans="1:9">
      <c r="A261" s="24">
        <v>244</v>
      </c>
      <c r="B261" s="20" t="s">
        <v>511</v>
      </c>
      <c r="C261" s="7">
        <v>2015</v>
      </c>
      <c r="D261" s="7" t="s">
        <v>370</v>
      </c>
      <c r="E261" s="8">
        <v>75050</v>
      </c>
      <c r="F261" s="8">
        <v>1</v>
      </c>
      <c r="G261" s="8">
        <f t="shared" si="6"/>
        <v>75050</v>
      </c>
      <c r="H261" s="8">
        <v>1</v>
      </c>
      <c r="I261" s="6">
        <f t="shared" si="7"/>
        <v>75050</v>
      </c>
    </row>
    <row r="262" spans="1:9">
      <c r="A262" s="6">
        <v>245</v>
      </c>
      <c r="B262" s="220" t="s">
        <v>550</v>
      </c>
      <c r="C262" s="7">
        <v>2016</v>
      </c>
      <c r="D262" s="7" t="s">
        <v>370</v>
      </c>
      <c r="E262" s="8">
        <v>909</v>
      </c>
      <c r="F262" s="8">
        <v>3</v>
      </c>
      <c r="G262" s="8">
        <f t="shared" si="6"/>
        <v>2727</v>
      </c>
      <c r="H262" s="8">
        <v>3</v>
      </c>
      <c r="I262" s="6">
        <f t="shared" si="7"/>
        <v>2727</v>
      </c>
    </row>
    <row r="263" spans="1:9">
      <c r="A263" s="24">
        <v>246</v>
      </c>
      <c r="B263" s="220" t="s">
        <v>489</v>
      </c>
      <c r="C263" s="7">
        <v>2016</v>
      </c>
      <c r="D263" s="7" t="s">
        <v>370</v>
      </c>
      <c r="E263" s="8">
        <v>869</v>
      </c>
      <c r="F263" s="8">
        <v>2</v>
      </c>
      <c r="G263" s="8">
        <f t="shared" si="6"/>
        <v>1738</v>
      </c>
      <c r="H263" s="8">
        <v>2</v>
      </c>
      <c r="I263" s="6">
        <f t="shared" si="7"/>
        <v>1738</v>
      </c>
    </row>
    <row r="264" spans="1:9">
      <c r="A264" s="6">
        <v>247</v>
      </c>
      <c r="B264" s="220" t="s">
        <v>592</v>
      </c>
      <c r="C264" s="7">
        <v>2016</v>
      </c>
      <c r="D264" s="7" t="s">
        <v>370</v>
      </c>
      <c r="E264" s="8">
        <v>1106</v>
      </c>
      <c r="F264" s="8">
        <v>3</v>
      </c>
      <c r="G264" s="8">
        <f t="shared" si="6"/>
        <v>3318</v>
      </c>
      <c r="H264" s="8">
        <v>3</v>
      </c>
      <c r="I264" s="6">
        <f t="shared" si="7"/>
        <v>3318</v>
      </c>
    </row>
    <row r="265" spans="1:9">
      <c r="A265" s="24">
        <v>248</v>
      </c>
      <c r="B265" s="220" t="s">
        <v>551</v>
      </c>
      <c r="C265" s="7">
        <v>2016</v>
      </c>
      <c r="D265" s="7" t="s">
        <v>370</v>
      </c>
      <c r="E265" s="8">
        <v>909</v>
      </c>
      <c r="F265" s="8">
        <v>4</v>
      </c>
      <c r="G265" s="8">
        <f t="shared" si="6"/>
        <v>3636</v>
      </c>
      <c r="H265" s="8">
        <v>4</v>
      </c>
      <c r="I265" s="6">
        <f t="shared" si="7"/>
        <v>3636</v>
      </c>
    </row>
    <row r="266" spans="1:9">
      <c r="A266" s="6">
        <v>249</v>
      </c>
      <c r="B266" s="220" t="s">
        <v>552</v>
      </c>
      <c r="C266" s="7">
        <v>2016</v>
      </c>
      <c r="D266" s="7" t="s">
        <v>370</v>
      </c>
      <c r="E266" s="8">
        <v>988</v>
      </c>
      <c r="F266" s="8">
        <v>4</v>
      </c>
      <c r="G266" s="8">
        <f t="shared" si="6"/>
        <v>3952</v>
      </c>
      <c r="H266" s="8">
        <v>4</v>
      </c>
      <c r="I266" s="6">
        <f t="shared" si="7"/>
        <v>3952</v>
      </c>
    </row>
    <row r="267" spans="1:9">
      <c r="A267" s="24">
        <v>250</v>
      </c>
      <c r="B267" s="220" t="s">
        <v>497</v>
      </c>
      <c r="C267" s="7">
        <v>2016</v>
      </c>
      <c r="D267" s="7" t="s">
        <v>370</v>
      </c>
      <c r="E267" s="8">
        <v>1110</v>
      </c>
      <c r="F267" s="8">
        <v>2</v>
      </c>
      <c r="G267" s="8">
        <f t="shared" si="6"/>
        <v>2220</v>
      </c>
      <c r="H267" s="8">
        <v>2</v>
      </c>
      <c r="I267" s="6">
        <f t="shared" si="7"/>
        <v>2220</v>
      </c>
    </row>
    <row r="268" spans="1:9">
      <c r="A268" s="6">
        <v>251</v>
      </c>
      <c r="B268" s="220" t="s">
        <v>501</v>
      </c>
      <c r="C268" s="7">
        <v>2016</v>
      </c>
      <c r="D268" s="7" t="s">
        <v>370</v>
      </c>
      <c r="E268" s="8">
        <v>300</v>
      </c>
      <c r="F268" s="8">
        <v>5</v>
      </c>
      <c r="G268" s="8">
        <f t="shared" si="6"/>
        <v>1500</v>
      </c>
      <c r="H268" s="8">
        <v>5</v>
      </c>
      <c r="I268" s="6">
        <f t="shared" si="7"/>
        <v>1500</v>
      </c>
    </row>
    <row r="269" spans="1:9">
      <c r="A269" s="24">
        <v>252</v>
      </c>
      <c r="B269" s="220" t="s">
        <v>498</v>
      </c>
      <c r="C269" s="7">
        <v>2016</v>
      </c>
      <c r="D269" s="7" t="s">
        <v>370</v>
      </c>
      <c r="E269" s="8">
        <v>356</v>
      </c>
      <c r="F269" s="8">
        <v>3</v>
      </c>
      <c r="G269" s="8">
        <f t="shared" si="6"/>
        <v>1068</v>
      </c>
      <c r="H269" s="8">
        <v>3</v>
      </c>
      <c r="I269" s="6">
        <f t="shared" si="7"/>
        <v>1068</v>
      </c>
    </row>
    <row r="270" spans="1:9">
      <c r="A270" s="6">
        <v>253</v>
      </c>
      <c r="B270" s="220" t="s">
        <v>593</v>
      </c>
      <c r="C270" s="7">
        <v>2016</v>
      </c>
      <c r="D270" s="7" t="s">
        <v>370</v>
      </c>
      <c r="E270" s="8">
        <v>3840</v>
      </c>
      <c r="F270" s="8">
        <v>2</v>
      </c>
      <c r="G270" s="8">
        <f t="shared" si="6"/>
        <v>7680</v>
      </c>
      <c r="H270" s="8">
        <v>2</v>
      </c>
      <c r="I270" s="6">
        <f t="shared" si="7"/>
        <v>7680</v>
      </c>
    </row>
    <row r="271" spans="1:9">
      <c r="A271" s="24">
        <v>254</v>
      </c>
      <c r="B271" s="220" t="s">
        <v>473</v>
      </c>
      <c r="C271" s="7">
        <v>2016</v>
      </c>
      <c r="D271" s="7" t="s">
        <v>370</v>
      </c>
      <c r="E271" s="8">
        <v>9000</v>
      </c>
      <c r="F271" s="8">
        <v>1</v>
      </c>
      <c r="G271" s="8">
        <f t="shared" si="6"/>
        <v>9000</v>
      </c>
      <c r="H271" s="8">
        <v>1</v>
      </c>
      <c r="I271" s="6">
        <f t="shared" si="7"/>
        <v>9000</v>
      </c>
    </row>
    <row r="272" spans="1:9">
      <c r="A272" s="6">
        <v>255</v>
      </c>
      <c r="B272" s="220" t="s">
        <v>594</v>
      </c>
      <c r="C272" s="7">
        <v>2016</v>
      </c>
      <c r="D272" s="7" t="s">
        <v>370</v>
      </c>
      <c r="E272" s="8">
        <v>27650</v>
      </c>
      <c r="F272" s="8">
        <v>1</v>
      </c>
      <c r="G272" s="8">
        <f t="shared" si="6"/>
        <v>27650</v>
      </c>
      <c r="H272" s="8">
        <v>1</v>
      </c>
      <c r="I272" s="6">
        <f t="shared" si="7"/>
        <v>27650</v>
      </c>
    </row>
    <row r="273" spans="1:9">
      <c r="A273" s="24">
        <v>256</v>
      </c>
      <c r="B273" s="220" t="s">
        <v>595</v>
      </c>
      <c r="C273" s="7">
        <v>2016</v>
      </c>
      <c r="D273" s="7" t="s">
        <v>370</v>
      </c>
      <c r="E273" s="8">
        <v>4187</v>
      </c>
      <c r="F273" s="8">
        <v>52</v>
      </c>
      <c r="G273" s="8">
        <f t="shared" si="6"/>
        <v>217724</v>
      </c>
      <c r="H273" s="8">
        <v>52</v>
      </c>
      <c r="I273" s="6">
        <f t="shared" si="7"/>
        <v>217724</v>
      </c>
    </row>
    <row r="274" spans="1:9">
      <c r="A274" s="6">
        <v>257</v>
      </c>
      <c r="B274" s="220" t="s">
        <v>553</v>
      </c>
      <c r="C274" s="7">
        <v>2016</v>
      </c>
      <c r="D274" s="7" t="s">
        <v>370</v>
      </c>
      <c r="E274" s="8">
        <v>4819</v>
      </c>
      <c r="F274" s="8">
        <v>4</v>
      </c>
      <c r="G274" s="8">
        <f t="shared" si="6"/>
        <v>19276</v>
      </c>
      <c r="H274" s="8">
        <v>4</v>
      </c>
      <c r="I274" s="6">
        <f t="shared" si="7"/>
        <v>19276</v>
      </c>
    </row>
    <row r="275" spans="1:9">
      <c r="A275" s="24">
        <v>258</v>
      </c>
      <c r="B275" s="220" t="s">
        <v>159</v>
      </c>
      <c r="C275" s="7">
        <v>2016</v>
      </c>
      <c r="D275" s="7" t="s">
        <v>370</v>
      </c>
      <c r="E275" s="8">
        <v>9480</v>
      </c>
      <c r="F275" s="8">
        <v>6</v>
      </c>
      <c r="G275" s="8">
        <v>56880</v>
      </c>
      <c r="H275" s="8">
        <v>6</v>
      </c>
      <c r="I275" s="6">
        <f t="shared" si="7"/>
        <v>56880</v>
      </c>
    </row>
    <row r="276" spans="1:9">
      <c r="A276" s="6">
        <v>259</v>
      </c>
      <c r="B276" s="220" t="s">
        <v>554</v>
      </c>
      <c r="C276" s="7">
        <v>2016</v>
      </c>
      <c r="D276" s="7" t="s">
        <v>370</v>
      </c>
      <c r="E276" s="8">
        <v>30000</v>
      </c>
      <c r="F276" s="8">
        <v>1</v>
      </c>
      <c r="G276" s="8">
        <v>30000</v>
      </c>
      <c r="H276" s="8">
        <v>1</v>
      </c>
      <c r="I276" s="6">
        <f t="shared" si="7"/>
        <v>30000</v>
      </c>
    </row>
    <row r="277" spans="1:9" ht="20.25" customHeight="1">
      <c r="A277" s="24">
        <v>260</v>
      </c>
      <c r="B277" s="220" t="s">
        <v>1158</v>
      </c>
      <c r="C277" s="7">
        <v>2016</v>
      </c>
      <c r="D277" s="7" t="s">
        <v>370</v>
      </c>
      <c r="E277" s="8">
        <v>4661</v>
      </c>
      <c r="F277" s="8">
        <v>16</v>
      </c>
      <c r="G277" s="8">
        <v>74576</v>
      </c>
      <c r="H277" s="8">
        <v>16</v>
      </c>
      <c r="I277" s="6">
        <v>74576</v>
      </c>
    </row>
    <row r="278" spans="1:9">
      <c r="A278" s="6">
        <v>261</v>
      </c>
      <c r="B278" s="220" t="s">
        <v>596</v>
      </c>
      <c r="C278" s="7">
        <v>2017</v>
      </c>
      <c r="D278" s="7" t="s">
        <v>370</v>
      </c>
      <c r="E278" s="8">
        <v>109810</v>
      </c>
      <c r="F278" s="8">
        <v>1</v>
      </c>
      <c r="G278" s="8">
        <v>109810</v>
      </c>
      <c r="H278" s="8">
        <v>1</v>
      </c>
      <c r="I278" s="6">
        <v>109810</v>
      </c>
    </row>
    <row r="279" spans="1:9">
      <c r="A279" s="24">
        <v>262</v>
      </c>
      <c r="B279" s="220" t="s">
        <v>473</v>
      </c>
      <c r="C279" s="7">
        <v>2017</v>
      </c>
      <c r="D279" s="7" t="s">
        <v>370</v>
      </c>
      <c r="E279" s="8">
        <v>8000</v>
      </c>
      <c r="F279" s="8">
        <v>1</v>
      </c>
      <c r="G279" s="8">
        <v>8000</v>
      </c>
      <c r="H279" s="8">
        <v>1</v>
      </c>
      <c r="I279" s="6">
        <v>8000</v>
      </c>
    </row>
    <row r="280" spans="1:9">
      <c r="A280" s="6">
        <v>263</v>
      </c>
      <c r="B280" s="220" t="s">
        <v>558</v>
      </c>
      <c r="C280" s="7">
        <v>2017</v>
      </c>
      <c r="D280" s="7" t="s">
        <v>370</v>
      </c>
      <c r="E280" s="8">
        <v>416</v>
      </c>
      <c r="F280" s="8">
        <v>2</v>
      </c>
      <c r="G280" s="8">
        <v>832</v>
      </c>
      <c r="H280" s="8">
        <v>2</v>
      </c>
      <c r="I280" s="6">
        <v>832</v>
      </c>
    </row>
    <row r="281" spans="1:9">
      <c r="A281" s="24">
        <v>264</v>
      </c>
      <c r="B281" s="220" t="s">
        <v>559</v>
      </c>
      <c r="C281" s="7">
        <v>2017</v>
      </c>
      <c r="D281" s="7" t="s">
        <v>370</v>
      </c>
      <c r="E281" s="8">
        <v>192</v>
      </c>
      <c r="F281" s="8">
        <v>4</v>
      </c>
      <c r="G281" s="8">
        <v>768</v>
      </c>
      <c r="H281" s="8">
        <v>4</v>
      </c>
      <c r="I281" s="6">
        <v>768</v>
      </c>
    </row>
    <row r="282" spans="1:9">
      <c r="A282" s="6">
        <v>265</v>
      </c>
      <c r="B282" s="220" t="s">
        <v>597</v>
      </c>
      <c r="C282" s="7">
        <v>2017</v>
      </c>
      <c r="D282" s="7" t="s">
        <v>370</v>
      </c>
      <c r="E282" s="8">
        <v>1975</v>
      </c>
      <c r="F282" s="8">
        <v>1</v>
      </c>
      <c r="G282" s="8">
        <v>1975</v>
      </c>
      <c r="H282" s="8">
        <v>1</v>
      </c>
      <c r="I282" s="6">
        <v>1975</v>
      </c>
    </row>
    <row r="283" spans="1:9">
      <c r="A283" s="24">
        <v>266</v>
      </c>
      <c r="B283" s="220" t="s">
        <v>598</v>
      </c>
      <c r="C283" s="7">
        <v>2017</v>
      </c>
      <c r="D283" s="7" t="s">
        <v>370</v>
      </c>
      <c r="E283" s="8">
        <v>3520</v>
      </c>
      <c r="F283" s="8">
        <v>14</v>
      </c>
      <c r="G283" s="8">
        <v>49280</v>
      </c>
      <c r="H283" s="8">
        <v>14</v>
      </c>
      <c r="I283" s="6">
        <v>49280</v>
      </c>
    </row>
    <row r="284" spans="1:9">
      <c r="A284" s="6">
        <v>267</v>
      </c>
      <c r="B284" s="220" t="s">
        <v>183</v>
      </c>
      <c r="C284" s="7">
        <v>2017</v>
      </c>
      <c r="D284" s="7" t="s">
        <v>816</v>
      </c>
      <c r="E284" s="8">
        <v>2252</v>
      </c>
      <c r="F284" s="8">
        <v>35</v>
      </c>
      <c r="G284" s="8">
        <v>78820</v>
      </c>
      <c r="H284" s="8">
        <v>35</v>
      </c>
      <c r="I284" s="6">
        <v>78820</v>
      </c>
    </row>
    <row r="285" spans="1:9">
      <c r="A285" s="24">
        <v>268</v>
      </c>
      <c r="B285" s="220" t="s">
        <v>1159</v>
      </c>
      <c r="C285" s="7">
        <v>2017</v>
      </c>
      <c r="D285" s="7" t="s">
        <v>816</v>
      </c>
      <c r="E285" s="8">
        <v>198</v>
      </c>
      <c r="F285" s="8">
        <v>40</v>
      </c>
      <c r="G285" s="8">
        <v>7920</v>
      </c>
      <c r="H285" s="8">
        <v>40</v>
      </c>
      <c r="I285" s="6">
        <v>7920</v>
      </c>
    </row>
    <row r="286" spans="1:9">
      <c r="A286" s="6">
        <v>269</v>
      </c>
      <c r="B286" s="220" t="s">
        <v>599</v>
      </c>
      <c r="C286" s="7">
        <v>2017</v>
      </c>
      <c r="D286" s="7" t="s">
        <v>816</v>
      </c>
      <c r="E286" s="8">
        <v>158</v>
      </c>
      <c r="F286" s="8">
        <v>100</v>
      </c>
      <c r="G286" s="8">
        <v>15800</v>
      </c>
      <c r="H286" s="8">
        <v>100</v>
      </c>
      <c r="I286" s="6">
        <v>15800</v>
      </c>
    </row>
    <row r="287" spans="1:9">
      <c r="A287" s="24">
        <v>270</v>
      </c>
      <c r="B287" s="220" t="s">
        <v>600</v>
      </c>
      <c r="C287" s="7">
        <v>2017</v>
      </c>
      <c r="D287" s="7" t="s">
        <v>370</v>
      </c>
      <c r="E287" s="8">
        <v>25280</v>
      </c>
      <c r="F287" s="8">
        <v>1</v>
      </c>
      <c r="G287" s="8">
        <v>25280</v>
      </c>
      <c r="H287" s="8">
        <v>1</v>
      </c>
      <c r="I287" s="6">
        <v>25280</v>
      </c>
    </row>
    <row r="288" spans="1:9">
      <c r="A288" s="6">
        <v>271</v>
      </c>
      <c r="B288" s="220" t="s">
        <v>551</v>
      </c>
      <c r="C288" s="7">
        <v>2017</v>
      </c>
      <c r="D288" s="7" t="s">
        <v>370</v>
      </c>
      <c r="E288" s="8">
        <v>909</v>
      </c>
      <c r="F288" s="8">
        <v>4</v>
      </c>
      <c r="G288" s="8">
        <v>3636</v>
      </c>
      <c r="H288" s="8">
        <v>4</v>
      </c>
      <c r="I288" s="6">
        <v>3636</v>
      </c>
    </row>
    <row r="289" spans="1:9">
      <c r="A289" s="24">
        <v>272</v>
      </c>
      <c r="B289" s="220" t="s">
        <v>601</v>
      </c>
      <c r="C289" s="7">
        <v>2017</v>
      </c>
      <c r="D289" s="7" t="s">
        <v>370</v>
      </c>
      <c r="E289" s="8">
        <v>2449</v>
      </c>
      <c r="F289" s="8">
        <v>1</v>
      </c>
      <c r="G289" s="8">
        <v>2449</v>
      </c>
      <c r="H289" s="8">
        <v>1</v>
      </c>
      <c r="I289" s="6">
        <v>2449</v>
      </c>
    </row>
    <row r="290" spans="1:9">
      <c r="A290" s="6">
        <v>273</v>
      </c>
      <c r="B290" s="220" t="s">
        <v>602</v>
      </c>
      <c r="C290" s="7">
        <v>2017</v>
      </c>
      <c r="D290" s="7" t="s">
        <v>370</v>
      </c>
      <c r="E290" s="8">
        <v>1264</v>
      </c>
      <c r="F290" s="8">
        <v>6</v>
      </c>
      <c r="G290" s="8">
        <v>7584</v>
      </c>
      <c r="H290" s="8">
        <v>6</v>
      </c>
      <c r="I290" s="6">
        <v>7584</v>
      </c>
    </row>
    <row r="291" spans="1:9">
      <c r="A291" s="24">
        <v>274</v>
      </c>
      <c r="B291" s="220" t="s">
        <v>603</v>
      </c>
      <c r="C291" s="7">
        <v>2017</v>
      </c>
      <c r="D291" s="7" t="s">
        <v>370</v>
      </c>
      <c r="E291" s="8">
        <v>514</v>
      </c>
      <c r="F291" s="8">
        <v>7</v>
      </c>
      <c r="G291" s="8">
        <v>3598</v>
      </c>
      <c r="H291" s="8">
        <v>7</v>
      </c>
      <c r="I291" s="6">
        <v>3598</v>
      </c>
    </row>
    <row r="292" spans="1:9">
      <c r="A292" s="6">
        <v>275</v>
      </c>
      <c r="B292" s="220" t="s">
        <v>604</v>
      </c>
      <c r="C292" s="7">
        <v>2017</v>
      </c>
      <c r="D292" s="7" t="s">
        <v>370</v>
      </c>
      <c r="E292" s="8">
        <v>948</v>
      </c>
      <c r="F292" s="8">
        <v>5</v>
      </c>
      <c r="G292" s="8">
        <v>4740</v>
      </c>
      <c r="H292" s="8">
        <v>5</v>
      </c>
      <c r="I292" s="6">
        <v>4740</v>
      </c>
    </row>
    <row r="293" spans="1:9">
      <c r="A293" s="24">
        <v>276</v>
      </c>
      <c r="B293" s="220" t="s">
        <v>1160</v>
      </c>
      <c r="C293" s="7">
        <v>2018</v>
      </c>
      <c r="D293" s="7" t="s">
        <v>370</v>
      </c>
      <c r="E293" s="8">
        <v>88350</v>
      </c>
      <c r="F293" s="8">
        <v>1</v>
      </c>
      <c r="G293" s="8">
        <v>88350</v>
      </c>
      <c r="H293" s="8">
        <v>1</v>
      </c>
      <c r="I293" s="6">
        <v>88350</v>
      </c>
    </row>
    <row r="294" spans="1:9">
      <c r="A294" s="6">
        <v>277</v>
      </c>
      <c r="B294" s="220" t="s">
        <v>1161</v>
      </c>
      <c r="C294" s="7">
        <v>2018</v>
      </c>
      <c r="D294" s="7" t="s">
        <v>370</v>
      </c>
      <c r="E294" s="8">
        <v>340500</v>
      </c>
      <c r="F294" s="8">
        <v>1</v>
      </c>
      <c r="G294" s="8">
        <v>340500</v>
      </c>
      <c r="H294" s="8">
        <v>1</v>
      </c>
      <c r="I294" s="6">
        <v>340500</v>
      </c>
    </row>
    <row r="295" spans="1:9">
      <c r="A295" s="24">
        <v>278</v>
      </c>
      <c r="B295" s="220" t="s">
        <v>1162</v>
      </c>
      <c r="C295" s="7">
        <v>2018</v>
      </c>
      <c r="D295" s="7" t="s">
        <v>370</v>
      </c>
      <c r="E295" s="8">
        <v>357000</v>
      </c>
      <c r="F295" s="8">
        <v>4</v>
      </c>
      <c r="G295" s="8">
        <v>1428000</v>
      </c>
      <c r="H295" s="8">
        <v>4</v>
      </c>
      <c r="I295" s="6">
        <v>1428000</v>
      </c>
    </row>
    <row r="296" spans="1:9">
      <c r="A296" s="6">
        <v>279</v>
      </c>
      <c r="B296" s="220" t="s">
        <v>183</v>
      </c>
      <c r="C296" s="7">
        <v>2018</v>
      </c>
      <c r="D296" s="7" t="s">
        <v>893</v>
      </c>
      <c r="E296" s="8">
        <v>1900</v>
      </c>
      <c r="F296" s="8">
        <v>300</v>
      </c>
      <c r="G296" s="8">
        <v>570000</v>
      </c>
      <c r="H296" s="8">
        <v>300</v>
      </c>
      <c r="I296" s="6">
        <v>570000</v>
      </c>
    </row>
    <row r="297" spans="1:9">
      <c r="A297" s="24">
        <v>280</v>
      </c>
      <c r="B297" s="220" t="s">
        <v>1163</v>
      </c>
      <c r="C297" s="7">
        <v>2018</v>
      </c>
      <c r="D297" s="7" t="s">
        <v>370</v>
      </c>
      <c r="E297" s="8">
        <v>350</v>
      </c>
      <c r="F297" s="8">
        <v>260</v>
      </c>
      <c r="G297" s="8">
        <v>91000</v>
      </c>
      <c r="H297" s="8">
        <v>260</v>
      </c>
      <c r="I297" s="6">
        <v>91000</v>
      </c>
    </row>
    <row r="298" spans="1:9">
      <c r="A298" s="6">
        <v>281</v>
      </c>
      <c r="B298" s="220" t="s">
        <v>1164</v>
      </c>
      <c r="C298" s="7">
        <v>2018</v>
      </c>
      <c r="D298" s="7" t="s">
        <v>370</v>
      </c>
      <c r="E298" s="8">
        <v>400</v>
      </c>
      <c r="F298" s="8">
        <v>260</v>
      </c>
      <c r="G298" s="8">
        <v>104000</v>
      </c>
      <c r="H298" s="8">
        <v>260</v>
      </c>
      <c r="I298" s="6">
        <v>104000</v>
      </c>
    </row>
    <row r="299" spans="1:9">
      <c r="A299" s="24">
        <v>282</v>
      </c>
      <c r="B299" s="220" t="s">
        <v>1165</v>
      </c>
      <c r="C299" s="7">
        <v>2018</v>
      </c>
      <c r="D299" s="7" t="s">
        <v>370</v>
      </c>
      <c r="E299" s="8">
        <v>350</v>
      </c>
      <c r="F299" s="8">
        <v>290</v>
      </c>
      <c r="G299" s="8">
        <v>101500</v>
      </c>
      <c r="H299" s="8">
        <v>290</v>
      </c>
      <c r="I299" s="6">
        <v>101500</v>
      </c>
    </row>
    <row r="300" spans="1:9">
      <c r="A300" s="554" t="s">
        <v>284</v>
      </c>
      <c r="B300" s="556"/>
      <c r="C300" s="7"/>
      <c r="D300" s="7"/>
      <c r="E300" s="8"/>
      <c r="F300" s="8">
        <f>SUM(F18:F299)</f>
        <v>14320.5</v>
      </c>
      <c r="G300" s="8">
        <f>SUM(G18:G299)</f>
        <v>31578063</v>
      </c>
      <c r="H300" s="8">
        <f>SUM(H18:H299)</f>
        <v>14320.5</v>
      </c>
      <c r="I300" s="6">
        <f>SUM(I18:I299)</f>
        <v>31578063</v>
      </c>
    </row>
  </sheetData>
  <mergeCells count="11">
    <mergeCell ref="A300:B300"/>
    <mergeCell ref="A10:I11"/>
    <mergeCell ref="G5:I7"/>
    <mergeCell ref="B15:I15"/>
    <mergeCell ref="B17:I17"/>
    <mergeCell ref="B13:B14"/>
    <mergeCell ref="C13:C14"/>
    <mergeCell ref="D13:D14"/>
    <mergeCell ref="E13:E14"/>
    <mergeCell ref="F13:G13"/>
    <mergeCell ref="H13:I13"/>
  </mergeCells>
  <pageMargins left="0.53" right="0.2" top="0.57999999999999996" bottom="0.39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workbookViewId="0">
      <selection activeCell="A56" sqref="A56:H56"/>
    </sheetView>
  </sheetViews>
  <sheetFormatPr defaultRowHeight="15.75"/>
  <cols>
    <col min="1" max="1" width="5.42578125" style="1" customWidth="1"/>
    <col min="2" max="2" width="27" style="1" customWidth="1"/>
    <col min="3" max="3" width="9.140625" style="1"/>
    <col min="4" max="4" width="11.85546875" style="1" customWidth="1"/>
    <col min="5" max="5" width="10.42578125" style="1" customWidth="1"/>
    <col min="6" max="6" width="13.140625" style="1" customWidth="1"/>
    <col min="7" max="7" width="10.5703125" style="1" customWidth="1"/>
    <col min="8" max="8" width="11.85546875" style="1" customWidth="1"/>
    <col min="9" max="16384" width="9.140625" style="1"/>
  </cols>
  <sheetData>
    <row r="1" spans="1:8">
      <c r="A1" s="2"/>
      <c r="B1" s="2"/>
      <c r="C1" s="200"/>
      <c r="D1" s="4"/>
      <c r="E1" s="2" t="s">
        <v>209</v>
      </c>
      <c r="F1" s="546" t="s">
        <v>1420</v>
      </c>
      <c r="G1" s="546"/>
      <c r="H1" s="546"/>
    </row>
    <row r="2" spans="1:8">
      <c r="A2" s="2"/>
      <c r="B2" s="2"/>
      <c r="C2" s="200"/>
      <c r="D2" s="4"/>
      <c r="E2" s="2"/>
      <c r="F2" s="546"/>
      <c r="G2" s="546"/>
      <c r="H2" s="546"/>
    </row>
    <row r="3" spans="1:8" ht="32.25" customHeight="1">
      <c r="A3" s="2"/>
      <c r="B3" s="2"/>
      <c r="C3" s="200"/>
      <c r="D3" s="4"/>
      <c r="E3" s="2" t="s">
        <v>211</v>
      </c>
      <c r="F3" s="546"/>
      <c r="G3" s="546"/>
      <c r="H3" s="546"/>
    </row>
    <row r="4" spans="1:8">
      <c r="A4" s="2"/>
      <c r="B4" s="2"/>
      <c r="C4" s="200"/>
      <c r="D4" s="4"/>
      <c r="E4" s="2"/>
      <c r="F4" s="2"/>
      <c r="G4" s="2"/>
      <c r="H4" s="2"/>
    </row>
    <row r="5" spans="1:8">
      <c r="A5" s="2"/>
      <c r="B5" s="2"/>
      <c r="C5" s="200"/>
      <c r="D5" s="4"/>
      <c r="E5" s="2"/>
      <c r="F5" s="4"/>
      <c r="G5" s="18"/>
      <c r="H5" s="19"/>
    </row>
    <row r="6" spans="1:8" ht="16.5">
      <c r="A6" s="568" t="s">
        <v>312</v>
      </c>
      <c r="B6" s="568"/>
      <c r="C6" s="568"/>
      <c r="D6" s="568"/>
      <c r="E6" s="568"/>
      <c r="F6" s="568"/>
      <c r="G6" s="568"/>
      <c r="H6" s="568"/>
    </row>
    <row r="7" spans="1:8" ht="16.5">
      <c r="A7" s="568" t="s">
        <v>1170</v>
      </c>
      <c r="B7" s="568" t="s">
        <v>194</v>
      </c>
      <c r="C7" s="568"/>
      <c r="D7" s="568"/>
      <c r="E7" s="568"/>
      <c r="F7" s="568"/>
      <c r="G7" s="568"/>
      <c r="H7" s="568"/>
    </row>
    <row r="8" spans="1:8" ht="3" customHeight="1">
      <c r="A8" s="19"/>
      <c r="B8" s="45"/>
      <c r="C8" s="202"/>
      <c r="D8" s="28"/>
      <c r="E8" s="45"/>
      <c r="F8" s="28"/>
      <c r="G8" s="28"/>
      <c r="H8" s="45"/>
    </row>
    <row r="9" spans="1:8" ht="26.25" customHeight="1">
      <c r="A9" s="557" t="s">
        <v>0</v>
      </c>
      <c r="B9" s="557" t="s">
        <v>1</v>
      </c>
      <c r="C9" s="542" t="s">
        <v>391</v>
      </c>
      <c r="D9" s="557" t="s">
        <v>3</v>
      </c>
      <c r="E9" s="559" t="s">
        <v>4</v>
      </c>
      <c r="F9" s="560"/>
      <c r="G9" s="545" t="s">
        <v>5</v>
      </c>
      <c r="H9" s="545"/>
    </row>
    <row r="10" spans="1:8" ht="27.75" customHeight="1">
      <c r="A10" s="558"/>
      <c r="B10" s="558"/>
      <c r="C10" s="544"/>
      <c r="D10" s="558"/>
      <c r="E10" s="438" t="s">
        <v>6</v>
      </c>
      <c r="F10" s="438" t="s">
        <v>7</v>
      </c>
      <c r="G10" s="412" t="s">
        <v>8</v>
      </c>
      <c r="H10" s="437" t="s">
        <v>9</v>
      </c>
    </row>
    <row r="11" spans="1:8">
      <c r="A11" s="6">
        <v>1</v>
      </c>
      <c r="B11" s="6" t="s">
        <v>605</v>
      </c>
      <c r="C11" s="6" t="s">
        <v>392</v>
      </c>
      <c r="D11" s="8">
        <v>3084</v>
      </c>
      <c r="E11" s="6">
        <v>50.99</v>
      </c>
      <c r="F11" s="33">
        <f>SUM(D11*E11)</f>
        <v>157253.16</v>
      </c>
      <c r="G11" s="6">
        <f>SUM(E11)</f>
        <v>50.99</v>
      </c>
      <c r="H11" s="32">
        <f t="shared" ref="H11:H32" si="0">SUM(F11)</f>
        <v>157253.16</v>
      </c>
    </row>
    <row r="12" spans="1:8">
      <c r="A12" s="24">
        <v>2</v>
      </c>
      <c r="B12" s="6" t="s">
        <v>513</v>
      </c>
      <c r="C12" s="6" t="s">
        <v>392</v>
      </c>
      <c r="D12" s="6">
        <v>349.8</v>
      </c>
      <c r="E12" s="8">
        <v>1.64</v>
      </c>
      <c r="F12" s="33">
        <f t="shared" ref="F12:F32" si="1">SUM(D12*E12)</f>
        <v>573.67200000000003</v>
      </c>
      <c r="G12" s="6">
        <f t="shared" ref="G12:G32" si="2">SUM(E12)</f>
        <v>1.64</v>
      </c>
      <c r="H12" s="32">
        <f t="shared" si="0"/>
        <v>573.67200000000003</v>
      </c>
    </row>
    <row r="13" spans="1:8">
      <c r="A13" s="6">
        <v>3</v>
      </c>
      <c r="B13" s="6" t="s">
        <v>514</v>
      </c>
      <c r="C13" s="6" t="s">
        <v>392</v>
      </c>
      <c r="D13" s="6">
        <v>364</v>
      </c>
      <c r="E13" s="8">
        <v>60.9</v>
      </c>
      <c r="F13" s="33">
        <f t="shared" si="1"/>
        <v>22167.599999999999</v>
      </c>
      <c r="G13" s="6">
        <f t="shared" si="2"/>
        <v>60.9</v>
      </c>
      <c r="H13" s="32">
        <f t="shared" si="0"/>
        <v>22167.599999999999</v>
      </c>
    </row>
    <row r="14" spans="1:8">
      <c r="A14" s="24">
        <v>4</v>
      </c>
      <c r="B14" s="6" t="s">
        <v>515</v>
      </c>
      <c r="C14" s="6" t="s">
        <v>392</v>
      </c>
      <c r="D14" s="6">
        <v>237.9</v>
      </c>
      <c r="E14" s="8">
        <v>62.3</v>
      </c>
      <c r="F14" s="33">
        <f t="shared" si="1"/>
        <v>14821.17</v>
      </c>
      <c r="G14" s="6">
        <f t="shared" si="2"/>
        <v>62.3</v>
      </c>
      <c r="H14" s="32">
        <f t="shared" si="0"/>
        <v>14821.17</v>
      </c>
    </row>
    <row r="15" spans="1:8">
      <c r="A15" s="6">
        <v>5</v>
      </c>
      <c r="B15" s="6" t="s">
        <v>516</v>
      </c>
      <c r="C15" s="6" t="s">
        <v>393</v>
      </c>
      <c r="D15" s="6">
        <v>557</v>
      </c>
      <c r="E15" s="8">
        <v>37</v>
      </c>
      <c r="F15" s="33">
        <f t="shared" si="1"/>
        <v>20609</v>
      </c>
      <c r="G15" s="6">
        <f t="shared" si="2"/>
        <v>37</v>
      </c>
      <c r="H15" s="32">
        <f t="shared" si="0"/>
        <v>20609</v>
      </c>
    </row>
    <row r="16" spans="1:8">
      <c r="A16" s="24">
        <v>6</v>
      </c>
      <c r="B16" s="6" t="s">
        <v>606</v>
      </c>
      <c r="C16" s="6" t="s">
        <v>392</v>
      </c>
      <c r="D16" s="6">
        <v>648</v>
      </c>
      <c r="E16" s="8">
        <v>33.869999999999997</v>
      </c>
      <c r="F16" s="33">
        <f t="shared" si="1"/>
        <v>21947.759999999998</v>
      </c>
      <c r="G16" s="6">
        <f t="shared" si="2"/>
        <v>33.869999999999997</v>
      </c>
      <c r="H16" s="32">
        <f t="shared" si="0"/>
        <v>21947.759999999998</v>
      </c>
    </row>
    <row r="17" spans="1:8">
      <c r="A17" s="6">
        <v>7</v>
      </c>
      <c r="B17" s="6" t="s">
        <v>517</v>
      </c>
      <c r="C17" s="6" t="s">
        <v>392</v>
      </c>
      <c r="D17" s="6">
        <v>234</v>
      </c>
      <c r="E17" s="8">
        <v>10</v>
      </c>
      <c r="F17" s="33">
        <f t="shared" si="1"/>
        <v>2340</v>
      </c>
      <c r="G17" s="6">
        <f t="shared" si="2"/>
        <v>10</v>
      </c>
      <c r="H17" s="32">
        <f t="shared" si="0"/>
        <v>2340</v>
      </c>
    </row>
    <row r="18" spans="1:8">
      <c r="A18" s="24">
        <v>8</v>
      </c>
      <c r="B18" s="6" t="s">
        <v>519</v>
      </c>
      <c r="C18" s="6" t="s">
        <v>392</v>
      </c>
      <c r="D18" s="6">
        <v>451</v>
      </c>
      <c r="E18" s="8">
        <v>10</v>
      </c>
      <c r="F18" s="33">
        <f t="shared" si="1"/>
        <v>4510</v>
      </c>
      <c r="G18" s="6">
        <f t="shared" si="2"/>
        <v>10</v>
      </c>
      <c r="H18" s="32">
        <f t="shared" si="0"/>
        <v>4510</v>
      </c>
    </row>
    <row r="19" spans="1:8">
      <c r="A19" s="6">
        <v>9</v>
      </c>
      <c r="B19" s="6" t="s">
        <v>518</v>
      </c>
      <c r="C19" s="6" t="s">
        <v>392</v>
      </c>
      <c r="D19" s="6">
        <v>191</v>
      </c>
      <c r="E19" s="8">
        <v>21.6</v>
      </c>
      <c r="F19" s="33">
        <f t="shared" si="1"/>
        <v>4125.6000000000004</v>
      </c>
      <c r="G19" s="6">
        <f t="shared" si="2"/>
        <v>21.6</v>
      </c>
      <c r="H19" s="32">
        <f t="shared" si="0"/>
        <v>4125.6000000000004</v>
      </c>
    </row>
    <row r="20" spans="1:8">
      <c r="A20" s="24">
        <v>10</v>
      </c>
      <c r="B20" s="6" t="s">
        <v>607</v>
      </c>
      <c r="C20" s="6" t="s">
        <v>392</v>
      </c>
      <c r="D20" s="6">
        <v>309</v>
      </c>
      <c r="E20" s="8">
        <v>48.7</v>
      </c>
      <c r="F20" s="33">
        <f t="shared" si="1"/>
        <v>15048.300000000001</v>
      </c>
      <c r="G20" s="6">
        <f t="shared" si="2"/>
        <v>48.7</v>
      </c>
      <c r="H20" s="32">
        <f t="shared" si="0"/>
        <v>15048.300000000001</v>
      </c>
    </row>
    <row r="21" spans="1:8">
      <c r="A21" s="6">
        <v>11</v>
      </c>
      <c r="B21" s="6" t="s">
        <v>520</v>
      </c>
      <c r="C21" s="6" t="s">
        <v>392</v>
      </c>
      <c r="D21" s="6">
        <v>222</v>
      </c>
      <c r="E21" s="8">
        <v>9.1999999999999993</v>
      </c>
      <c r="F21" s="33">
        <f t="shared" si="1"/>
        <v>2042.3999999999999</v>
      </c>
      <c r="G21" s="6">
        <f t="shared" si="2"/>
        <v>9.1999999999999993</v>
      </c>
      <c r="H21" s="32">
        <f t="shared" si="0"/>
        <v>2042.3999999999999</v>
      </c>
    </row>
    <row r="22" spans="1:8">
      <c r="A22" s="24">
        <v>12</v>
      </c>
      <c r="B22" s="6" t="s">
        <v>608</v>
      </c>
      <c r="C22" s="6" t="s">
        <v>392</v>
      </c>
      <c r="D22" s="6">
        <v>657</v>
      </c>
      <c r="E22" s="8">
        <v>20.7</v>
      </c>
      <c r="F22" s="33">
        <f t="shared" si="1"/>
        <v>13599.9</v>
      </c>
      <c r="G22" s="6">
        <f t="shared" si="2"/>
        <v>20.7</v>
      </c>
      <c r="H22" s="32">
        <f t="shared" si="0"/>
        <v>13599.9</v>
      </c>
    </row>
    <row r="23" spans="1:8">
      <c r="A23" s="6">
        <v>13</v>
      </c>
      <c r="B23" s="6" t="s">
        <v>521</v>
      </c>
      <c r="C23" s="6" t="s">
        <v>392</v>
      </c>
      <c r="D23" s="6">
        <v>143</v>
      </c>
      <c r="E23" s="8">
        <v>14</v>
      </c>
      <c r="F23" s="33">
        <f t="shared" si="1"/>
        <v>2002</v>
      </c>
      <c r="G23" s="6">
        <f t="shared" si="2"/>
        <v>14</v>
      </c>
      <c r="H23" s="32">
        <f t="shared" si="0"/>
        <v>2002</v>
      </c>
    </row>
    <row r="24" spans="1:8">
      <c r="A24" s="24">
        <v>14</v>
      </c>
      <c r="B24" s="6" t="s">
        <v>522</v>
      </c>
      <c r="C24" s="6" t="s">
        <v>370</v>
      </c>
      <c r="D24" s="6">
        <v>358</v>
      </c>
      <c r="E24" s="8">
        <v>20</v>
      </c>
      <c r="F24" s="33">
        <f t="shared" si="1"/>
        <v>7160</v>
      </c>
      <c r="G24" s="6">
        <f t="shared" si="2"/>
        <v>20</v>
      </c>
      <c r="H24" s="32">
        <f t="shared" si="0"/>
        <v>7160</v>
      </c>
    </row>
    <row r="25" spans="1:8">
      <c r="A25" s="6">
        <v>15</v>
      </c>
      <c r="B25" s="15" t="s">
        <v>523</v>
      </c>
      <c r="C25" s="6" t="s">
        <v>392</v>
      </c>
      <c r="D25" s="15">
        <v>2484</v>
      </c>
      <c r="E25" s="11">
        <v>0.6</v>
      </c>
      <c r="F25" s="33">
        <f t="shared" si="1"/>
        <v>1490.3999999999999</v>
      </c>
      <c r="G25" s="6">
        <f t="shared" si="2"/>
        <v>0.6</v>
      </c>
      <c r="H25" s="32">
        <f t="shared" si="0"/>
        <v>1490.3999999999999</v>
      </c>
    </row>
    <row r="26" spans="1:8">
      <c r="A26" s="24">
        <v>16</v>
      </c>
      <c r="B26" s="15" t="s">
        <v>609</v>
      </c>
      <c r="C26" s="6" t="s">
        <v>392</v>
      </c>
      <c r="D26" s="15">
        <v>2034</v>
      </c>
      <c r="E26" s="11">
        <v>0.2</v>
      </c>
      <c r="F26" s="33">
        <f t="shared" si="1"/>
        <v>406.8</v>
      </c>
      <c r="G26" s="6">
        <f t="shared" si="2"/>
        <v>0.2</v>
      </c>
      <c r="H26" s="32">
        <f t="shared" si="0"/>
        <v>406.8</v>
      </c>
    </row>
    <row r="27" spans="1:8">
      <c r="A27" s="6">
        <v>17</v>
      </c>
      <c r="B27" s="15" t="s">
        <v>1066</v>
      </c>
      <c r="C27" s="6" t="s">
        <v>392</v>
      </c>
      <c r="D27" s="15">
        <v>143</v>
      </c>
      <c r="E27" s="11">
        <v>58</v>
      </c>
      <c r="F27" s="33">
        <f t="shared" si="1"/>
        <v>8294</v>
      </c>
      <c r="G27" s="6">
        <f t="shared" si="2"/>
        <v>58</v>
      </c>
      <c r="H27" s="32">
        <f t="shared" si="0"/>
        <v>8294</v>
      </c>
    </row>
    <row r="28" spans="1:8">
      <c r="A28" s="24">
        <v>18</v>
      </c>
      <c r="B28" s="15" t="s">
        <v>1166</v>
      </c>
      <c r="C28" s="6" t="s">
        <v>392</v>
      </c>
      <c r="D28" s="15">
        <v>207</v>
      </c>
      <c r="E28" s="11">
        <v>6</v>
      </c>
      <c r="F28" s="33">
        <f t="shared" si="1"/>
        <v>1242</v>
      </c>
      <c r="G28" s="6">
        <f t="shared" si="2"/>
        <v>6</v>
      </c>
      <c r="H28" s="32">
        <f t="shared" si="0"/>
        <v>1242</v>
      </c>
    </row>
    <row r="29" spans="1:8">
      <c r="A29" s="6">
        <v>19</v>
      </c>
      <c r="B29" s="15" t="s">
        <v>1167</v>
      </c>
      <c r="C29" s="6" t="s">
        <v>392</v>
      </c>
      <c r="D29" s="15">
        <v>231</v>
      </c>
      <c r="E29" s="11">
        <v>23</v>
      </c>
      <c r="F29" s="33">
        <f t="shared" si="1"/>
        <v>5313</v>
      </c>
      <c r="G29" s="6">
        <f t="shared" si="2"/>
        <v>23</v>
      </c>
      <c r="H29" s="32">
        <f t="shared" si="0"/>
        <v>5313</v>
      </c>
    </row>
    <row r="30" spans="1:8">
      <c r="A30" s="24">
        <v>20</v>
      </c>
      <c r="B30" s="15" t="s">
        <v>1168</v>
      </c>
      <c r="C30" s="6" t="s">
        <v>392</v>
      </c>
      <c r="D30" s="15">
        <v>327</v>
      </c>
      <c r="E30" s="11">
        <v>8</v>
      </c>
      <c r="F30" s="33">
        <f t="shared" si="1"/>
        <v>2616</v>
      </c>
      <c r="G30" s="6">
        <f t="shared" si="2"/>
        <v>8</v>
      </c>
      <c r="H30" s="32">
        <f t="shared" si="0"/>
        <v>2616</v>
      </c>
    </row>
    <row r="31" spans="1:8">
      <c r="A31" s="6">
        <v>21</v>
      </c>
      <c r="B31" s="15" t="s">
        <v>1169</v>
      </c>
      <c r="C31" s="6" t="s">
        <v>392</v>
      </c>
      <c r="D31" s="15">
        <v>1138</v>
      </c>
      <c r="E31" s="11">
        <v>6</v>
      </c>
      <c r="F31" s="33">
        <f t="shared" si="1"/>
        <v>6828</v>
      </c>
      <c r="G31" s="6">
        <f t="shared" si="2"/>
        <v>6</v>
      </c>
      <c r="H31" s="32">
        <f t="shared" si="0"/>
        <v>6828</v>
      </c>
    </row>
    <row r="32" spans="1:8">
      <c r="A32" s="24">
        <v>22</v>
      </c>
      <c r="B32" s="15" t="s">
        <v>560</v>
      </c>
      <c r="C32" s="6" t="s">
        <v>392</v>
      </c>
      <c r="D32" s="15">
        <v>1022</v>
      </c>
      <c r="E32" s="11">
        <v>38.5</v>
      </c>
      <c r="F32" s="33">
        <f t="shared" si="1"/>
        <v>39347</v>
      </c>
      <c r="G32" s="6">
        <f t="shared" si="2"/>
        <v>38.5</v>
      </c>
      <c r="H32" s="32">
        <f t="shared" si="0"/>
        <v>39347</v>
      </c>
    </row>
    <row r="33" spans="1:8">
      <c r="A33" s="554" t="s">
        <v>284</v>
      </c>
      <c r="B33" s="556"/>
      <c r="C33" s="7"/>
      <c r="D33" s="8"/>
      <c r="E33" s="8">
        <f>SUM(E11:E32)</f>
        <v>541.20000000000005</v>
      </c>
      <c r="F33" s="33">
        <f>SUM(F11:F32)</f>
        <v>353737.7620000001</v>
      </c>
      <c r="G33" s="8">
        <f>SUM(G11:G32)</f>
        <v>541.20000000000005</v>
      </c>
      <c r="H33" s="32">
        <f>SUM(H11:H32)</f>
        <v>353737.7620000001</v>
      </c>
    </row>
    <row r="47" spans="1:8">
      <c r="A47" s="569"/>
      <c r="B47" s="569"/>
      <c r="C47" s="570"/>
      <c r="D47" s="571"/>
      <c r="E47" s="569"/>
      <c r="F47" s="569"/>
      <c r="G47" s="570"/>
      <c r="H47" s="570"/>
    </row>
    <row r="48" spans="1:8">
      <c r="A48" s="569"/>
      <c r="B48" s="569"/>
      <c r="C48" s="570"/>
      <c r="D48" s="571"/>
      <c r="E48" s="221"/>
      <c r="F48" s="222"/>
      <c r="G48" s="223"/>
      <c r="H48" s="224"/>
    </row>
    <row r="49" spans="1:8">
      <c r="A49" s="225"/>
      <c r="B49" s="225"/>
      <c r="C49" s="225"/>
      <c r="D49" s="28"/>
      <c r="E49" s="225"/>
      <c r="F49" s="226"/>
      <c r="G49" s="227"/>
      <c r="H49" s="227"/>
    </row>
    <row r="50" spans="1:8">
      <c r="A50" s="225"/>
      <c r="B50" s="225"/>
      <c r="C50" s="225"/>
      <c r="D50" s="225"/>
      <c r="E50" s="28"/>
      <c r="F50" s="567" t="s">
        <v>1421</v>
      </c>
      <c r="G50" s="567"/>
      <c r="H50" s="567"/>
    </row>
    <row r="51" spans="1:8">
      <c r="A51" s="225"/>
      <c r="B51" s="225"/>
      <c r="C51" s="225"/>
      <c r="D51" s="225"/>
      <c r="E51" s="28"/>
      <c r="F51" s="567"/>
      <c r="G51" s="567"/>
      <c r="H51" s="567"/>
    </row>
    <row r="52" spans="1:8">
      <c r="A52" s="225"/>
      <c r="B52" s="225"/>
      <c r="C52" s="225"/>
      <c r="D52" s="225"/>
      <c r="E52" s="28"/>
      <c r="F52" s="567"/>
      <c r="G52" s="567"/>
      <c r="H52" s="567"/>
    </row>
    <row r="53" spans="1:8">
      <c r="A53" s="225"/>
      <c r="B53" s="225"/>
      <c r="C53" s="225"/>
      <c r="D53" s="225"/>
      <c r="E53" s="28"/>
      <c r="F53" s="567"/>
      <c r="G53" s="567"/>
      <c r="H53" s="567"/>
    </row>
    <row r="54" spans="1:8">
      <c r="A54" s="225"/>
      <c r="B54" s="225"/>
      <c r="C54" s="225"/>
      <c r="D54" s="225"/>
      <c r="E54" s="28"/>
      <c r="F54" s="28"/>
      <c r="G54" s="227"/>
      <c r="H54" s="227"/>
    </row>
    <row r="55" spans="1:8" ht="21" customHeight="1">
      <c r="A55" s="568" t="s">
        <v>312</v>
      </c>
      <c r="B55" s="568"/>
      <c r="C55" s="568"/>
      <c r="D55" s="568"/>
      <c r="E55" s="568"/>
      <c r="F55" s="568"/>
      <c r="G55" s="568"/>
      <c r="H55" s="568"/>
    </row>
    <row r="56" spans="1:8" ht="21" customHeight="1">
      <c r="A56" s="568" t="s">
        <v>1173</v>
      </c>
      <c r="B56" s="568" t="s">
        <v>194</v>
      </c>
      <c r="C56" s="568"/>
      <c r="D56" s="568"/>
      <c r="E56" s="568"/>
      <c r="F56" s="568"/>
      <c r="G56" s="568"/>
      <c r="H56" s="568"/>
    </row>
    <row r="57" spans="1:8" ht="21" customHeight="1">
      <c r="A57" s="19"/>
      <c r="B57" s="45"/>
      <c r="C57" s="202"/>
      <c r="D57" s="28"/>
      <c r="E57" s="45"/>
      <c r="F57" s="28"/>
      <c r="G57" s="28"/>
      <c r="H57" s="45"/>
    </row>
    <row r="58" spans="1:8" ht="35.25" customHeight="1">
      <c r="A58" s="557" t="s">
        <v>0</v>
      </c>
      <c r="B58" s="557" t="s">
        <v>1</v>
      </c>
      <c r="C58" s="542" t="s">
        <v>391</v>
      </c>
      <c r="D58" s="557" t="s">
        <v>3</v>
      </c>
      <c r="E58" s="559" t="s">
        <v>4</v>
      </c>
      <c r="F58" s="560"/>
      <c r="G58" s="545" t="s">
        <v>5</v>
      </c>
      <c r="H58" s="545"/>
    </row>
    <row r="59" spans="1:8" ht="21" customHeight="1">
      <c r="A59" s="558"/>
      <c r="B59" s="558"/>
      <c r="C59" s="544"/>
      <c r="D59" s="558"/>
      <c r="E59" s="198" t="s">
        <v>6</v>
      </c>
      <c r="F59" s="427" t="s">
        <v>7</v>
      </c>
      <c r="G59" s="412" t="s">
        <v>8</v>
      </c>
      <c r="H59" s="426" t="s">
        <v>9</v>
      </c>
    </row>
    <row r="60" spans="1:8" ht="21" customHeight="1">
      <c r="A60" s="6">
        <v>1</v>
      </c>
      <c r="B60" s="6" t="s">
        <v>524</v>
      </c>
      <c r="C60" s="6" t="s">
        <v>370</v>
      </c>
      <c r="D60" s="8">
        <v>630</v>
      </c>
      <c r="E60" s="6">
        <v>3</v>
      </c>
      <c r="F60" s="46">
        <v>1890</v>
      </c>
      <c r="G60" s="6">
        <v>3</v>
      </c>
      <c r="H60" s="47">
        <v>1890</v>
      </c>
    </row>
    <row r="61" spans="1:8" ht="21" customHeight="1">
      <c r="A61" s="24">
        <v>2</v>
      </c>
      <c r="B61" s="6" t="s">
        <v>525</v>
      </c>
      <c r="C61" s="6" t="s">
        <v>370</v>
      </c>
      <c r="D61" s="6">
        <v>310</v>
      </c>
      <c r="E61" s="8">
        <v>18</v>
      </c>
      <c r="F61" s="46">
        <v>5580</v>
      </c>
      <c r="G61" s="6">
        <v>18</v>
      </c>
      <c r="H61" s="47">
        <v>5580</v>
      </c>
    </row>
    <row r="62" spans="1:8" ht="21" customHeight="1">
      <c r="A62" s="6">
        <v>3</v>
      </c>
      <c r="B62" s="6" t="s">
        <v>527</v>
      </c>
      <c r="C62" s="6" t="s">
        <v>393</v>
      </c>
      <c r="D62" s="6">
        <v>180</v>
      </c>
      <c r="E62" s="8">
        <v>30</v>
      </c>
      <c r="F62" s="46">
        <v>5400</v>
      </c>
      <c r="G62" s="6">
        <v>30</v>
      </c>
      <c r="H62" s="47">
        <v>5400</v>
      </c>
    </row>
    <row r="63" spans="1:8" ht="21" customHeight="1">
      <c r="A63" s="24">
        <v>4</v>
      </c>
      <c r="B63" s="6" t="s">
        <v>610</v>
      </c>
      <c r="C63" s="6" t="s">
        <v>370</v>
      </c>
      <c r="D63" s="6">
        <v>340</v>
      </c>
      <c r="E63" s="8">
        <v>19</v>
      </c>
      <c r="F63" s="46">
        <v>6460</v>
      </c>
      <c r="G63" s="6">
        <v>19</v>
      </c>
      <c r="H63" s="47">
        <v>6460</v>
      </c>
    </row>
    <row r="64" spans="1:8" ht="21" customHeight="1">
      <c r="A64" s="6">
        <v>5</v>
      </c>
      <c r="B64" s="6" t="s">
        <v>611</v>
      </c>
      <c r="C64" s="6" t="s">
        <v>392</v>
      </c>
      <c r="D64" s="6">
        <v>900</v>
      </c>
      <c r="E64" s="8">
        <v>16</v>
      </c>
      <c r="F64" s="46">
        <v>14400</v>
      </c>
      <c r="G64" s="6">
        <v>16</v>
      </c>
      <c r="H64" s="47">
        <v>14400</v>
      </c>
    </row>
    <row r="65" spans="1:8" ht="21" customHeight="1">
      <c r="A65" s="24">
        <v>6</v>
      </c>
      <c r="B65" s="6" t="s">
        <v>530</v>
      </c>
      <c r="C65" s="6" t="s">
        <v>370</v>
      </c>
      <c r="D65" s="6">
        <v>350</v>
      </c>
      <c r="E65" s="8">
        <v>5</v>
      </c>
      <c r="F65" s="46">
        <v>1750</v>
      </c>
      <c r="G65" s="6">
        <v>5</v>
      </c>
      <c r="H65" s="47">
        <v>1750</v>
      </c>
    </row>
    <row r="66" spans="1:8" ht="21" customHeight="1">
      <c r="A66" s="6">
        <v>7</v>
      </c>
      <c r="B66" s="6" t="s">
        <v>319</v>
      </c>
      <c r="C66" s="6" t="s">
        <v>370</v>
      </c>
      <c r="D66" s="6">
        <v>400</v>
      </c>
      <c r="E66" s="8">
        <v>20</v>
      </c>
      <c r="F66" s="46">
        <v>8000</v>
      </c>
      <c r="G66" s="6">
        <v>20</v>
      </c>
      <c r="H66" s="47">
        <v>8000</v>
      </c>
    </row>
    <row r="67" spans="1:8" ht="21" customHeight="1">
      <c r="A67" s="24">
        <v>8</v>
      </c>
      <c r="B67" s="6" t="s">
        <v>561</v>
      </c>
      <c r="C67" s="6" t="s">
        <v>370</v>
      </c>
      <c r="D67" s="6">
        <v>250</v>
      </c>
      <c r="E67" s="8">
        <v>12</v>
      </c>
      <c r="F67" s="46">
        <v>3000</v>
      </c>
      <c r="G67" s="6">
        <v>12</v>
      </c>
      <c r="H67" s="47">
        <v>3000</v>
      </c>
    </row>
    <row r="68" spans="1:8" ht="21" customHeight="1">
      <c r="A68" s="6">
        <v>9</v>
      </c>
      <c r="B68" s="6" t="s">
        <v>529</v>
      </c>
      <c r="C68" s="6" t="s">
        <v>370</v>
      </c>
      <c r="D68" s="6">
        <v>90</v>
      </c>
      <c r="E68" s="8">
        <v>19</v>
      </c>
      <c r="F68" s="46">
        <v>1710</v>
      </c>
      <c r="G68" s="6">
        <v>19</v>
      </c>
      <c r="H68" s="47">
        <v>1710</v>
      </c>
    </row>
    <row r="69" spans="1:8" ht="21" customHeight="1">
      <c r="A69" s="24">
        <v>10</v>
      </c>
      <c r="B69" s="6" t="s">
        <v>526</v>
      </c>
      <c r="C69" s="6" t="s">
        <v>370</v>
      </c>
      <c r="D69" s="6">
        <v>180</v>
      </c>
      <c r="E69" s="8">
        <v>32</v>
      </c>
      <c r="F69" s="46">
        <v>5760</v>
      </c>
      <c r="G69" s="6">
        <v>32</v>
      </c>
      <c r="H69" s="47">
        <v>5760</v>
      </c>
    </row>
    <row r="70" spans="1:8" ht="21" customHeight="1">
      <c r="A70" s="6">
        <v>11</v>
      </c>
      <c r="B70" s="6" t="s">
        <v>531</v>
      </c>
      <c r="C70" s="6" t="s">
        <v>370</v>
      </c>
      <c r="D70" s="6">
        <v>350</v>
      </c>
      <c r="E70" s="8">
        <v>14</v>
      </c>
      <c r="F70" s="46">
        <v>4900</v>
      </c>
      <c r="G70" s="6">
        <v>14</v>
      </c>
      <c r="H70" s="47">
        <v>4900</v>
      </c>
    </row>
    <row r="71" spans="1:8">
      <c r="A71" s="24">
        <v>12</v>
      </c>
      <c r="B71" s="6" t="s">
        <v>528</v>
      </c>
      <c r="C71" s="6" t="s">
        <v>370</v>
      </c>
      <c r="D71" s="6">
        <v>180</v>
      </c>
      <c r="E71" s="8">
        <v>15</v>
      </c>
      <c r="F71" s="46">
        <v>2700</v>
      </c>
      <c r="G71" s="6">
        <v>15</v>
      </c>
      <c r="H71" s="47">
        <v>2700</v>
      </c>
    </row>
    <row r="72" spans="1:8">
      <c r="A72" s="6">
        <v>13</v>
      </c>
      <c r="B72" s="6" t="s">
        <v>612</v>
      </c>
      <c r="C72" s="6" t="s">
        <v>370</v>
      </c>
      <c r="D72" s="6">
        <v>120</v>
      </c>
      <c r="E72" s="8">
        <v>12</v>
      </c>
      <c r="F72" s="46">
        <v>1440</v>
      </c>
      <c r="G72" s="6">
        <v>12</v>
      </c>
      <c r="H72" s="47">
        <v>1440</v>
      </c>
    </row>
    <row r="73" spans="1:8">
      <c r="A73" s="24">
        <v>14</v>
      </c>
      <c r="B73" s="6" t="s">
        <v>613</v>
      </c>
      <c r="C73" s="6" t="s">
        <v>370</v>
      </c>
      <c r="D73" s="6">
        <v>150</v>
      </c>
      <c r="E73" s="8">
        <v>10</v>
      </c>
      <c r="F73" s="46">
        <v>1500</v>
      </c>
      <c r="G73" s="6">
        <v>10</v>
      </c>
      <c r="H73" s="47">
        <v>1500</v>
      </c>
    </row>
    <row r="74" spans="1:8">
      <c r="A74" s="6">
        <v>15</v>
      </c>
      <c r="B74" s="6" t="s">
        <v>614</v>
      </c>
      <c r="C74" s="6" t="s">
        <v>370</v>
      </c>
      <c r="D74" s="6">
        <v>850</v>
      </c>
      <c r="E74" s="8">
        <v>7</v>
      </c>
      <c r="F74" s="46">
        <v>5950</v>
      </c>
      <c r="G74" s="6">
        <v>7</v>
      </c>
      <c r="H74" s="47">
        <v>5950</v>
      </c>
    </row>
    <row r="75" spans="1:8">
      <c r="A75" s="24">
        <v>16</v>
      </c>
      <c r="B75" s="6" t="s">
        <v>615</v>
      </c>
      <c r="C75" s="6" t="s">
        <v>370</v>
      </c>
      <c r="D75" s="6">
        <v>850</v>
      </c>
      <c r="E75" s="8">
        <v>25</v>
      </c>
      <c r="F75" s="46">
        <v>21250</v>
      </c>
      <c r="G75" s="6">
        <v>25</v>
      </c>
      <c r="H75" s="47">
        <v>21250</v>
      </c>
    </row>
    <row r="76" spans="1:8">
      <c r="A76" s="6">
        <v>17</v>
      </c>
      <c r="B76" s="15" t="s">
        <v>533</v>
      </c>
      <c r="C76" s="6" t="s">
        <v>370</v>
      </c>
      <c r="D76" s="15">
        <v>150</v>
      </c>
      <c r="E76" s="11">
        <v>120</v>
      </c>
      <c r="F76" s="46">
        <v>18000</v>
      </c>
      <c r="G76" s="6">
        <v>120</v>
      </c>
      <c r="H76" s="47">
        <v>18000</v>
      </c>
    </row>
    <row r="77" spans="1:8">
      <c r="A77" s="24">
        <v>18</v>
      </c>
      <c r="B77" s="15" t="s">
        <v>533</v>
      </c>
      <c r="C77" s="6" t="s">
        <v>370</v>
      </c>
      <c r="D77" s="15">
        <v>100</v>
      </c>
      <c r="E77" s="11">
        <v>210</v>
      </c>
      <c r="F77" s="46">
        <v>21000</v>
      </c>
      <c r="G77" s="6">
        <v>210</v>
      </c>
      <c r="H77" s="47">
        <v>21000</v>
      </c>
    </row>
    <row r="78" spans="1:8">
      <c r="A78" s="6">
        <v>19</v>
      </c>
      <c r="B78" s="15" t="s">
        <v>532</v>
      </c>
      <c r="C78" s="6" t="s">
        <v>370</v>
      </c>
      <c r="D78" s="15">
        <v>140</v>
      </c>
      <c r="E78" s="11">
        <v>50</v>
      </c>
      <c r="F78" s="46">
        <v>7000</v>
      </c>
      <c r="G78" s="6">
        <v>50</v>
      </c>
      <c r="H78" s="47">
        <v>7000</v>
      </c>
    </row>
    <row r="79" spans="1:8" ht="21" customHeight="1">
      <c r="A79" s="24">
        <v>20</v>
      </c>
      <c r="B79" s="15" t="s">
        <v>532</v>
      </c>
      <c r="C79" s="6" t="s">
        <v>370</v>
      </c>
      <c r="D79" s="15">
        <v>120</v>
      </c>
      <c r="E79" s="11">
        <v>18</v>
      </c>
      <c r="F79" s="46">
        <v>2160</v>
      </c>
      <c r="G79" s="6">
        <v>18</v>
      </c>
      <c r="H79" s="47">
        <v>2160</v>
      </c>
    </row>
    <row r="80" spans="1:8" ht="21" customHeight="1">
      <c r="A80" s="6">
        <v>21</v>
      </c>
      <c r="B80" s="15" t="s">
        <v>1171</v>
      </c>
      <c r="C80" s="6" t="s">
        <v>370</v>
      </c>
      <c r="D80" s="15">
        <v>500</v>
      </c>
      <c r="E80" s="11">
        <v>4</v>
      </c>
      <c r="F80" s="46">
        <v>2000</v>
      </c>
      <c r="G80" s="6">
        <v>4</v>
      </c>
      <c r="H80" s="47">
        <v>2000</v>
      </c>
    </row>
    <row r="81" spans="1:8" ht="21" customHeight="1">
      <c r="A81" s="24">
        <v>22</v>
      </c>
      <c r="B81" s="15" t="s">
        <v>1172</v>
      </c>
      <c r="C81" s="6" t="s">
        <v>370</v>
      </c>
      <c r="D81" s="15">
        <v>450</v>
      </c>
      <c r="E81" s="11">
        <v>17</v>
      </c>
      <c r="F81" s="46">
        <v>7650</v>
      </c>
      <c r="G81" s="6">
        <v>17</v>
      </c>
      <c r="H81" s="47">
        <v>7650</v>
      </c>
    </row>
    <row r="82" spans="1:8" ht="21" customHeight="1">
      <c r="A82" s="554" t="s">
        <v>284</v>
      </c>
      <c r="B82" s="556"/>
      <c r="C82" s="7"/>
      <c r="D82" s="8"/>
      <c r="E82" s="8">
        <f>SUM(E60:E81)</f>
        <v>676</v>
      </c>
      <c r="F82" s="46">
        <f>SUM(F60:F81)</f>
        <v>149500</v>
      </c>
      <c r="G82" s="8">
        <f>SUM(G60:G81)</f>
        <v>676</v>
      </c>
      <c r="H82" s="47">
        <f>SUM(H60:H81)</f>
        <v>149500</v>
      </c>
    </row>
    <row r="83" spans="1:8" ht="21" customHeight="1"/>
    <row r="84" spans="1:8" ht="21" customHeight="1"/>
    <row r="85" spans="1:8" ht="21" customHeight="1"/>
    <row r="91" spans="1:8" ht="21" customHeight="1"/>
    <row r="92" spans="1:8" ht="21" customHeight="1"/>
    <row r="93" spans="1:8" ht="21" customHeight="1"/>
    <row r="94" spans="1:8" ht="21" customHeight="1"/>
    <row r="95" spans="1:8" ht="21" customHeight="1"/>
    <row r="96" spans="1:8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mergeCells count="26">
    <mergeCell ref="E47:F47"/>
    <mergeCell ref="G47:H47"/>
    <mergeCell ref="F1:H3"/>
    <mergeCell ref="A55:H55"/>
    <mergeCell ref="A56:H56"/>
    <mergeCell ref="A33:B33"/>
    <mergeCell ref="A47:A48"/>
    <mergeCell ref="B47:B48"/>
    <mergeCell ref="C47:C48"/>
    <mergeCell ref="D47:D48"/>
    <mergeCell ref="A82:B82"/>
    <mergeCell ref="G58:H58"/>
    <mergeCell ref="F50:H53"/>
    <mergeCell ref="A6:H6"/>
    <mergeCell ref="A9:A10"/>
    <mergeCell ref="B9:B10"/>
    <mergeCell ref="C9:C10"/>
    <mergeCell ref="D9:D10"/>
    <mergeCell ref="E9:F9"/>
    <mergeCell ref="G9:H9"/>
    <mergeCell ref="A7:H7"/>
    <mergeCell ref="A58:A59"/>
    <mergeCell ref="B58:B59"/>
    <mergeCell ref="C58:C59"/>
    <mergeCell ref="D58:D59"/>
    <mergeCell ref="E58:F58"/>
  </mergeCells>
  <pageMargins left="0.24" right="0.21" top="0.4" bottom="0.75" header="0.4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C24" sqref="C24"/>
    </sheetView>
  </sheetViews>
  <sheetFormatPr defaultRowHeight="15.75"/>
  <cols>
    <col min="1" max="1" width="4.140625" style="1" customWidth="1"/>
    <col min="2" max="2" width="32" style="1" customWidth="1"/>
    <col min="3" max="4" width="11.5703125" style="1" customWidth="1"/>
    <col min="5" max="5" width="10.140625" style="1" bestFit="1" customWidth="1"/>
    <col min="6" max="6" width="9.28515625" style="1" bestFit="1" customWidth="1"/>
    <col min="7" max="7" width="11" style="1" customWidth="1"/>
    <col min="8" max="8" width="9.85546875" style="1" customWidth="1"/>
    <col min="9" max="9" width="12" style="1" customWidth="1"/>
    <col min="10" max="16384" width="9.140625" style="1"/>
  </cols>
  <sheetData>
    <row r="1" spans="1:10">
      <c r="A1" s="19"/>
      <c r="B1" s="19"/>
      <c r="C1" s="30"/>
      <c r="D1" s="30"/>
      <c r="E1" s="18"/>
      <c r="F1" s="19"/>
      <c r="G1" s="546" t="s">
        <v>1422</v>
      </c>
      <c r="H1" s="546"/>
      <c r="I1" s="546"/>
    </row>
    <row r="2" spans="1:10">
      <c r="A2" s="2"/>
      <c r="B2" s="2"/>
      <c r="C2" s="3"/>
      <c r="D2" s="63"/>
      <c r="E2" s="4"/>
      <c r="F2" s="19"/>
      <c r="G2" s="546"/>
      <c r="H2" s="546"/>
      <c r="I2" s="546"/>
      <c r="J2" s="2"/>
    </row>
    <row r="3" spans="1:10" ht="33.75" customHeight="1">
      <c r="A3" s="2"/>
      <c r="B3" s="2"/>
      <c r="C3" s="3"/>
      <c r="D3" s="63"/>
      <c r="E3" s="4"/>
      <c r="F3" s="2"/>
      <c r="G3" s="546"/>
      <c r="H3" s="546"/>
      <c r="I3" s="546"/>
      <c r="J3" s="2"/>
    </row>
    <row r="4" spans="1:10">
      <c r="A4" s="2"/>
      <c r="B4" s="2"/>
      <c r="C4" s="3"/>
      <c r="D4" s="63"/>
      <c r="E4" s="4"/>
      <c r="F4" s="2"/>
      <c r="G4" s="2"/>
      <c r="I4" s="2"/>
      <c r="J4" s="2"/>
    </row>
    <row r="5" spans="1:10">
      <c r="A5" s="2"/>
      <c r="B5" s="2"/>
      <c r="C5" s="3"/>
      <c r="D5" s="63"/>
      <c r="E5" s="4"/>
      <c r="F5" s="2"/>
      <c r="G5" s="4"/>
      <c r="H5" s="18"/>
      <c r="I5" s="19"/>
    </row>
    <row r="6" spans="1:10" ht="16.5">
      <c r="A6" s="573" t="s">
        <v>1438</v>
      </c>
      <c r="B6" s="573"/>
      <c r="C6" s="573"/>
      <c r="D6" s="573"/>
      <c r="E6" s="573"/>
      <c r="F6" s="573"/>
      <c r="G6" s="573"/>
      <c r="H6" s="573"/>
      <c r="I6" s="573"/>
    </row>
    <row r="7" spans="1:10">
      <c r="A7" s="2" t="s">
        <v>1436</v>
      </c>
      <c r="B7" s="2"/>
      <c r="C7" s="3"/>
      <c r="D7" s="63"/>
      <c r="E7" s="4"/>
      <c r="F7" s="2"/>
      <c r="G7" s="4"/>
      <c r="H7" s="18"/>
      <c r="I7" s="19"/>
    </row>
    <row r="8" spans="1:10">
      <c r="A8" s="572" t="s">
        <v>1437</v>
      </c>
      <c r="B8" s="572"/>
      <c r="C8" s="572"/>
      <c r="D8" s="572"/>
      <c r="E8" s="572"/>
      <c r="F8" s="572"/>
      <c r="G8" s="572"/>
      <c r="H8" s="572"/>
      <c r="I8" s="19"/>
    </row>
    <row r="9" spans="1:10">
      <c r="A9" s="26"/>
      <c r="B9" s="26"/>
      <c r="C9" s="26"/>
      <c r="D9" s="64"/>
      <c r="E9" s="26"/>
      <c r="F9" s="27"/>
      <c r="G9" s="27"/>
      <c r="H9" s="27"/>
      <c r="I9" s="19"/>
    </row>
    <row r="10" spans="1:10">
      <c r="A10" s="557" t="s">
        <v>0</v>
      </c>
      <c r="B10" s="557" t="s">
        <v>1</v>
      </c>
      <c r="C10" s="542" t="s">
        <v>2</v>
      </c>
      <c r="D10" s="557" t="s">
        <v>391</v>
      </c>
      <c r="E10" s="557" t="s">
        <v>3</v>
      </c>
      <c r="F10" s="559" t="s">
        <v>4</v>
      </c>
      <c r="G10" s="560"/>
      <c r="H10" s="561" t="s">
        <v>5</v>
      </c>
      <c r="I10" s="562"/>
    </row>
    <row r="11" spans="1:10" ht="21">
      <c r="A11" s="558"/>
      <c r="B11" s="558"/>
      <c r="C11" s="544"/>
      <c r="D11" s="558"/>
      <c r="E11" s="558"/>
      <c r="F11" s="442" t="s">
        <v>6</v>
      </c>
      <c r="G11" s="442" t="s">
        <v>7</v>
      </c>
      <c r="H11" s="412" t="s">
        <v>8</v>
      </c>
      <c r="I11" s="441" t="s">
        <v>9</v>
      </c>
    </row>
    <row r="12" spans="1:10" ht="26.25" customHeight="1">
      <c r="A12" s="6">
        <v>1</v>
      </c>
      <c r="B12" s="6" t="s">
        <v>1439</v>
      </c>
      <c r="C12" s="7">
        <v>2008</v>
      </c>
      <c r="D12" s="7" t="s">
        <v>370</v>
      </c>
      <c r="E12" s="8">
        <v>70000</v>
      </c>
      <c r="F12" s="6">
        <v>1</v>
      </c>
      <c r="G12" s="8">
        <f>SUM(E12*F12)</f>
        <v>70000</v>
      </c>
      <c r="H12" s="8">
        <v>1</v>
      </c>
      <c r="I12" s="6">
        <f t="shared" ref="I12:I22" si="0">SUM(G12*H12)</f>
        <v>70000</v>
      </c>
    </row>
    <row r="13" spans="1:10" ht="26.25" customHeight="1">
      <c r="A13" s="6">
        <v>2</v>
      </c>
      <c r="B13" s="6" t="s">
        <v>34</v>
      </c>
      <c r="C13" s="7">
        <v>2009</v>
      </c>
      <c r="D13" s="7" t="s">
        <v>370</v>
      </c>
      <c r="E13" s="8">
        <v>263500</v>
      </c>
      <c r="F13" s="6">
        <v>1</v>
      </c>
      <c r="G13" s="8">
        <f t="shared" ref="G13:G22" si="1">SUM(E13*F13)</f>
        <v>263500</v>
      </c>
      <c r="H13" s="8">
        <v>1</v>
      </c>
      <c r="I13" s="6">
        <f t="shared" si="0"/>
        <v>263500</v>
      </c>
    </row>
    <row r="14" spans="1:10" ht="26.25" customHeight="1">
      <c r="A14" s="6">
        <v>3</v>
      </c>
      <c r="B14" s="6" t="s">
        <v>40</v>
      </c>
      <c r="C14" s="7">
        <v>2009</v>
      </c>
      <c r="D14" s="7" t="s">
        <v>370</v>
      </c>
      <c r="E14" s="8">
        <v>192300</v>
      </c>
      <c r="F14" s="6">
        <v>1</v>
      </c>
      <c r="G14" s="8">
        <f t="shared" si="1"/>
        <v>192300</v>
      </c>
      <c r="H14" s="8">
        <v>1</v>
      </c>
      <c r="I14" s="6">
        <f t="shared" si="0"/>
        <v>192300</v>
      </c>
    </row>
    <row r="15" spans="1:10" ht="26.25" customHeight="1">
      <c r="A15" s="6">
        <v>4</v>
      </c>
      <c r="B15" s="6" t="s">
        <v>287</v>
      </c>
      <c r="C15" s="7">
        <v>2009</v>
      </c>
      <c r="D15" s="7" t="s">
        <v>370</v>
      </c>
      <c r="E15" s="8">
        <v>69700</v>
      </c>
      <c r="F15" s="6">
        <v>1</v>
      </c>
      <c r="G15" s="8">
        <f t="shared" si="1"/>
        <v>69700</v>
      </c>
      <c r="H15" s="8">
        <v>1</v>
      </c>
      <c r="I15" s="6">
        <f t="shared" si="0"/>
        <v>69700</v>
      </c>
    </row>
    <row r="16" spans="1:10" ht="26.25" customHeight="1">
      <c r="A16" s="6">
        <v>5</v>
      </c>
      <c r="B16" s="6" t="s">
        <v>288</v>
      </c>
      <c r="C16" s="7">
        <v>2009</v>
      </c>
      <c r="D16" s="7" t="s">
        <v>370</v>
      </c>
      <c r="E16" s="8">
        <v>89200</v>
      </c>
      <c r="F16" s="6">
        <v>1</v>
      </c>
      <c r="G16" s="8">
        <f t="shared" si="1"/>
        <v>89200</v>
      </c>
      <c r="H16" s="8">
        <v>1</v>
      </c>
      <c r="I16" s="6">
        <f t="shared" si="0"/>
        <v>89200</v>
      </c>
    </row>
    <row r="17" spans="1:9" ht="26.25" customHeight="1">
      <c r="A17" s="6">
        <v>6</v>
      </c>
      <c r="B17" s="6" t="s">
        <v>37</v>
      </c>
      <c r="C17" s="7">
        <v>2009</v>
      </c>
      <c r="D17" s="7" t="s">
        <v>370</v>
      </c>
      <c r="E17" s="8">
        <v>69300</v>
      </c>
      <c r="F17" s="6">
        <v>1</v>
      </c>
      <c r="G17" s="8">
        <f t="shared" si="1"/>
        <v>69300</v>
      </c>
      <c r="H17" s="8">
        <v>1</v>
      </c>
      <c r="I17" s="6">
        <f t="shared" si="0"/>
        <v>69300</v>
      </c>
    </row>
    <row r="18" spans="1:9" ht="26.25" customHeight="1">
      <c r="A18" s="6">
        <v>7</v>
      </c>
      <c r="B18" s="6" t="s">
        <v>289</v>
      </c>
      <c r="C18" s="7">
        <v>2009</v>
      </c>
      <c r="D18" s="7" t="s">
        <v>370</v>
      </c>
      <c r="E18" s="8">
        <v>30300</v>
      </c>
      <c r="F18" s="6">
        <v>1</v>
      </c>
      <c r="G18" s="8">
        <f t="shared" si="1"/>
        <v>30300</v>
      </c>
      <c r="H18" s="8">
        <v>1</v>
      </c>
      <c r="I18" s="6">
        <f t="shared" si="0"/>
        <v>30300</v>
      </c>
    </row>
    <row r="19" spans="1:9" ht="26.25" customHeight="1">
      <c r="A19" s="6">
        <v>8</v>
      </c>
      <c r="B19" s="6" t="s">
        <v>116</v>
      </c>
      <c r="C19" s="7">
        <v>2009</v>
      </c>
      <c r="D19" s="7" t="s">
        <v>370</v>
      </c>
      <c r="E19" s="8">
        <v>16373</v>
      </c>
      <c r="F19" s="6">
        <v>1</v>
      </c>
      <c r="G19" s="8">
        <f t="shared" si="1"/>
        <v>16373</v>
      </c>
      <c r="H19" s="8">
        <v>1</v>
      </c>
      <c r="I19" s="6">
        <f t="shared" si="0"/>
        <v>16373</v>
      </c>
    </row>
    <row r="20" spans="1:9" ht="26.25" customHeight="1">
      <c r="A20" s="6">
        <v>9</v>
      </c>
      <c r="B20" s="6" t="s">
        <v>156</v>
      </c>
      <c r="C20" s="7">
        <v>2009</v>
      </c>
      <c r="D20" s="7" t="s">
        <v>370</v>
      </c>
      <c r="E20" s="8">
        <v>25000</v>
      </c>
      <c r="F20" s="6">
        <v>1</v>
      </c>
      <c r="G20" s="8">
        <f>SUM(E20*F20)</f>
        <v>25000</v>
      </c>
      <c r="H20" s="8">
        <v>1</v>
      </c>
      <c r="I20" s="6">
        <f>SUM(G20*H20)</f>
        <v>25000</v>
      </c>
    </row>
    <row r="21" spans="1:9" ht="26.25" customHeight="1">
      <c r="A21" s="6">
        <v>10</v>
      </c>
      <c r="B21" s="6" t="s">
        <v>290</v>
      </c>
      <c r="C21" s="7">
        <v>2009</v>
      </c>
      <c r="D21" s="7" t="s">
        <v>370</v>
      </c>
      <c r="E21" s="8">
        <v>35000</v>
      </c>
      <c r="F21" s="6">
        <v>1</v>
      </c>
      <c r="G21" s="8">
        <f>SUM(E21*F21)</f>
        <v>35000</v>
      </c>
      <c r="H21" s="8">
        <v>1</v>
      </c>
      <c r="I21" s="6">
        <f>SUM(G21*H21)</f>
        <v>35000</v>
      </c>
    </row>
    <row r="22" spans="1:9" ht="26.25" customHeight="1">
      <c r="A22" s="6">
        <v>11</v>
      </c>
      <c r="B22" s="6" t="s">
        <v>291</v>
      </c>
      <c r="C22" s="7">
        <v>2009</v>
      </c>
      <c r="D22" s="7" t="s">
        <v>370</v>
      </c>
      <c r="E22" s="8">
        <v>2500</v>
      </c>
      <c r="F22" s="6">
        <v>1</v>
      </c>
      <c r="G22" s="8">
        <f t="shared" si="1"/>
        <v>2500</v>
      </c>
      <c r="H22" s="8">
        <v>1</v>
      </c>
      <c r="I22" s="6">
        <f t="shared" si="0"/>
        <v>2500</v>
      </c>
    </row>
    <row r="23" spans="1:9" ht="26.25" customHeight="1">
      <c r="A23" s="554" t="s">
        <v>292</v>
      </c>
      <c r="B23" s="555"/>
      <c r="C23" s="556"/>
      <c r="D23" s="62"/>
      <c r="E23" s="8"/>
      <c r="F23" s="6">
        <f>SUM(F12:F22)</f>
        <v>11</v>
      </c>
      <c r="G23" s="8">
        <f>SUM(G12:G22)</f>
        <v>863173</v>
      </c>
      <c r="H23" s="8">
        <f>SUM(H12:H22)</f>
        <v>11</v>
      </c>
      <c r="I23" s="6">
        <f>SUM(I12:I22)</f>
        <v>863173</v>
      </c>
    </row>
    <row r="24" spans="1:9">
      <c r="A24" s="19"/>
      <c r="B24" s="19"/>
      <c r="C24" s="30"/>
      <c r="D24" s="30"/>
      <c r="E24" s="18"/>
      <c r="F24" s="19"/>
      <c r="G24" s="18"/>
      <c r="H24" s="18"/>
      <c r="I24" s="19"/>
    </row>
  </sheetData>
  <mergeCells count="11">
    <mergeCell ref="G1:I3"/>
    <mergeCell ref="A8:H8"/>
    <mergeCell ref="A6:I6"/>
    <mergeCell ref="A23:C23"/>
    <mergeCell ref="A10:A11"/>
    <mergeCell ref="B10:B11"/>
    <mergeCell ref="C10:C11"/>
    <mergeCell ref="E10:E11"/>
    <mergeCell ref="F10:G10"/>
    <mergeCell ref="H10:I10"/>
    <mergeCell ref="D10:D11"/>
  </mergeCells>
  <pageMargins left="0.16" right="0.22" top="0.28999999999999998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A13" sqref="A13:A37"/>
    </sheetView>
  </sheetViews>
  <sheetFormatPr defaultRowHeight="15.75"/>
  <cols>
    <col min="1" max="1" width="6" style="1" customWidth="1"/>
    <col min="2" max="2" width="38.5703125" style="1" customWidth="1"/>
    <col min="3" max="3" width="9.28515625" style="1" bestFit="1" customWidth="1"/>
    <col min="4" max="4" width="10.28515625" style="1" customWidth="1"/>
    <col min="5" max="5" width="10.140625" style="1" bestFit="1" customWidth="1"/>
    <col min="6" max="6" width="9.28515625" style="1" bestFit="1" customWidth="1"/>
    <col min="7" max="7" width="12.7109375" style="1" customWidth="1"/>
    <col min="8" max="8" width="9.28515625" style="1" bestFit="1" customWidth="1"/>
    <col min="9" max="9" width="12.5703125" style="1" customWidth="1"/>
    <col min="10" max="16384" width="9.140625" style="1"/>
  </cols>
  <sheetData>
    <row r="1" spans="1:10">
      <c r="A1" s="2"/>
      <c r="B1" s="2"/>
      <c r="C1" s="3"/>
      <c r="D1" s="2"/>
      <c r="E1" s="4"/>
      <c r="F1" s="19"/>
      <c r="G1" s="546" t="s">
        <v>1423</v>
      </c>
      <c r="H1" s="546"/>
      <c r="I1" s="546"/>
    </row>
    <row r="2" spans="1:10">
      <c r="A2" s="2"/>
      <c r="B2" s="2"/>
      <c r="C2" s="3"/>
      <c r="D2" s="2"/>
      <c r="E2" s="4"/>
      <c r="F2" s="2"/>
      <c r="G2" s="546"/>
      <c r="H2" s="546"/>
      <c r="I2" s="546"/>
      <c r="J2" s="2"/>
    </row>
    <row r="3" spans="1:10" ht="26.25" customHeight="1">
      <c r="A3" s="2"/>
      <c r="B3" s="2"/>
      <c r="C3" s="3"/>
      <c r="D3" s="2"/>
      <c r="E3" s="4"/>
      <c r="F3" s="2"/>
      <c r="G3" s="546"/>
      <c r="H3" s="546"/>
      <c r="I3" s="546"/>
      <c r="J3" s="2"/>
    </row>
    <row r="4" spans="1:10">
      <c r="A4" s="2"/>
      <c r="B4" s="2"/>
      <c r="C4" s="3"/>
      <c r="D4" s="2"/>
      <c r="E4" s="4"/>
      <c r="F4" s="2"/>
      <c r="G4" s="2" t="s">
        <v>1150</v>
      </c>
      <c r="I4" s="2"/>
      <c r="J4" s="2"/>
    </row>
    <row r="5" spans="1:10">
      <c r="A5" s="2"/>
      <c r="B5" s="2"/>
      <c r="C5" s="200"/>
      <c r="D5" s="2"/>
      <c r="E5" s="4"/>
      <c r="F5" s="2"/>
      <c r="G5" s="2"/>
      <c r="I5" s="2"/>
      <c r="J5" s="2"/>
    </row>
    <row r="6" spans="1:10">
      <c r="A6" s="2"/>
      <c r="B6" s="2"/>
      <c r="C6" s="3"/>
      <c r="D6" s="2"/>
      <c r="E6" s="4"/>
      <c r="F6" s="2"/>
      <c r="G6" s="4"/>
      <c r="H6" s="18"/>
      <c r="I6" s="19"/>
    </row>
    <row r="7" spans="1:10" ht="16.5">
      <c r="A7" s="568" t="s">
        <v>1174</v>
      </c>
      <c r="B7" s="568"/>
      <c r="C7" s="568"/>
      <c r="D7" s="568"/>
      <c r="E7" s="568"/>
      <c r="F7" s="568"/>
      <c r="G7" s="568"/>
      <c r="H7" s="568"/>
      <c r="I7" s="568"/>
    </row>
    <row r="8" spans="1:10">
      <c r="A8" s="572" t="s">
        <v>1411</v>
      </c>
      <c r="B8" s="572"/>
      <c r="C8" s="572"/>
      <c r="D8" s="572"/>
      <c r="E8" s="572"/>
      <c r="F8" s="572"/>
      <c r="G8" s="572"/>
      <c r="H8" s="572"/>
      <c r="I8" s="572"/>
    </row>
    <row r="9" spans="1:10">
      <c r="A9" s="572" t="s">
        <v>1175</v>
      </c>
      <c r="B9" s="572"/>
      <c r="C9" s="572"/>
      <c r="D9" s="572"/>
      <c r="E9" s="572"/>
      <c r="F9" s="572"/>
      <c r="G9" s="572"/>
      <c r="H9" s="572"/>
      <c r="I9" s="31"/>
    </row>
    <row r="10" spans="1:10">
      <c r="A10" s="26"/>
      <c r="B10" s="26"/>
      <c r="C10" s="26"/>
      <c r="D10" s="72"/>
      <c r="E10" s="26"/>
      <c r="F10" s="27"/>
      <c r="G10" s="27"/>
      <c r="H10" s="27"/>
      <c r="I10" s="19"/>
    </row>
    <row r="11" spans="1:10" ht="15.75" customHeight="1">
      <c r="A11" s="557" t="s">
        <v>0</v>
      </c>
      <c r="B11" s="557" t="s">
        <v>1</v>
      </c>
      <c r="C11" s="542" t="s">
        <v>2</v>
      </c>
      <c r="D11" s="557" t="s">
        <v>391</v>
      </c>
      <c r="E11" s="557" t="s">
        <v>3</v>
      </c>
      <c r="F11" s="559" t="s">
        <v>4</v>
      </c>
      <c r="G11" s="560"/>
      <c r="H11" s="561" t="s">
        <v>5</v>
      </c>
      <c r="I11" s="562"/>
    </row>
    <row r="12" spans="1:10" ht="21">
      <c r="A12" s="558"/>
      <c r="B12" s="558"/>
      <c r="C12" s="544"/>
      <c r="D12" s="558"/>
      <c r="E12" s="558"/>
      <c r="F12" s="442" t="s">
        <v>6</v>
      </c>
      <c r="G12" s="442" t="s">
        <v>7</v>
      </c>
      <c r="H12" s="412" t="s">
        <v>8</v>
      </c>
      <c r="I12" s="441" t="s">
        <v>9</v>
      </c>
    </row>
    <row r="13" spans="1:10" ht="20.25" customHeight="1">
      <c r="A13" s="6">
        <v>1</v>
      </c>
      <c r="B13" s="6" t="s">
        <v>293</v>
      </c>
      <c r="C13" s="7">
        <v>2008</v>
      </c>
      <c r="D13" s="6" t="s">
        <v>876</v>
      </c>
      <c r="E13" s="11">
        <v>3705</v>
      </c>
      <c r="F13" s="6">
        <v>8.77</v>
      </c>
      <c r="G13" s="8">
        <f>E13*F13</f>
        <v>32492.85</v>
      </c>
      <c r="H13" s="8">
        <v>8.77</v>
      </c>
      <c r="I13" s="6">
        <f>G13</f>
        <v>32492.85</v>
      </c>
    </row>
    <row r="14" spans="1:10" ht="20.25" customHeight="1">
      <c r="A14" s="6">
        <v>2</v>
      </c>
      <c r="B14" s="6" t="s">
        <v>66</v>
      </c>
      <c r="C14" s="7">
        <v>2008</v>
      </c>
      <c r="D14" s="6" t="s">
        <v>370</v>
      </c>
      <c r="E14" s="11">
        <v>26000</v>
      </c>
      <c r="F14" s="6">
        <v>1</v>
      </c>
      <c r="G14" s="8">
        <f t="shared" ref="G14:G37" si="0">E14*F14</f>
        <v>26000</v>
      </c>
      <c r="H14" s="8">
        <v>1</v>
      </c>
      <c r="I14" s="6">
        <f t="shared" ref="I14:I37" si="1">G14</f>
        <v>26000</v>
      </c>
    </row>
    <row r="15" spans="1:10" ht="20.25" customHeight="1">
      <c r="A15" s="6">
        <v>3</v>
      </c>
      <c r="B15" s="6" t="s">
        <v>59</v>
      </c>
      <c r="C15" s="7">
        <v>2008</v>
      </c>
      <c r="D15" s="6" t="s">
        <v>370</v>
      </c>
      <c r="E15" s="11">
        <v>15000</v>
      </c>
      <c r="F15" s="6">
        <v>1</v>
      </c>
      <c r="G15" s="8">
        <f t="shared" si="0"/>
        <v>15000</v>
      </c>
      <c r="H15" s="8">
        <v>1</v>
      </c>
      <c r="I15" s="6">
        <f t="shared" si="1"/>
        <v>15000</v>
      </c>
    </row>
    <row r="16" spans="1:10" ht="20.25" customHeight="1">
      <c r="A16" s="6">
        <v>4</v>
      </c>
      <c r="B16" s="6" t="s">
        <v>294</v>
      </c>
      <c r="C16" s="7">
        <v>2008</v>
      </c>
      <c r="D16" s="6" t="s">
        <v>370</v>
      </c>
      <c r="E16" s="11">
        <v>65000</v>
      </c>
      <c r="F16" s="6">
        <v>1</v>
      </c>
      <c r="G16" s="8">
        <f t="shared" si="0"/>
        <v>65000</v>
      </c>
      <c r="H16" s="8">
        <v>1</v>
      </c>
      <c r="I16" s="6">
        <f t="shared" si="1"/>
        <v>65000</v>
      </c>
    </row>
    <row r="17" spans="1:9" ht="20.25" customHeight="1">
      <c r="A17" s="6">
        <v>5</v>
      </c>
      <c r="B17" s="6" t="s">
        <v>295</v>
      </c>
      <c r="C17" s="7">
        <v>2008</v>
      </c>
      <c r="D17" s="6" t="s">
        <v>370</v>
      </c>
      <c r="E17" s="11">
        <v>800</v>
      </c>
      <c r="F17" s="6">
        <v>2</v>
      </c>
      <c r="G17" s="8">
        <f t="shared" si="0"/>
        <v>1600</v>
      </c>
      <c r="H17" s="8">
        <v>2</v>
      </c>
      <c r="I17" s="6">
        <f t="shared" si="1"/>
        <v>1600</v>
      </c>
    </row>
    <row r="18" spans="1:9" ht="20.25" customHeight="1">
      <c r="A18" s="6">
        <v>6</v>
      </c>
      <c r="B18" s="6" t="s">
        <v>296</v>
      </c>
      <c r="C18" s="7">
        <v>2008</v>
      </c>
      <c r="D18" s="6" t="s">
        <v>370</v>
      </c>
      <c r="E18" s="11">
        <v>5000</v>
      </c>
      <c r="F18" s="6">
        <v>10</v>
      </c>
      <c r="G18" s="8">
        <f t="shared" si="0"/>
        <v>50000</v>
      </c>
      <c r="H18" s="8">
        <v>10</v>
      </c>
      <c r="I18" s="6">
        <f t="shared" si="1"/>
        <v>50000</v>
      </c>
    </row>
    <row r="19" spans="1:9" ht="20.25" customHeight="1">
      <c r="A19" s="6">
        <v>7</v>
      </c>
      <c r="B19" s="6" t="s">
        <v>60</v>
      </c>
      <c r="C19" s="7">
        <v>2008</v>
      </c>
      <c r="D19" s="6" t="s">
        <v>370</v>
      </c>
      <c r="E19" s="11">
        <v>45000</v>
      </c>
      <c r="F19" s="6">
        <v>1</v>
      </c>
      <c r="G19" s="8">
        <f t="shared" si="0"/>
        <v>45000</v>
      </c>
      <c r="H19" s="8">
        <v>1</v>
      </c>
      <c r="I19" s="6">
        <f t="shared" si="1"/>
        <v>45000</v>
      </c>
    </row>
    <row r="20" spans="1:9" ht="20.25" customHeight="1">
      <c r="A20" s="6">
        <v>8</v>
      </c>
      <c r="B20" s="6" t="s">
        <v>297</v>
      </c>
      <c r="C20" s="7">
        <v>2008</v>
      </c>
      <c r="D20" s="6" t="s">
        <v>370</v>
      </c>
      <c r="E20" s="11">
        <v>22750</v>
      </c>
      <c r="F20" s="6">
        <v>1</v>
      </c>
      <c r="G20" s="8">
        <f t="shared" si="0"/>
        <v>22750</v>
      </c>
      <c r="H20" s="8">
        <v>1</v>
      </c>
      <c r="I20" s="6">
        <f t="shared" si="1"/>
        <v>22750</v>
      </c>
    </row>
    <row r="21" spans="1:9" ht="20.25" customHeight="1">
      <c r="A21" s="6">
        <v>9</v>
      </c>
      <c r="B21" s="6" t="s">
        <v>121</v>
      </c>
      <c r="C21" s="7">
        <v>2008</v>
      </c>
      <c r="D21" s="6" t="s">
        <v>370</v>
      </c>
      <c r="E21" s="11">
        <v>15000</v>
      </c>
      <c r="F21" s="6">
        <v>1</v>
      </c>
      <c r="G21" s="8">
        <f t="shared" si="0"/>
        <v>15000</v>
      </c>
      <c r="H21" s="8">
        <v>1</v>
      </c>
      <c r="I21" s="6">
        <f t="shared" si="1"/>
        <v>15000</v>
      </c>
    </row>
    <row r="22" spans="1:9" ht="20.25" customHeight="1">
      <c r="A22" s="6">
        <v>10</v>
      </c>
      <c r="B22" s="6" t="s">
        <v>298</v>
      </c>
      <c r="C22" s="7">
        <v>2008</v>
      </c>
      <c r="D22" s="6" t="s">
        <v>370</v>
      </c>
      <c r="E22" s="11">
        <v>58500</v>
      </c>
      <c r="F22" s="6">
        <v>1</v>
      </c>
      <c r="G22" s="8">
        <f t="shared" si="0"/>
        <v>58500</v>
      </c>
      <c r="H22" s="8">
        <v>1</v>
      </c>
      <c r="I22" s="6">
        <f t="shared" si="1"/>
        <v>58500</v>
      </c>
    </row>
    <row r="23" spans="1:9" ht="20.25" customHeight="1">
      <c r="A23" s="6">
        <v>11</v>
      </c>
      <c r="B23" s="6" t="s">
        <v>299</v>
      </c>
      <c r="C23" s="7">
        <v>2008</v>
      </c>
      <c r="D23" s="6" t="s">
        <v>370</v>
      </c>
      <c r="E23" s="11">
        <v>18000</v>
      </c>
      <c r="F23" s="6">
        <v>1</v>
      </c>
      <c r="G23" s="8">
        <f t="shared" si="0"/>
        <v>18000</v>
      </c>
      <c r="H23" s="8">
        <v>1</v>
      </c>
      <c r="I23" s="6">
        <f t="shared" si="1"/>
        <v>18000</v>
      </c>
    </row>
    <row r="24" spans="1:9" ht="20.25" customHeight="1">
      <c r="A24" s="6">
        <v>12</v>
      </c>
      <c r="B24" s="6" t="s">
        <v>300</v>
      </c>
      <c r="C24" s="7">
        <v>2008</v>
      </c>
      <c r="D24" s="6" t="s">
        <v>370</v>
      </c>
      <c r="E24" s="11">
        <v>1950</v>
      </c>
      <c r="F24" s="6">
        <v>1</v>
      </c>
      <c r="G24" s="8">
        <f t="shared" si="0"/>
        <v>1950</v>
      </c>
      <c r="H24" s="8">
        <v>1</v>
      </c>
      <c r="I24" s="6">
        <f t="shared" si="1"/>
        <v>1950</v>
      </c>
    </row>
    <row r="25" spans="1:9" ht="20.25" customHeight="1">
      <c r="A25" s="6">
        <v>13</v>
      </c>
      <c r="B25" s="6" t="s">
        <v>120</v>
      </c>
      <c r="C25" s="7">
        <v>2008</v>
      </c>
      <c r="D25" s="6" t="s">
        <v>370</v>
      </c>
      <c r="E25" s="11">
        <v>1950</v>
      </c>
      <c r="F25" s="6">
        <v>1</v>
      </c>
      <c r="G25" s="8">
        <f t="shared" si="0"/>
        <v>1950</v>
      </c>
      <c r="H25" s="8">
        <v>1</v>
      </c>
      <c r="I25" s="6">
        <f t="shared" si="1"/>
        <v>1950</v>
      </c>
    </row>
    <row r="26" spans="1:9" ht="20.25" customHeight="1">
      <c r="A26" s="6">
        <v>14</v>
      </c>
      <c r="B26" s="6" t="s">
        <v>301</v>
      </c>
      <c r="C26" s="7">
        <v>2008</v>
      </c>
      <c r="D26" s="6" t="s">
        <v>370</v>
      </c>
      <c r="E26" s="11">
        <v>10000</v>
      </c>
      <c r="F26" s="6">
        <v>1</v>
      </c>
      <c r="G26" s="8">
        <f t="shared" si="0"/>
        <v>10000</v>
      </c>
      <c r="H26" s="8">
        <v>1</v>
      </c>
      <c r="I26" s="6">
        <f t="shared" si="1"/>
        <v>10000</v>
      </c>
    </row>
    <row r="27" spans="1:9" ht="20.25" customHeight="1">
      <c r="A27" s="6">
        <v>15</v>
      </c>
      <c r="B27" s="6" t="s">
        <v>302</v>
      </c>
      <c r="C27" s="7">
        <v>2008</v>
      </c>
      <c r="D27" s="6" t="s">
        <v>370</v>
      </c>
      <c r="E27" s="8">
        <v>1485</v>
      </c>
      <c r="F27" s="6">
        <v>1</v>
      </c>
      <c r="G27" s="8">
        <f t="shared" si="0"/>
        <v>1485</v>
      </c>
      <c r="H27" s="8">
        <v>1</v>
      </c>
      <c r="I27" s="6">
        <f t="shared" si="1"/>
        <v>1485</v>
      </c>
    </row>
    <row r="28" spans="1:9" ht="20.25" customHeight="1">
      <c r="A28" s="6">
        <v>16</v>
      </c>
      <c r="B28" s="6" t="s">
        <v>302</v>
      </c>
      <c r="C28" s="7">
        <v>2008</v>
      </c>
      <c r="D28" s="6" t="s">
        <v>370</v>
      </c>
      <c r="E28" s="8">
        <v>1026</v>
      </c>
      <c r="F28" s="6">
        <v>1</v>
      </c>
      <c r="G28" s="8">
        <f t="shared" si="0"/>
        <v>1026</v>
      </c>
      <c r="H28" s="8">
        <v>1</v>
      </c>
      <c r="I28" s="6">
        <f t="shared" si="1"/>
        <v>1026</v>
      </c>
    </row>
    <row r="29" spans="1:9" ht="20.25" customHeight="1">
      <c r="A29" s="6">
        <v>17</v>
      </c>
      <c r="B29" s="6" t="s">
        <v>303</v>
      </c>
      <c r="C29" s="7">
        <v>2008</v>
      </c>
      <c r="D29" s="6" t="s">
        <v>370</v>
      </c>
      <c r="E29" s="8">
        <v>1539</v>
      </c>
      <c r="F29" s="6">
        <v>1</v>
      </c>
      <c r="G29" s="8">
        <f t="shared" si="0"/>
        <v>1539</v>
      </c>
      <c r="H29" s="8">
        <v>1</v>
      </c>
      <c r="I29" s="6">
        <f t="shared" si="1"/>
        <v>1539</v>
      </c>
    </row>
    <row r="30" spans="1:9" ht="20.25" customHeight="1">
      <c r="A30" s="6">
        <v>18</v>
      </c>
      <c r="B30" s="6" t="s">
        <v>304</v>
      </c>
      <c r="C30" s="7">
        <v>2008</v>
      </c>
      <c r="D30" s="6" t="s">
        <v>370</v>
      </c>
      <c r="E30" s="8">
        <v>2808</v>
      </c>
      <c r="F30" s="6">
        <v>1</v>
      </c>
      <c r="G30" s="8">
        <f t="shared" si="0"/>
        <v>2808</v>
      </c>
      <c r="H30" s="8">
        <v>1</v>
      </c>
      <c r="I30" s="6">
        <f t="shared" si="1"/>
        <v>2808</v>
      </c>
    </row>
    <row r="31" spans="1:9" ht="20.25" customHeight="1">
      <c r="A31" s="6">
        <v>19</v>
      </c>
      <c r="B31" s="6" t="s">
        <v>305</v>
      </c>
      <c r="C31" s="7">
        <v>2008</v>
      </c>
      <c r="D31" s="6" t="s">
        <v>370</v>
      </c>
      <c r="E31" s="8">
        <v>800</v>
      </c>
      <c r="F31" s="6">
        <v>37</v>
      </c>
      <c r="G31" s="8">
        <f t="shared" si="0"/>
        <v>29600</v>
      </c>
      <c r="H31" s="8">
        <v>37</v>
      </c>
      <c r="I31" s="6">
        <f t="shared" si="1"/>
        <v>29600</v>
      </c>
    </row>
    <row r="32" spans="1:9" ht="20.25" customHeight="1">
      <c r="A32" s="6">
        <v>20</v>
      </c>
      <c r="B32" s="6" t="s">
        <v>306</v>
      </c>
      <c r="C32" s="7">
        <v>2008</v>
      </c>
      <c r="D32" s="6" t="s">
        <v>370</v>
      </c>
      <c r="E32" s="8">
        <v>840</v>
      </c>
      <c r="F32" s="6">
        <v>1</v>
      </c>
      <c r="G32" s="8">
        <f t="shared" si="0"/>
        <v>840</v>
      </c>
      <c r="H32" s="8">
        <v>1</v>
      </c>
      <c r="I32" s="6">
        <f t="shared" si="1"/>
        <v>840</v>
      </c>
    </row>
    <row r="33" spans="1:9" ht="20.25" customHeight="1">
      <c r="A33" s="6">
        <v>21</v>
      </c>
      <c r="B33" s="6" t="s">
        <v>307</v>
      </c>
      <c r="C33" s="7">
        <v>2008</v>
      </c>
      <c r="D33" s="6" t="s">
        <v>370</v>
      </c>
      <c r="E33" s="8">
        <v>680</v>
      </c>
      <c r="F33" s="6">
        <v>1</v>
      </c>
      <c r="G33" s="8">
        <f t="shared" si="0"/>
        <v>680</v>
      </c>
      <c r="H33" s="8">
        <v>1</v>
      </c>
      <c r="I33" s="6">
        <f t="shared" si="1"/>
        <v>680</v>
      </c>
    </row>
    <row r="34" spans="1:9" ht="20.25" customHeight="1">
      <c r="A34" s="6">
        <v>22</v>
      </c>
      <c r="B34" s="6" t="s">
        <v>308</v>
      </c>
      <c r="C34" s="7">
        <v>2008</v>
      </c>
      <c r="D34" s="6" t="s">
        <v>370</v>
      </c>
      <c r="E34" s="8">
        <v>1495</v>
      </c>
      <c r="F34" s="6">
        <v>1</v>
      </c>
      <c r="G34" s="8">
        <f t="shared" si="0"/>
        <v>1495</v>
      </c>
      <c r="H34" s="8">
        <v>1</v>
      </c>
      <c r="I34" s="6">
        <f t="shared" si="1"/>
        <v>1495</v>
      </c>
    </row>
    <row r="35" spans="1:9" ht="20.25" customHeight="1">
      <c r="A35" s="6">
        <v>23</v>
      </c>
      <c r="B35" s="6" t="s">
        <v>309</v>
      </c>
      <c r="C35" s="7">
        <v>2008</v>
      </c>
      <c r="D35" s="6" t="s">
        <v>370</v>
      </c>
      <c r="E35" s="8">
        <v>3750</v>
      </c>
      <c r="F35" s="6">
        <v>1</v>
      </c>
      <c r="G35" s="8">
        <f t="shared" si="0"/>
        <v>3750</v>
      </c>
      <c r="H35" s="8">
        <v>1</v>
      </c>
      <c r="I35" s="6">
        <f t="shared" si="1"/>
        <v>3750</v>
      </c>
    </row>
    <row r="36" spans="1:9" ht="20.25" customHeight="1">
      <c r="A36" s="6">
        <v>24</v>
      </c>
      <c r="B36" s="6" t="s">
        <v>310</v>
      </c>
      <c r="C36" s="7">
        <v>2008</v>
      </c>
      <c r="D36" s="6" t="s">
        <v>370</v>
      </c>
      <c r="E36" s="8">
        <v>2545</v>
      </c>
      <c r="F36" s="6">
        <v>17</v>
      </c>
      <c r="G36" s="8">
        <f t="shared" si="0"/>
        <v>43265</v>
      </c>
      <c r="H36" s="8">
        <v>17</v>
      </c>
      <c r="I36" s="6">
        <f t="shared" si="1"/>
        <v>43265</v>
      </c>
    </row>
    <row r="37" spans="1:9" ht="20.25" customHeight="1">
      <c r="A37" s="6">
        <v>25</v>
      </c>
      <c r="B37" s="6" t="s">
        <v>311</v>
      </c>
      <c r="C37" s="7">
        <v>2008</v>
      </c>
      <c r="D37" s="6" t="s">
        <v>370</v>
      </c>
      <c r="E37" s="8">
        <v>1625</v>
      </c>
      <c r="F37" s="6">
        <v>1</v>
      </c>
      <c r="G37" s="8">
        <f t="shared" si="0"/>
        <v>1625</v>
      </c>
      <c r="H37" s="8">
        <v>1</v>
      </c>
      <c r="I37" s="6">
        <f t="shared" si="1"/>
        <v>1625</v>
      </c>
    </row>
    <row r="38" spans="1:9" ht="20.25" customHeight="1">
      <c r="A38" s="554" t="s">
        <v>118</v>
      </c>
      <c r="B38" s="555"/>
      <c r="C38" s="556"/>
      <c r="D38" s="71"/>
      <c r="E38" s="8"/>
      <c r="F38" s="6">
        <f>SUM(F13:F37)</f>
        <v>94.77</v>
      </c>
      <c r="G38" s="190">
        <f>SUM(G13:G37)</f>
        <v>451355.85</v>
      </c>
      <c r="H38" s="8">
        <f>SUM(H13:H37)</f>
        <v>94.77</v>
      </c>
      <c r="I38" s="6">
        <f>SUM(I13:I37)</f>
        <v>451355.85</v>
      </c>
    </row>
  </sheetData>
  <mergeCells count="12">
    <mergeCell ref="G1:I3"/>
    <mergeCell ref="A38:C38"/>
    <mergeCell ref="A7:I7"/>
    <mergeCell ref="A8:I8"/>
    <mergeCell ref="A9:H9"/>
    <mergeCell ref="A11:A12"/>
    <mergeCell ref="B11:B12"/>
    <mergeCell ref="C11:C12"/>
    <mergeCell ref="E11:E12"/>
    <mergeCell ref="F11:G11"/>
    <mergeCell ref="H11:I11"/>
    <mergeCell ref="D11:D12"/>
  </mergeCells>
  <pageMargins left="0.44" right="0.21" top="0.44" bottom="0.75" header="0.36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3"/>
  <sheetViews>
    <sheetView topLeftCell="A175" workbookViewId="0">
      <selection activeCell="D189" sqref="D189"/>
    </sheetView>
  </sheetViews>
  <sheetFormatPr defaultRowHeight="15"/>
  <cols>
    <col min="1" max="1" width="4.140625" customWidth="1"/>
    <col min="2" max="2" width="39.28515625" customWidth="1"/>
    <col min="3" max="3" width="12" customWidth="1"/>
    <col min="4" max="4" width="10.140625" customWidth="1"/>
    <col min="5" max="5" width="8.7109375" customWidth="1"/>
    <col min="6" max="6" width="12.140625" customWidth="1"/>
    <col min="7" max="7" width="14.7109375" customWidth="1"/>
    <col min="8" max="8" width="12.7109375" customWidth="1"/>
    <col min="9" max="9" width="14.140625" customWidth="1"/>
    <col min="10" max="10" width="9.42578125" customWidth="1"/>
    <col min="11" max="11" width="15.42578125" customWidth="1"/>
  </cols>
  <sheetData>
    <row r="1" spans="1:11" ht="15.75" customHeight="1">
      <c r="A1" s="48"/>
      <c r="B1" s="48"/>
      <c r="C1" s="49"/>
      <c r="D1" s="50"/>
      <c r="E1" s="50"/>
      <c r="F1" s="50"/>
      <c r="G1" s="581" t="s">
        <v>1424</v>
      </c>
      <c r="H1" s="581"/>
      <c r="I1" s="581"/>
      <c r="K1" s="48"/>
    </row>
    <row r="2" spans="1:11" ht="15.75">
      <c r="A2" s="51"/>
      <c r="B2" s="51"/>
      <c r="C2" s="52"/>
      <c r="D2" s="53"/>
      <c r="E2" s="53"/>
      <c r="F2" s="53"/>
      <c r="G2" s="581"/>
      <c r="H2" s="581"/>
      <c r="I2" s="581"/>
      <c r="K2" s="48"/>
    </row>
    <row r="3" spans="1:11" ht="15.75">
      <c r="A3" s="51"/>
      <c r="B3" s="51"/>
      <c r="C3" s="52"/>
      <c r="D3" s="53"/>
      <c r="E3" s="53"/>
      <c r="F3" s="53"/>
      <c r="G3" s="581"/>
      <c r="H3" s="581"/>
      <c r="I3" s="581"/>
      <c r="K3" s="51"/>
    </row>
    <row r="4" spans="1:11" ht="15.75">
      <c r="A4" s="51"/>
      <c r="B4" s="51"/>
      <c r="C4" s="52"/>
      <c r="D4" s="53"/>
      <c r="E4" s="53"/>
      <c r="F4" s="53"/>
      <c r="G4" s="581"/>
      <c r="H4" s="581"/>
      <c r="I4" s="581"/>
      <c r="K4" s="51"/>
    </row>
    <row r="5" spans="1:11" ht="15.75">
      <c r="A5" s="51"/>
      <c r="B5" s="51"/>
      <c r="C5" s="52"/>
      <c r="D5" s="53"/>
      <c r="E5" s="53"/>
      <c r="F5" s="53"/>
      <c r="G5" s="51"/>
      <c r="H5" s="53"/>
      <c r="I5" s="53"/>
      <c r="J5" s="51"/>
      <c r="K5" s="51"/>
    </row>
    <row r="6" spans="1:11" ht="15.75">
      <c r="A6" s="51"/>
      <c r="B6" s="51"/>
      <c r="C6" s="52"/>
      <c r="D6" s="53"/>
      <c r="E6" s="53"/>
      <c r="F6" s="53"/>
      <c r="G6" s="51"/>
      <c r="H6" s="53"/>
      <c r="I6" s="50"/>
      <c r="J6" s="48"/>
      <c r="K6" s="51"/>
    </row>
    <row r="7" spans="1:11" ht="16.5">
      <c r="A7" s="582" t="s">
        <v>658</v>
      </c>
      <c r="B7" s="582"/>
      <c r="C7" s="582"/>
      <c r="D7" s="582"/>
      <c r="E7" s="582"/>
      <c r="F7" s="582"/>
      <c r="G7" s="582"/>
      <c r="H7" s="582"/>
      <c r="I7" s="582"/>
      <c r="J7" s="582"/>
    </row>
    <row r="8" spans="1:11" ht="15.75">
      <c r="A8" s="54" t="s">
        <v>1322</v>
      </c>
      <c r="B8" s="54"/>
      <c r="C8" s="55"/>
      <c r="D8" s="56"/>
      <c r="E8" s="56"/>
      <c r="F8" s="56"/>
      <c r="G8" s="54"/>
      <c r="H8" s="56"/>
      <c r="I8" s="57"/>
      <c r="J8" s="58"/>
      <c r="K8" s="54"/>
    </row>
    <row r="9" spans="1:11" ht="15.75">
      <c r="A9" s="583" t="s">
        <v>286</v>
      </c>
      <c r="B9" s="583"/>
      <c r="C9" s="583"/>
      <c r="D9" s="583"/>
      <c r="E9" s="583"/>
      <c r="F9" s="583"/>
      <c r="G9" s="583"/>
      <c r="H9" s="583"/>
      <c r="I9" s="583"/>
      <c r="J9" s="58"/>
    </row>
    <row r="10" spans="1:11" ht="1.5" customHeight="1">
      <c r="A10" s="59"/>
      <c r="B10" s="59"/>
      <c r="C10" s="59"/>
      <c r="D10" s="59"/>
      <c r="E10" s="59"/>
      <c r="F10" s="59"/>
      <c r="G10" s="73"/>
      <c r="H10" s="73"/>
      <c r="I10" s="73"/>
      <c r="J10" s="48"/>
      <c r="K10" s="59"/>
    </row>
    <row r="11" spans="1:11" ht="32.25" customHeight="1">
      <c r="A11" s="584" t="s">
        <v>0</v>
      </c>
      <c r="B11" s="586" t="s">
        <v>1</v>
      </c>
      <c r="C11" s="587" t="s">
        <v>2</v>
      </c>
      <c r="D11" s="586" t="s">
        <v>984</v>
      </c>
      <c r="E11" s="586" t="s">
        <v>3</v>
      </c>
      <c r="F11" s="586" t="s">
        <v>4</v>
      </c>
      <c r="G11" s="586"/>
      <c r="H11" s="587" t="s">
        <v>5</v>
      </c>
      <c r="I11" s="587"/>
      <c r="K11" s="74"/>
    </row>
    <row r="12" spans="1:11" ht="20.25" customHeight="1">
      <c r="A12" s="585"/>
      <c r="B12" s="586"/>
      <c r="C12" s="587"/>
      <c r="D12" s="586"/>
      <c r="E12" s="586"/>
      <c r="F12" s="443" t="s">
        <v>6</v>
      </c>
      <c r="G12" s="443" t="s">
        <v>7</v>
      </c>
      <c r="H12" s="455" t="s">
        <v>8</v>
      </c>
      <c r="I12" s="444" t="s">
        <v>9</v>
      </c>
    </row>
    <row r="13" spans="1:11" ht="20.25" customHeight="1">
      <c r="A13" s="76"/>
      <c r="B13" s="574" t="s">
        <v>1093</v>
      </c>
      <c r="C13" s="575"/>
      <c r="D13" s="575"/>
      <c r="E13" s="575"/>
      <c r="F13" s="575"/>
      <c r="G13" s="575"/>
      <c r="H13" s="575"/>
      <c r="I13" s="576"/>
    </row>
    <row r="14" spans="1:11" ht="20.25" customHeight="1">
      <c r="A14" s="76"/>
      <c r="B14" s="246" t="s">
        <v>890</v>
      </c>
      <c r="C14" s="67">
        <v>1977</v>
      </c>
      <c r="D14" s="432" t="s">
        <v>370</v>
      </c>
      <c r="E14" s="79">
        <v>3521247</v>
      </c>
      <c r="F14" s="432">
        <v>1</v>
      </c>
      <c r="G14" s="107">
        <v>3521247</v>
      </c>
      <c r="H14" s="432">
        <v>1</v>
      </c>
      <c r="I14" s="107">
        <v>3521247</v>
      </c>
      <c r="K14" s="69"/>
    </row>
    <row r="15" spans="1:11" ht="27.75" customHeight="1">
      <c r="A15" s="76"/>
      <c r="B15" s="247" t="s">
        <v>987</v>
      </c>
      <c r="C15" s="75">
        <v>2016</v>
      </c>
      <c r="D15" s="75" t="s">
        <v>370</v>
      </c>
      <c r="E15" s="75">
        <v>13010154</v>
      </c>
      <c r="F15" s="248">
        <v>1</v>
      </c>
      <c r="G15" s="248">
        <v>13010154</v>
      </c>
      <c r="H15" s="248">
        <v>1</v>
      </c>
      <c r="I15" s="249">
        <f t="shared" ref="I15" si="0">E15*F15</f>
        <v>13010154</v>
      </c>
    </row>
    <row r="16" spans="1:11" ht="21.75" customHeight="1">
      <c r="A16" s="588" t="s">
        <v>371</v>
      </c>
      <c r="B16" s="589"/>
      <c r="C16" s="75"/>
      <c r="D16" s="75"/>
      <c r="E16" s="75"/>
      <c r="F16" s="248">
        <f>SUM(F14:F15)</f>
        <v>2</v>
      </c>
      <c r="G16" s="248">
        <f>SUM(G14:G15)</f>
        <v>16531401</v>
      </c>
      <c r="H16" s="248">
        <f>SUM(H14:H15)</f>
        <v>2</v>
      </c>
      <c r="I16" s="249">
        <f>SUM(I14:I15)</f>
        <v>16531401</v>
      </c>
    </row>
    <row r="17" spans="1:9" ht="20.25" customHeight="1">
      <c r="A17" s="76"/>
      <c r="B17" s="577" t="s">
        <v>1094</v>
      </c>
      <c r="C17" s="578"/>
      <c r="D17" s="578"/>
      <c r="E17" s="578"/>
      <c r="F17" s="578"/>
      <c r="G17" s="578"/>
      <c r="H17" s="578"/>
      <c r="I17" s="579"/>
    </row>
    <row r="18" spans="1:9">
      <c r="A18" s="228">
        <v>1</v>
      </c>
      <c r="B18" s="229" t="s">
        <v>1176</v>
      </c>
      <c r="C18" s="230">
        <v>1976</v>
      </c>
      <c r="D18" s="231" t="s">
        <v>1177</v>
      </c>
      <c r="E18" s="232">
        <v>4000</v>
      </c>
      <c r="F18" s="233">
        <v>15</v>
      </c>
      <c r="G18" s="232">
        <v>60000</v>
      </c>
      <c r="H18" s="233">
        <v>15</v>
      </c>
      <c r="I18" s="232">
        <v>60000</v>
      </c>
    </row>
    <row r="19" spans="1:9">
      <c r="A19" s="228">
        <v>2</v>
      </c>
      <c r="B19" s="229" t="s">
        <v>1178</v>
      </c>
      <c r="C19" s="234">
        <v>1985</v>
      </c>
      <c r="D19" s="231" t="s">
        <v>1177</v>
      </c>
      <c r="E19" s="232">
        <v>8000</v>
      </c>
      <c r="F19" s="235">
        <v>22</v>
      </c>
      <c r="G19" s="232">
        <v>176000</v>
      </c>
      <c r="H19" s="235">
        <v>22</v>
      </c>
      <c r="I19" s="232">
        <v>176000</v>
      </c>
    </row>
    <row r="20" spans="1:9">
      <c r="A20" s="228">
        <v>3</v>
      </c>
      <c r="B20" s="229" t="s">
        <v>59</v>
      </c>
      <c r="C20" s="230">
        <v>1976</v>
      </c>
      <c r="D20" s="231" t="s">
        <v>1177</v>
      </c>
      <c r="E20" s="232">
        <v>2000</v>
      </c>
      <c r="F20" s="233">
        <v>4</v>
      </c>
      <c r="G20" s="232">
        <v>8000</v>
      </c>
      <c r="H20" s="233">
        <v>4</v>
      </c>
      <c r="I20" s="232">
        <v>8000</v>
      </c>
    </row>
    <row r="21" spans="1:9">
      <c r="A21" s="228">
        <v>4</v>
      </c>
      <c r="B21" s="229" t="s">
        <v>1179</v>
      </c>
      <c r="C21" s="230">
        <v>1976</v>
      </c>
      <c r="D21" s="231" t="s">
        <v>1177</v>
      </c>
      <c r="E21" s="232">
        <v>2000</v>
      </c>
      <c r="F21" s="233">
        <v>11</v>
      </c>
      <c r="G21" s="232">
        <v>22000</v>
      </c>
      <c r="H21" s="233">
        <v>11</v>
      </c>
      <c r="I21" s="232">
        <v>22000</v>
      </c>
    </row>
    <row r="22" spans="1:9">
      <c r="A22" s="228">
        <v>5</v>
      </c>
      <c r="B22" s="229" t="s">
        <v>1180</v>
      </c>
      <c r="C22" s="230">
        <v>1976</v>
      </c>
      <c r="D22" s="231" t="s">
        <v>1177</v>
      </c>
      <c r="E22" s="232">
        <v>200</v>
      </c>
      <c r="F22" s="233">
        <v>10</v>
      </c>
      <c r="G22" s="232">
        <v>2000</v>
      </c>
      <c r="H22" s="233">
        <v>10</v>
      </c>
      <c r="I22" s="232">
        <v>2000</v>
      </c>
    </row>
    <row r="23" spans="1:9">
      <c r="A23" s="228">
        <v>6</v>
      </c>
      <c r="B23" s="229" t="s">
        <v>1181</v>
      </c>
      <c r="C23" s="230">
        <v>1980</v>
      </c>
      <c r="D23" s="231" t="s">
        <v>1177</v>
      </c>
      <c r="E23" s="232">
        <v>200</v>
      </c>
      <c r="F23" s="233">
        <v>30</v>
      </c>
      <c r="G23" s="232">
        <v>6000</v>
      </c>
      <c r="H23" s="233">
        <v>30</v>
      </c>
      <c r="I23" s="232">
        <v>6000</v>
      </c>
    </row>
    <row r="24" spans="1:9">
      <c r="A24" s="228">
        <v>7</v>
      </c>
      <c r="B24" s="229" t="s">
        <v>1182</v>
      </c>
      <c r="C24" s="230">
        <v>1976</v>
      </c>
      <c r="D24" s="231" t="s">
        <v>1177</v>
      </c>
      <c r="E24" s="232">
        <v>166</v>
      </c>
      <c r="F24" s="233">
        <v>6</v>
      </c>
      <c r="G24" s="232">
        <v>996</v>
      </c>
      <c r="H24" s="233">
        <v>6</v>
      </c>
      <c r="I24" s="232">
        <v>996</v>
      </c>
    </row>
    <row r="25" spans="1:9">
      <c r="A25" s="228">
        <v>8</v>
      </c>
      <c r="B25" s="229" t="s">
        <v>1183</v>
      </c>
      <c r="C25" s="230">
        <v>1980</v>
      </c>
      <c r="D25" s="231" t="s">
        <v>1177</v>
      </c>
      <c r="E25" s="232">
        <v>34</v>
      </c>
      <c r="F25" s="233">
        <v>5</v>
      </c>
      <c r="G25" s="232">
        <v>170</v>
      </c>
      <c r="H25" s="233">
        <v>5</v>
      </c>
      <c r="I25" s="232">
        <v>170</v>
      </c>
    </row>
    <row r="26" spans="1:9">
      <c r="A26" s="228">
        <v>9</v>
      </c>
      <c r="B26" s="229" t="s">
        <v>1184</v>
      </c>
      <c r="C26" s="230">
        <v>1977</v>
      </c>
      <c r="D26" s="231" t="s">
        <v>1177</v>
      </c>
      <c r="E26" s="232">
        <v>84</v>
      </c>
      <c r="F26" s="233">
        <v>6</v>
      </c>
      <c r="G26" s="232">
        <v>504</v>
      </c>
      <c r="H26" s="233">
        <v>6</v>
      </c>
      <c r="I26" s="232">
        <v>504</v>
      </c>
    </row>
    <row r="27" spans="1:9">
      <c r="A27" s="228">
        <v>10</v>
      </c>
      <c r="B27" s="229" t="s">
        <v>1185</v>
      </c>
      <c r="C27" s="230">
        <v>1977</v>
      </c>
      <c r="D27" s="231" t="s">
        <v>1177</v>
      </c>
      <c r="E27" s="232">
        <v>168</v>
      </c>
      <c r="F27" s="233">
        <v>13</v>
      </c>
      <c r="G27" s="232">
        <v>2184</v>
      </c>
      <c r="H27" s="233">
        <v>13</v>
      </c>
      <c r="I27" s="232">
        <v>2184</v>
      </c>
    </row>
    <row r="28" spans="1:9">
      <c r="A28" s="228">
        <v>11</v>
      </c>
      <c r="B28" s="229" t="s">
        <v>298</v>
      </c>
      <c r="C28" s="230">
        <v>1982</v>
      </c>
      <c r="D28" s="231" t="s">
        <v>1177</v>
      </c>
      <c r="E28" s="232">
        <v>168</v>
      </c>
      <c r="F28" s="233">
        <v>1</v>
      </c>
      <c r="G28" s="232">
        <v>168</v>
      </c>
      <c r="H28" s="233">
        <v>1</v>
      </c>
      <c r="I28" s="232">
        <v>168</v>
      </c>
    </row>
    <row r="29" spans="1:9">
      <c r="A29" s="228">
        <v>12</v>
      </c>
      <c r="B29" s="229" t="s">
        <v>1186</v>
      </c>
      <c r="C29" s="230">
        <v>1982</v>
      </c>
      <c r="D29" s="231" t="s">
        <v>1177</v>
      </c>
      <c r="E29" s="232">
        <v>2108</v>
      </c>
      <c r="F29" s="233">
        <v>1</v>
      </c>
      <c r="G29" s="232">
        <v>2108</v>
      </c>
      <c r="H29" s="233">
        <v>1</v>
      </c>
      <c r="I29" s="232">
        <v>2108</v>
      </c>
    </row>
    <row r="30" spans="1:9">
      <c r="A30" s="228">
        <v>13</v>
      </c>
      <c r="B30" s="229" t="s">
        <v>1187</v>
      </c>
      <c r="C30" s="230">
        <v>1982</v>
      </c>
      <c r="D30" s="231" t="s">
        <v>1177</v>
      </c>
      <c r="E30" s="232">
        <v>287</v>
      </c>
      <c r="F30" s="233">
        <v>3</v>
      </c>
      <c r="G30" s="232">
        <v>861</v>
      </c>
      <c r="H30" s="233">
        <v>3</v>
      </c>
      <c r="I30" s="232">
        <v>861</v>
      </c>
    </row>
    <row r="31" spans="1:9">
      <c r="A31" s="228">
        <v>14</v>
      </c>
      <c r="B31" s="229" t="s">
        <v>1188</v>
      </c>
      <c r="C31" s="230">
        <v>1982</v>
      </c>
      <c r="D31" s="231" t="s">
        <v>1177</v>
      </c>
      <c r="E31" s="232">
        <v>2000</v>
      </c>
      <c r="F31" s="233">
        <v>1</v>
      </c>
      <c r="G31" s="232">
        <v>2000</v>
      </c>
      <c r="H31" s="233">
        <v>1</v>
      </c>
      <c r="I31" s="232">
        <v>2000</v>
      </c>
    </row>
    <row r="32" spans="1:9">
      <c r="A32" s="236">
        <v>15</v>
      </c>
      <c r="B32" s="237" t="s">
        <v>1189</v>
      </c>
      <c r="C32" s="238">
        <v>1980</v>
      </c>
      <c r="D32" s="239" t="s">
        <v>1177</v>
      </c>
      <c r="E32" s="240">
        <v>8000</v>
      </c>
      <c r="F32" s="241">
        <v>1</v>
      </c>
      <c r="G32" s="240">
        <v>8000</v>
      </c>
      <c r="H32" s="241">
        <v>1</v>
      </c>
      <c r="I32" s="240">
        <v>8000</v>
      </c>
    </row>
    <row r="33" spans="1:9">
      <c r="A33" s="228">
        <v>16</v>
      </c>
      <c r="B33" s="229" t="s">
        <v>1190</v>
      </c>
      <c r="C33" s="230">
        <v>1979</v>
      </c>
      <c r="D33" s="231" t="s">
        <v>1177</v>
      </c>
      <c r="E33" s="232">
        <v>5000</v>
      </c>
      <c r="F33" s="233">
        <v>1</v>
      </c>
      <c r="G33" s="232">
        <v>5000</v>
      </c>
      <c r="H33" s="233">
        <v>1</v>
      </c>
      <c r="I33" s="232">
        <v>5000</v>
      </c>
    </row>
    <row r="34" spans="1:9">
      <c r="A34" s="228">
        <v>17</v>
      </c>
      <c r="B34" s="229" t="s">
        <v>1191</v>
      </c>
      <c r="C34" s="230">
        <v>1979</v>
      </c>
      <c r="D34" s="231" t="s">
        <v>1177</v>
      </c>
      <c r="E34" s="232">
        <v>2000</v>
      </c>
      <c r="F34" s="233">
        <v>1</v>
      </c>
      <c r="G34" s="232">
        <v>2000</v>
      </c>
      <c r="H34" s="233">
        <v>1</v>
      </c>
      <c r="I34" s="232">
        <v>2000</v>
      </c>
    </row>
    <row r="35" spans="1:9">
      <c r="A35" s="228">
        <v>18</v>
      </c>
      <c r="B35" s="229" t="s">
        <v>1192</v>
      </c>
      <c r="C35" s="230">
        <v>1976</v>
      </c>
      <c r="D35" s="231" t="s">
        <v>1177</v>
      </c>
      <c r="E35" s="232">
        <v>40000</v>
      </c>
      <c r="F35" s="233">
        <v>1</v>
      </c>
      <c r="G35" s="232">
        <v>40000</v>
      </c>
      <c r="H35" s="233">
        <v>1</v>
      </c>
      <c r="I35" s="232">
        <v>40000</v>
      </c>
    </row>
    <row r="36" spans="1:9">
      <c r="A36" s="228">
        <v>19</v>
      </c>
      <c r="B36" s="229" t="s">
        <v>1193</v>
      </c>
      <c r="C36" s="230">
        <v>1980</v>
      </c>
      <c r="D36" s="231" t="s">
        <v>1177</v>
      </c>
      <c r="E36" s="232">
        <v>30000</v>
      </c>
      <c r="F36" s="233">
        <v>1</v>
      </c>
      <c r="G36" s="232">
        <v>30000</v>
      </c>
      <c r="H36" s="233">
        <v>1</v>
      </c>
      <c r="I36" s="232">
        <v>30000</v>
      </c>
    </row>
    <row r="37" spans="1:9">
      <c r="A37" s="228">
        <v>20</v>
      </c>
      <c r="B37" s="229" t="s">
        <v>1194</v>
      </c>
      <c r="C37" s="230">
        <v>1987</v>
      </c>
      <c r="D37" s="231" t="s">
        <v>1177</v>
      </c>
      <c r="E37" s="232">
        <v>10000</v>
      </c>
      <c r="F37" s="233">
        <v>1</v>
      </c>
      <c r="G37" s="232">
        <v>10000</v>
      </c>
      <c r="H37" s="233">
        <v>1</v>
      </c>
      <c r="I37" s="232">
        <v>10000</v>
      </c>
    </row>
    <row r="38" spans="1:9">
      <c r="A38" s="228">
        <v>21</v>
      </c>
      <c r="B38" s="229" t="s">
        <v>1195</v>
      </c>
      <c r="C38" s="230">
        <v>1987</v>
      </c>
      <c r="D38" s="231" t="s">
        <v>1177</v>
      </c>
      <c r="E38" s="232">
        <v>500</v>
      </c>
      <c r="F38" s="233">
        <v>1</v>
      </c>
      <c r="G38" s="232">
        <v>500</v>
      </c>
      <c r="H38" s="233">
        <v>1</v>
      </c>
      <c r="I38" s="232">
        <v>500</v>
      </c>
    </row>
    <row r="39" spans="1:9">
      <c r="A39" s="228">
        <v>22</v>
      </c>
      <c r="B39" s="229" t="s">
        <v>1196</v>
      </c>
      <c r="C39" s="230">
        <v>1979</v>
      </c>
      <c r="D39" s="231" t="s">
        <v>1177</v>
      </c>
      <c r="E39" s="232">
        <v>326</v>
      </c>
      <c r="F39" s="233">
        <v>1</v>
      </c>
      <c r="G39" s="232">
        <v>326</v>
      </c>
      <c r="H39" s="233">
        <v>1</v>
      </c>
      <c r="I39" s="232">
        <v>326</v>
      </c>
    </row>
    <row r="40" spans="1:9">
      <c r="A40" s="228">
        <v>23</v>
      </c>
      <c r="B40" s="229" t="s">
        <v>1197</v>
      </c>
      <c r="C40" s="230">
        <v>1980</v>
      </c>
      <c r="D40" s="231" t="s">
        <v>1177</v>
      </c>
      <c r="E40" s="232">
        <v>1000</v>
      </c>
      <c r="F40" s="233">
        <v>2</v>
      </c>
      <c r="G40" s="232">
        <v>2000</v>
      </c>
      <c r="H40" s="233">
        <v>2</v>
      </c>
      <c r="I40" s="232">
        <v>2000</v>
      </c>
    </row>
    <row r="41" spans="1:9">
      <c r="A41" s="228">
        <v>24</v>
      </c>
      <c r="B41" s="229" t="s">
        <v>1198</v>
      </c>
      <c r="C41" s="230">
        <v>1986</v>
      </c>
      <c r="D41" s="231" t="s">
        <v>1177</v>
      </c>
      <c r="E41" s="232">
        <v>744</v>
      </c>
      <c r="F41" s="233">
        <v>1</v>
      </c>
      <c r="G41" s="232">
        <v>744</v>
      </c>
      <c r="H41" s="233">
        <v>1</v>
      </c>
      <c r="I41" s="232">
        <v>744</v>
      </c>
    </row>
    <row r="42" spans="1:9">
      <c r="A42" s="228">
        <v>25</v>
      </c>
      <c r="B42" s="229" t="s">
        <v>1199</v>
      </c>
      <c r="C42" s="230">
        <v>1996</v>
      </c>
      <c r="D42" s="231" t="s">
        <v>1177</v>
      </c>
      <c r="E42" s="232">
        <v>3100</v>
      </c>
      <c r="F42" s="233">
        <v>2</v>
      </c>
      <c r="G42" s="232">
        <v>6200</v>
      </c>
      <c r="H42" s="233">
        <v>2</v>
      </c>
      <c r="I42" s="232">
        <v>6200</v>
      </c>
    </row>
    <row r="43" spans="1:9">
      <c r="A43" s="228">
        <v>26</v>
      </c>
      <c r="B43" s="229" t="s">
        <v>1200</v>
      </c>
      <c r="C43" s="230">
        <v>1996</v>
      </c>
      <c r="D43" s="231" t="s">
        <v>1177</v>
      </c>
      <c r="E43" s="232">
        <v>638</v>
      </c>
      <c r="F43" s="233">
        <v>3</v>
      </c>
      <c r="G43" s="232">
        <v>1914</v>
      </c>
      <c r="H43" s="233">
        <v>3</v>
      </c>
      <c r="I43" s="232">
        <v>1914</v>
      </c>
    </row>
    <row r="44" spans="1:9">
      <c r="A44" s="228">
        <v>27</v>
      </c>
      <c r="B44" s="229" t="s">
        <v>1201</v>
      </c>
      <c r="C44" s="230">
        <v>1998</v>
      </c>
      <c r="D44" s="231" t="s">
        <v>1177</v>
      </c>
      <c r="E44" s="232">
        <v>2000</v>
      </c>
      <c r="F44" s="233">
        <v>1</v>
      </c>
      <c r="G44" s="232">
        <v>2000</v>
      </c>
      <c r="H44" s="233">
        <v>1</v>
      </c>
      <c r="I44" s="232">
        <v>2000</v>
      </c>
    </row>
    <row r="45" spans="1:9">
      <c r="A45" s="228">
        <v>28</v>
      </c>
      <c r="B45" s="229" t="s">
        <v>91</v>
      </c>
      <c r="C45" s="230">
        <v>2011</v>
      </c>
      <c r="D45" s="231" t="s">
        <v>1177</v>
      </c>
      <c r="E45" s="232">
        <v>1000</v>
      </c>
      <c r="F45" s="233">
        <v>1</v>
      </c>
      <c r="G45" s="232">
        <v>1000</v>
      </c>
      <c r="H45" s="233">
        <v>1</v>
      </c>
      <c r="I45" s="232">
        <v>1000</v>
      </c>
    </row>
    <row r="46" spans="1:9">
      <c r="A46" s="228">
        <v>29</v>
      </c>
      <c r="B46" s="229" t="s">
        <v>1202</v>
      </c>
      <c r="C46" s="230">
        <v>2011</v>
      </c>
      <c r="D46" s="231" t="s">
        <v>1177</v>
      </c>
      <c r="E46" s="232">
        <v>600</v>
      </c>
      <c r="F46" s="233">
        <v>1</v>
      </c>
      <c r="G46" s="232">
        <v>600</v>
      </c>
      <c r="H46" s="233">
        <v>1</v>
      </c>
      <c r="I46" s="232">
        <v>600</v>
      </c>
    </row>
    <row r="47" spans="1:9">
      <c r="A47" s="228">
        <v>30</v>
      </c>
      <c r="B47" s="229" t="s">
        <v>1203</v>
      </c>
      <c r="C47" s="230">
        <v>1987</v>
      </c>
      <c r="D47" s="231" t="s">
        <v>1177</v>
      </c>
      <c r="E47" s="232">
        <v>28</v>
      </c>
      <c r="F47" s="233">
        <v>69</v>
      </c>
      <c r="G47" s="232">
        <v>1932</v>
      </c>
      <c r="H47" s="233">
        <v>69</v>
      </c>
      <c r="I47" s="232">
        <v>1932</v>
      </c>
    </row>
    <row r="48" spans="1:9" ht="26.25">
      <c r="A48" s="228">
        <v>31</v>
      </c>
      <c r="B48" s="229" t="s">
        <v>1204</v>
      </c>
      <c r="C48" s="230">
        <v>2011</v>
      </c>
      <c r="D48" s="231" t="s">
        <v>1177</v>
      </c>
      <c r="E48" s="232">
        <v>4200</v>
      </c>
      <c r="F48" s="233">
        <v>30</v>
      </c>
      <c r="G48" s="232">
        <v>126000</v>
      </c>
      <c r="H48" s="233">
        <v>30</v>
      </c>
      <c r="I48" s="232">
        <v>126000</v>
      </c>
    </row>
    <row r="49" spans="1:9">
      <c r="A49" s="228">
        <v>32</v>
      </c>
      <c r="B49" s="229" t="s">
        <v>1205</v>
      </c>
      <c r="C49" s="230">
        <v>1980</v>
      </c>
      <c r="D49" s="231" t="s">
        <v>1177</v>
      </c>
      <c r="E49" s="232">
        <v>2491</v>
      </c>
      <c r="F49" s="233">
        <v>18</v>
      </c>
      <c r="G49" s="232">
        <v>44838</v>
      </c>
      <c r="H49" s="233">
        <v>18</v>
      </c>
      <c r="I49" s="232">
        <v>44838</v>
      </c>
    </row>
    <row r="50" spans="1:9">
      <c r="A50" s="228">
        <v>33</v>
      </c>
      <c r="B50" s="229" t="s">
        <v>1206</v>
      </c>
      <c r="C50" s="230">
        <v>1996</v>
      </c>
      <c r="D50" s="231" t="s">
        <v>1177</v>
      </c>
      <c r="E50" s="232">
        <v>8000</v>
      </c>
      <c r="F50" s="233">
        <v>1</v>
      </c>
      <c r="G50" s="232">
        <v>8000</v>
      </c>
      <c r="H50" s="233">
        <v>1</v>
      </c>
      <c r="I50" s="232">
        <v>8000</v>
      </c>
    </row>
    <row r="51" spans="1:9">
      <c r="A51" s="228">
        <v>34</v>
      </c>
      <c r="B51" s="229" t="s">
        <v>1207</v>
      </c>
      <c r="C51" s="230">
        <v>2010</v>
      </c>
      <c r="D51" s="231" t="s">
        <v>1177</v>
      </c>
      <c r="E51" s="232">
        <v>3916</v>
      </c>
      <c r="F51" s="233">
        <v>60</v>
      </c>
      <c r="G51" s="232">
        <v>234960</v>
      </c>
      <c r="H51" s="233">
        <v>60</v>
      </c>
      <c r="I51" s="232">
        <v>234960</v>
      </c>
    </row>
    <row r="52" spans="1:9">
      <c r="A52" s="228">
        <v>35</v>
      </c>
      <c r="B52" s="229" t="s">
        <v>1208</v>
      </c>
      <c r="C52" s="230">
        <v>2012</v>
      </c>
      <c r="D52" s="231" t="s">
        <v>1177</v>
      </c>
      <c r="E52" s="232">
        <v>1000</v>
      </c>
      <c r="F52" s="233">
        <v>60</v>
      </c>
      <c r="G52" s="232">
        <v>60000</v>
      </c>
      <c r="H52" s="233">
        <v>60</v>
      </c>
      <c r="I52" s="232">
        <v>60000</v>
      </c>
    </row>
    <row r="53" spans="1:9">
      <c r="A53" s="228">
        <v>36</v>
      </c>
      <c r="B53" s="229" t="s">
        <v>1209</v>
      </c>
      <c r="C53" s="230">
        <v>2012</v>
      </c>
      <c r="D53" s="231" t="s">
        <v>1177</v>
      </c>
      <c r="E53" s="232">
        <v>28000</v>
      </c>
      <c r="F53" s="233">
        <v>2</v>
      </c>
      <c r="G53" s="232">
        <v>56000</v>
      </c>
      <c r="H53" s="233">
        <v>2</v>
      </c>
      <c r="I53" s="232">
        <v>56000</v>
      </c>
    </row>
    <row r="54" spans="1:9">
      <c r="A54" s="228">
        <v>37</v>
      </c>
      <c r="B54" s="229" t="s">
        <v>1210</v>
      </c>
      <c r="C54" s="230">
        <v>2012</v>
      </c>
      <c r="D54" s="231" t="s">
        <v>1177</v>
      </c>
      <c r="E54" s="232">
        <v>500</v>
      </c>
      <c r="F54" s="233">
        <v>2</v>
      </c>
      <c r="G54" s="232">
        <v>1000</v>
      </c>
      <c r="H54" s="233">
        <v>2</v>
      </c>
      <c r="I54" s="232">
        <v>1000</v>
      </c>
    </row>
    <row r="55" spans="1:9">
      <c r="A55" s="228">
        <v>38</v>
      </c>
      <c r="B55" s="229" t="s">
        <v>1211</v>
      </c>
      <c r="C55" s="230">
        <v>2012</v>
      </c>
      <c r="D55" s="231" t="s">
        <v>1177</v>
      </c>
      <c r="E55" s="232">
        <v>20000</v>
      </c>
      <c r="F55" s="233">
        <v>1</v>
      </c>
      <c r="G55" s="232">
        <v>20000</v>
      </c>
      <c r="H55" s="233">
        <v>1</v>
      </c>
      <c r="I55" s="232">
        <v>20000</v>
      </c>
    </row>
    <row r="56" spans="1:9">
      <c r="A56" s="228">
        <v>39</v>
      </c>
      <c r="B56" s="229" t="s">
        <v>1212</v>
      </c>
      <c r="C56" s="230">
        <v>2012</v>
      </c>
      <c r="D56" s="231" t="s">
        <v>1177</v>
      </c>
      <c r="E56" s="232">
        <v>800</v>
      </c>
      <c r="F56" s="233">
        <v>2</v>
      </c>
      <c r="G56" s="232">
        <v>1600</v>
      </c>
      <c r="H56" s="233">
        <v>2</v>
      </c>
      <c r="I56" s="232">
        <v>1600</v>
      </c>
    </row>
    <row r="57" spans="1:9">
      <c r="A57" s="228">
        <v>40</v>
      </c>
      <c r="B57" s="229" t="s">
        <v>1213</v>
      </c>
      <c r="C57" s="230">
        <v>2012</v>
      </c>
      <c r="D57" s="231" t="s">
        <v>1177</v>
      </c>
      <c r="E57" s="232">
        <v>960</v>
      </c>
      <c r="F57" s="233">
        <v>4</v>
      </c>
      <c r="G57" s="232">
        <v>3840</v>
      </c>
      <c r="H57" s="233">
        <v>4</v>
      </c>
      <c r="I57" s="232">
        <v>3840</v>
      </c>
    </row>
    <row r="58" spans="1:9">
      <c r="A58" s="228">
        <v>41</v>
      </c>
      <c r="B58" s="229" t="s">
        <v>1214</v>
      </c>
      <c r="C58" s="230">
        <v>2009</v>
      </c>
      <c r="D58" s="231" t="s">
        <v>1177</v>
      </c>
      <c r="E58" s="232">
        <v>2000</v>
      </c>
      <c r="F58" s="233">
        <v>1</v>
      </c>
      <c r="G58" s="232">
        <v>2000</v>
      </c>
      <c r="H58" s="233">
        <v>1</v>
      </c>
      <c r="I58" s="232">
        <v>2000</v>
      </c>
    </row>
    <row r="59" spans="1:9">
      <c r="A59" s="228">
        <v>42</v>
      </c>
      <c r="B59" s="229" t="s">
        <v>1215</v>
      </c>
      <c r="C59" s="230">
        <v>2009</v>
      </c>
      <c r="D59" s="231" t="s">
        <v>1177</v>
      </c>
      <c r="E59" s="232">
        <v>1000</v>
      </c>
      <c r="F59" s="233">
        <v>4</v>
      </c>
      <c r="G59" s="232">
        <v>4000</v>
      </c>
      <c r="H59" s="233">
        <v>4</v>
      </c>
      <c r="I59" s="232">
        <v>4000</v>
      </c>
    </row>
    <row r="60" spans="1:9" ht="18" customHeight="1">
      <c r="A60" s="228">
        <v>43</v>
      </c>
      <c r="B60" s="229" t="s">
        <v>1216</v>
      </c>
      <c r="C60" s="230">
        <v>2011</v>
      </c>
      <c r="D60" s="231" t="s">
        <v>1177</v>
      </c>
      <c r="E60" s="232">
        <v>25000</v>
      </c>
      <c r="F60" s="233">
        <v>1</v>
      </c>
      <c r="G60" s="232">
        <v>25000</v>
      </c>
      <c r="H60" s="233">
        <v>1</v>
      </c>
      <c r="I60" s="232">
        <v>25000</v>
      </c>
    </row>
    <row r="61" spans="1:9" ht="17.25" customHeight="1">
      <c r="A61" s="228">
        <v>44</v>
      </c>
      <c r="B61" s="229" t="s">
        <v>1217</v>
      </c>
      <c r="C61" s="230">
        <v>2010</v>
      </c>
      <c r="D61" s="231" t="s">
        <v>1177</v>
      </c>
      <c r="E61" s="232">
        <v>419</v>
      </c>
      <c r="F61" s="233">
        <v>26</v>
      </c>
      <c r="G61" s="232">
        <v>10894</v>
      </c>
      <c r="H61" s="233">
        <v>26</v>
      </c>
      <c r="I61" s="232">
        <v>10894</v>
      </c>
    </row>
    <row r="62" spans="1:9">
      <c r="A62" s="228">
        <v>45</v>
      </c>
      <c r="B62" s="229" t="s">
        <v>1218</v>
      </c>
      <c r="C62" s="230">
        <v>2011</v>
      </c>
      <c r="D62" s="231" t="s">
        <v>1177</v>
      </c>
      <c r="E62" s="232">
        <v>100</v>
      </c>
      <c r="F62" s="233">
        <v>1</v>
      </c>
      <c r="G62" s="232">
        <v>100</v>
      </c>
      <c r="H62" s="233">
        <v>1</v>
      </c>
      <c r="I62" s="232">
        <v>100</v>
      </c>
    </row>
    <row r="63" spans="1:9" ht="13.5" customHeight="1">
      <c r="A63" s="228">
        <v>46</v>
      </c>
      <c r="B63" s="229" t="s">
        <v>1219</v>
      </c>
      <c r="C63" s="230">
        <v>1989</v>
      </c>
      <c r="D63" s="231" t="s">
        <v>1177</v>
      </c>
      <c r="E63" s="232">
        <v>200</v>
      </c>
      <c r="F63" s="233">
        <v>1</v>
      </c>
      <c r="G63" s="232">
        <v>200</v>
      </c>
      <c r="H63" s="233">
        <v>1</v>
      </c>
      <c r="I63" s="232">
        <v>200</v>
      </c>
    </row>
    <row r="64" spans="1:9" ht="16.5" customHeight="1">
      <c r="A64" s="228">
        <v>47</v>
      </c>
      <c r="B64" s="229" t="s">
        <v>1220</v>
      </c>
      <c r="C64" s="230">
        <v>2010</v>
      </c>
      <c r="D64" s="231" t="s">
        <v>1177</v>
      </c>
      <c r="E64" s="232">
        <v>1807</v>
      </c>
      <c r="F64" s="233">
        <v>4</v>
      </c>
      <c r="G64" s="232">
        <v>7228</v>
      </c>
      <c r="H64" s="233">
        <v>4</v>
      </c>
      <c r="I64" s="232">
        <v>7228</v>
      </c>
    </row>
    <row r="65" spans="1:9">
      <c r="A65" s="228">
        <v>48</v>
      </c>
      <c r="B65" s="229" t="s">
        <v>1221</v>
      </c>
      <c r="C65" s="230">
        <v>2010</v>
      </c>
      <c r="D65" s="231" t="s">
        <v>1177</v>
      </c>
      <c r="E65" s="232">
        <v>1000</v>
      </c>
      <c r="F65" s="233">
        <v>1</v>
      </c>
      <c r="G65" s="232">
        <v>1000</v>
      </c>
      <c r="H65" s="233">
        <v>1</v>
      </c>
      <c r="I65" s="232">
        <v>1000</v>
      </c>
    </row>
    <row r="66" spans="1:9" ht="18.75" customHeight="1">
      <c r="A66" s="228">
        <v>49</v>
      </c>
      <c r="B66" s="229" t="s">
        <v>1222</v>
      </c>
      <c r="C66" s="230">
        <v>2009</v>
      </c>
      <c r="D66" s="231" t="s">
        <v>1177</v>
      </c>
      <c r="E66" s="232">
        <v>168</v>
      </c>
      <c r="F66" s="233">
        <v>4</v>
      </c>
      <c r="G66" s="232">
        <v>672</v>
      </c>
      <c r="H66" s="233">
        <v>4</v>
      </c>
      <c r="I66" s="232">
        <v>672</v>
      </c>
    </row>
    <row r="67" spans="1:9">
      <c r="A67" s="228">
        <v>50</v>
      </c>
      <c r="B67" s="229" t="s">
        <v>1223</v>
      </c>
      <c r="C67" s="230">
        <v>2009</v>
      </c>
      <c r="D67" s="231" t="s">
        <v>1177</v>
      </c>
      <c r="E67" s="232">
        <v>88</v>
      </c>
      <c r="F67" s="233">
        <v>2</v>
      </c>
      <c r="G67" s="232">
        <v>176</v>
      </c>
      <c r="H67" s="233">
        <v>2</v>
      </c>
      <c r="I67" s="232">
        <v>176</v>
      </c>
    </row>
    <row r="68" spans="1:9" ht="16.5" customHeight="1">
      <c r="A68" s="228">
        <v>51</v>
      </c>
      <c r="B68" s="229" t="s">
        <v>1224</v>
      </c>
      <c r="C68" s="230">
        <v>2010</v>
      </c>
      <c r="D68" s="231" t="s">
        <v>1177</v>
      </c>
      <c r="E68" s="232">
        <v>3250</v>
      </c>
      <c r="F68" s="233">
        <v>1</v>
      </c>
      <c r="G68" s="232">
        <v>3250</v>
      </c>
      <c r="H68" s="233">
        <v>1</v>
      </c>
      <c r="I68" s="232">
        <v>3250</v>
      </c>
    </row>
    <row r="69" spans="1:9" ht="15.75" customHeight="1">
      <c r="A69" s="228">
        <v>52</v>
      </c>
      <c r="B69" s="229" t="s">
        <v>1225</v>
      </c>
      <c r="C69" s="230">
        <v>2010</v>
      </c>
      <c r="D69" s="231" t="s">
        <v>1177</v>
      </c>
      <c r="E69" s="232">
        <v>2300</v>
      </c>
      <c r="F69" s="233">
        <v>1</v>
      </c>
      <c r="G69" s="232">
        <v>2300</v>
      </c>
      <c r="H69" s="233">
        <v>1</v>
      </c>
      <c r="I69" s="232">
        <v>2300</v>
      </c>
    </row>
    <row r="70" spans="1:9" ht="16.5" customHeight="1">
      <c r="A70" s="228">
        <v>53</v>
      </c>
      <c r="B70" s="229" t="s">
        <v>1226</v>
      </c>
      <c r="C70" s="230">
        <v>2009</v>
      </c>
      <c r="D70" s="231" t="s">
        <v>1177</v>
      </c>
      <c r="E70" s="232">
        <v>650</v>
      </c>
      <c r="F70" s="233">
        <v>1</v>
      </c>
      <c r="G70" s="232">
        <v>650</v>
      </c>
      <c r="H70" s="233">
        <v>1</v>
      </c>
      <c r="I70" s="232">
        <v>650</v>
      </c>
    </row>
    <row r="71" spans="1:9" ht="17.25" customHeight="1">
      <c r="A71" s="228">
        <v>54</v>
      </c>
      <c r="B71" s="229" t="s">
        <v>1227</v>
      </c>
      <c r="C71" s="230">
        <v>2011</v>
      </c>
      <c r="D71" s="231" t="s">
        <v>1177</v>
      </c>
      <c r="E71" s="232">
        <v>1398</v>
      </c>
      <c r="F71" s="233">
        <v>3</v>
      </c>
      <c r="G71" s="232">
        <v>4194</v>
      </c>
      <c r="H71" s="233">
        <v>3</v>
      </c>
      <c r="I71" s="232">
        <v>4194</v>
      </c>
    </row>
    <row r="72" spans="1:9" ht="14.25" customHeight="1">
      <c r="A72" s="228">
        <v>55</v>
      </c>
      <c r="B72" s="229" t="s">
        <v>1228</v>
      </c>
      <c r="C72" s="230">
        <v>2010</v>
      </c>
      <c r="D72" s="231" t="s">
        <v>1177</v>
      </c>
      <c r="E72" s="232">
        <v>240</v>
      </c>
      <c r="F72" s="233">
        <v>2</v>
      </c>
      <c r="G72" s="232">
        <v>480</v>
      </c>
      <c r="H72" s="233">
        <v>2</v>
      </c>
      <c r="I72" s="232">
        <v>480</v>
      </c>
    </row>
    <row r="73" spans="1:9" ht="16.5" customHeight="1">
      <c r="A73" s="228">
        <v>56</v>
      </c>
      <c r="B73" s="229" t="s">
        <v>1229</v>
      </c>
      <c r="C73" s="230">
        <v>2009</v>
      </c>
      <c r="D73" s="231" t="s">
        <v>1177</v>
      </c>
      <c r="E73" s="232">
        <v>750</v>
      </c>
      <c r="F73" s="233">
        <v>1</v>
      </c>
      <c r="G73" s="232">
        <v>750</v>
      </c>
      <c r="H73" s="233">
        <v>1</v>
      </c>
      <c r="I73" s="232">
        <v>750</v>
      </c>
    </row>
    <row r="74" spans="1:9" ht="15.75" customHeight="1">
      <c r="A74" s="228">
        <v>57</v>
      </c>
      <c r="B74" s="229" t="s">
        <v>1230</v>
      </c>
      <c r="C74" s="230">
        <v>2009</v>
      </c>
      <c r="D74" s="231" t="s">
        <v>1177</v>
      </c>
      <c r="E74" s="232">
        <v>475</v>
      </c>
      <c r="F74" s="233">
        <v>2</v>
      </c>
      <c r="G74" s="232">
        <v>950</v>
      </c>
      <c r="H74" s="233">
        <v>2</v>
      </c>
      <c r="I74" s="232">
        <v>950</v>
      </c>
    </row>
    <row r="75" spans="1:9">
      <c r="A75" s="228">
        <v>58</v>
      </c>
      <c r="B75" s="229" t="s">
        <v>1231</v>
      </c>
      <c r="C75" s="230">
        <v>2009</v>
      </c>
      <c r="D75" s="231" t="s">
        <v>1177</v>
      </c>
      <c r="E75" s="232">
        <v>2238</v>
      </c>
      <c r="F75" s="233">
        <v>24</v>
      </c>
      <c r="G75" s="232">
        <v>53712</v>
      </c>
      <c r="H75" s="233">
        <v>24</v>
      </c>
      <c r="I75" s="232">
        <v>53712</v>
      </c>
    </row>
    <row r="76" spans="1:9">
      <c r="A76" s="228">
        <v>59</v>
      </c>
      <c r="B76" s="229" t="s">
        <v>1232</v>
      </c>
      <c r="C76" s="230">
        <v>2009</v>
      </c>
      <c r="D76" s="231" t="s">
        <v>1177</v>
      </c>
      <c r="E76" s="232">
        <v>8568</v>
      </c>
      <c r="F76" s="233">
        <v>14</v>
      </c>
      <c r="G76" s="232">
        <v>119952</v>
      </c>
      <c r="H76" s="233">
        <v>14</v>
      </c>
      <c r="I76" s="232">
        <v>119952</v>
      </c>
    </row>
    <row r="77" spans="1:9">
      <c r="A77" s="228">
        <v>60</v>
      </c>
      <c r="B77" s="229" t="s">
        <v>1233</v>
      </c>
      <c r="C77" s="230">
        <v>2010</v>
      </c>
      <c r="D77" s="231" t="s">
        <v>1177</v>
      </c>
      <c r="E77" s="232">
        <v>3160</v>
      </c>
      <c r="F77" s="233">
        <v>1</v>
      </c>
      <c r="G77" s="232">
        <v>3160</v>
      </c>
      <c r="H77" s="233">
        <v>1</v>
      </c>
      <c r="I77" s="232">
        <v>3160</v>
      </c>
    </row>
    <row r="78" spans="1:9">
      <c r="A78" s="228">
        <v>61</v>
      </c>
      <c r="B78" s="229" t="s">
        <v>1234</v>
      </c>
      <c r="C78" s="230">
        <v>2011</v>
      </c>
      <c r="D78" s="231" t="s">
        <v>1177</v>
      </c>
      <c r="E78" s="232">
        <v>500</v>
      </c>
      <c r="F78" s="233">
        <v>120</v>
      </c>
      <c r="G78" s="232">
        <v>60000</v>
      </c>
      <c r="H78" s="233">
        <v>120</v>
      </c>
      <c r="I78" s="232">
        <v>60000</v>
      </c>
    </row>
    <row r="79" spans="1:9">
      <c r="A79" s="228">
        <v>62</v>
      </c>
      <c r="B79" s="229" t="s">
        <v>1235</v>
      </c>
      <c r="C79" s="230">
        <v>2011</v>
      </c>
      <c r="D79" s="231" t="s">
        <v>1177</v>
      </c>
      <c r="E79" s="232">
        <v>350</v>
      </c>
      <c r="F79" s="233">
        <v>120</v>
      </c>
      <c r="G79" s="232">
        <v>42000</v>
      </c>
      <c r="H79" s="233">
        <v>120</v>
      </c>
      <c r="I79" s="232">
        <v>42000</v>
      </c>
    </row>
    <row r="80" spans="1:9">
      <c r="A80" s="228">
        <v>63</v>
      </c>
      <c r="B80" s="229" t="s">
        <v>1236</v>
      </c>
      <c r="C80" s="230">
        <v>2011</v>
      </c>
      <c r="D80" s="231" t="s">
        <v>1177</v>
      </c>
      <c r="E80" s="232">
        <v>150</v>
      </c>
      <c r="F80" s="233">
        <v>120</v>
      </c>
      <c r="G80" s="232">
        <v>18000</v>
      </c>
      <c r="H80" s="233">
        <v>120</v>
      </c>
      <c r="I80" s="232">
        <v>18000</v>
      </c>
    </row>
    <row r="81" spans="1:9">
      <c r="A81" s="228">
        <v>64</v>
      </c>
      <c r="B81" s="229" t="s">
        <v>1237</v>
      </c>
      <c r="C81" s="230">
        <v>2010</v>
      </c>
      <c r="D81" s="231" t="s">
        <v>1177</v>
      </c>
      <c r="E81" s="232">
        <v>15800</v>
      </c>
      <c r="F81" s="233">
        <v>14</v>
      </c>
      <c r="G81" s="232">
        <v>221200</v>
      </c>
      <c r="H81" s="233">
        <v>14</v>
      </c>
      <c r="I81" s="232">
        <v>221200</v>
      </c>
    </row>
    <row r="82" spans="1:9">
      <c r="A82" s="228">
        <v>65</v>
      </c>
      <c r="B82" s="229" t="s">
        <v>1238</v>
      </c>
      <c r="C82" s="230">
        <v>2010</v>
      </c>
      <c r="D82" s="231" t="s">
        <v>1177</v>
      </c>
      <c r="E82" s="232">
        <v>24600</v>
      </c>
      <c r="F82" s="233">
        <v>2</v>
      </c>
      <c r="G82" s="232">
        <v>49200</v>
      </c>
      <c r="H82" s="233">
        <v>2</v>
      </c>
      <c r="I82" s="232">
        <v>49200</v>
      </c>
    </row>
    <row r="83" spans="1:9">
      <c r="A83" s="228">
        <v>66</v>
      </c>
      <c r="B83" s="229" t="s">
        <v>1239</v>
      </c>
      <c r="C83" s="230">
        <v>2012</v>
      </c>
      <c r="D83" s="231" t="s">
        <v>1177</v>
      </c>
      <c r="E83" s="232">
        <v>60000</v>
      </c>
      <c r="F83" s="233">
        <v>1</v>
      </c>
      <c r="G83" s="232">
        <v>60000</v>
      </c>
      <c r="H83" s="233">
        <v>1</v>
      </c>
      <c r="I83" s="232">
        <v>60000</v>
      </c>
    </row>
    <row r="84" spans="1:9">
      <c r="A84" s="228">
        <v>67</v>
      </c>
      <c r="B84" s="229" t="s">
        <v>1240</v>
      </c>
      <c r="C84" s="230">
        <v>2013</v>
      </c>
      <c r="D84" s="231" t="s">
        <v>1177</v>
      </c>
      <c r="E84" s="232">
        <v>248060</v>
      </c>
      <c r="F84" s="233">
        <v>1</v>
      </c>
      <c r="G84" s="232">
        <v>248060</v>
      </c>
      <c r="H84" s="233">
        <v>1</v>
      </c>
      <c r="I84" s="232">
        <v>248060</v>
      </c>
    </row>
    <row r="85" spans="1:9">
      <c r="A85" s="228">
        <v>68</v>
      </c>
      <c r="B85" s="229" t="s">
        <v>1241</v>
      </c>
      <c r="C85" s="230">
        <v>2013</v>
      </c>
      <c r="D85" s="231" t="s">
        <v>1177</v>
      </c>
      <c r="E85" s="232">
        <v>181700</v>
      </c>
      <c r="F85" s="233">
        <v>1</v>
      </c>
      <c r="G85" s="232">
        <v>181700</v>
      </c>
      <c r="H85" s="233">
        <v>1</v>
      </c>
      <c r="I85" s="232">
        <v>181700</v>
      </c>
    </row>
    <row r="86" spans="1:9">
      <c r="A86" s="228">
        <v>69</v>
      </c>
      <c r="B86" s="229" t="s">
        <v>1242</v>
      </c>
      <c r="C86" s="230">
        <v>1985</v>
      </c>
      <c r="D86" s="231" t="s">
        <v>1177</v>
      </c>
      <c r="E86" s="232">
        <v>500</v>
      </c>
      <c r="F86" s="233">
        <v>3</v>
      </c>
      <c r="G86" s="232">
        <v>1500</v>
      </c>
      <c r="H86" s="233">
        <v>3</v>
      </c>
      <c r="I86" s="232">
        <v>1500</v>
      </c>
    </row>
    <row r="87" spans="1:9">
      <c r="A87" s="228">
        <v>70</v>
      </c>
      <c r="B87" s="229" t="s">
        <v>1243</v>
      </c>
      <c r="C87" s="230">
        <v>2014</v>
      </c>
      <c r="D87" s="231" t="s">
        <v>1177</v>
      </c>
      <c r="E87" s="232">
        <v>5760</v>
      </c>
      <c r="F87" s="233">
        <v>1</v>
      </c>
      <c r="G87" s="232">
        <v>5760</v>
      </c>
      <c r="H87" s="233">
        <v>1</v>
      </c>
      <c r="I87" s="232">
        <v>5760</v>
      </c>
    </row>
    <row r="88" spans="1:9">
      <c r="A88" s="228">
        <v>71</v>
      </c>
      <c r="B88" s="229" t="s">
        <v>1244</v>
      </c>
      <c r="C88" s="230">
        <v>2015</v>
      </c>
      <c r="D88" s="231" t="s">
        <v>1177</v>
      </c>
      <c r="E88" s="232">
        <v>2700</v>
      </c>
      <c r="F88" s="233">
        <v>1</v>
      </c>
      <c r="G88" s="232">
        <v>2700</v>
      </c>
      <c r="H88" s="233">
        <v>1</v>
      </c>
      <c r="I88" s="232">
        <v>2700</v>
      </c>
    </row>
    <row r="89" spans="1:9">
      <c r="A89" s="228">
        <v>72</v>
      </c>
      <c r="B89" s="229" t="s">
        <v>1245</v>
      </c>
      <c r="C89" s="230">
        <v>2015</v>
      </c>
      <c r="D89" s="231" t="s">
        <v>1177</v>
      </c>
      <c r="E89" s="232">
        <v>210</v>
      </c>
      <c r="F89" s="233">
        <v>4</v>
      </c>
      <c r="G89" s="232">
        <v>840</v>
      </c>
      <c r="H89" s="233">
        <v>4</v>
      </c>
      <c r="I89" s="232">
        <v>840</v>
      </c>
    </row>
    <row r="90" spans="1:9">
      <c r="A90" s="228">
        <v>73</v>
      </c>
      <c r="B90" s="229" t="s">
        <v>1246</v>
      </c>
      <c r="C90" s="230">
        <v>2015</v>
      </c>
      <c r="D90" s="231" t="s">
        <v>1177</v>
      </c>
      <c r="E90" s="232">
        <v>1088</v>
      </c>
      <c r="F90" s="233">
        <v>2</v>
      </c>
      <c r="G90" s="232">
        <v>2176</v>
      </c>
      <c r="H90" s="233">
        <v>2</v>
      </c>
      <c r="I90" s="232">
        <v>2176</v>
      </c>
    </row>
    <row r="91" spans="1:9">
      <c r="A91" s="228">
        <v>74</v>
      </c>
      <c r="B91" s="229" t="s">
        <v>1247</v>
      </c>
      <c r="C91" s="230">
        <v>2014</v>
      </c>
      <c r="D91" s="231" t="s">
        <v>1177</v>
      </c>
      <c r="E91" s="232">
        <v>960</v>
      </c>
      <c r="F91" s="233">
        <v>3</v>
      </c>
      <c r="G91" s="232">
        <v>2880</v>
      </c>
      <c r="H91" s="233">
        <v>3</v>
      </c>
      <c r="I91" s="232">
        <v>2880</v>
      </c>
    </row>
    <row r="92" spans="1:9">
      <c r="A92" s="228">
        <v>75</v>
      </c>
      <c r="B92" s="229" t="s">
        <v>1248</v>
      </c>
      <c r="C92" s="230">
        <v>2014</v>
      </c>
      <c r="D92" s="231" t="s">
        <v>1177</v>
      </c>
      <c r="E92" s="232">
        <v>4345</v>
      </c>
      <c r="F92" s="233">
        <v>2</v>
      </c>
      <c r="G92" s="232">
        <v>8690</v>
      </c>
      <c r="H92" s="233">
        <v>2</v>
      </c>
      <c r="I92" s="232">
        <v>8690</v>
      </c>
    </row>
    <row r="93" spans="1:9">
      <c r="A93" s="228">
        <v>76</v>
      </c>
      <c r="B93" s="229" t="s">
        <v>1249</v>
      </c>
      <c r="C93" s="230">
        <v>2009</v>
      </c>
      <c r="D93" s="231" t="s">
        <v>1177</v>
      </c>
      <c r="E93" s="232">
        <v>700</v>
      </c>
      <c r="F93" s="233">
        <v>6</v>
      </c>
      <c r="G93" s="232">
        <v>4200</v>
      </c>
      <c r="H93" s="233">
        <v>6</v>
      </c>
      <c r="I93" s="232">
        <v>4200</v>
      </c>
    </row>
    <row r="94" spans="1:9">
      <c r="A94" s="228">
        <v>77</v>
      </c>
      <c r="B94" s="229" t="s">
        <v>1250</v>
      </c>
      <c r="C94" s="230">
        <v>2015</v>
      </c>
      <c r="D94" s="231" t="s">
        <v>1177</v>
      </c>
      <c r="E94" s="232">
        <v>2580</v>
      </c>
      <c r="F94" s="233">
        <v>2</v>
      </c>
      <c r="G94" s="232">
        <v>5160</v>
      </c>
      <c r="H94" s="233">
        <v>2</v>
      </c>
      <c r="I94" s="232">
        <v>5160</v>
      </c>
    </row>
    <row r="95" spans="1:9">
      <c r="A95" s="228">
        <v>78</v>
      </c>
      <c r="B95" s="229" t="s">
        <v>1251</v>
      </c>
      <c r="C95" s="230">
        <v>2015</v>
      </c>
      <c r="D95" s="231" t="s">
        <v>1177</v>
      </c>
      <c r="E95" s="232">
        <v>480</v>
      </c>
      <c r="F95" s="233">
        <v>1</v>
      </c>
      <c r="G95" s="232">
        <v>480</v>
      </c>
      <c r="H95" s="233">
        <v>1</v>
      </c>
      <c r="I95" s="232">
        <v>480</v>
      </c>
    </row>
    <row r="96" spans="1:9">
      <c r="A96" s="228">
        <v>79</v>
      </c>
      <c r="B96" s="229" t="s">
        <v>1252</v>
      </c>
      <c r="C96" s="230">
        <v>2012</v>
      </c>
      <c r="D96" s="231" t="s">
        <v>1177</v>
      </c>
      <c r="E96" s="232">
        <v>1500</v>
      </c>
      <c r="F96" s="233">
        <v>2</v>
      </c>
      <c r="G96" s="232">
        <v>3000</v>
      </c>
      <c r="H96" s="233">
        <v>2</v>
      </c>
      <c r="I96" s="232">
        <v>3000</v>
      </c>
    </row>
    <row r="97" spans="1:9">
      <c r="A97" s="228">
        <v>80</v>
      </c>
      <c r="B97" s="229" t="s">
        <v>1253</v>
      </c>
      <c r="C97" s="230">
        <v>2014</v>
      </c>
      <c r="D97" s="231" t="s">
        <v>1177</v>
      </c>
      <c r="E97" s="232">
        <v>114550</v>
      </c>
      <c r="F97" s="233">
        <v>1</v>
      </c>
      <c r="G97" s="232">
        <v>114550</v>
      </c>
      <c r="H97" s="233">
        <v>1</v>
      </c>
      <c r="I97" s="232">
        <v>114550</v>
      </c>
    </row>
    <row r="98" spans="1:9">
      <c r="A98" s="228">
        <v>81</v>
      </c>
      <c r="B98" s="229" t="s">
        <v>1254</v>
      </c>
      <c r="C98" s="230">
        <v>2014</v>
      </c>
      <c r="D98" s="231" t="s">
        <v>1177</v>
      </c>
      <c r="E98" s="232">
        <v>142200</v>
      </c>
      <c r="F98" s="233">
        <v>1</v>
      </c>
      <c r="G98" s="232">
        <v>142200</v>
      </c>
      <c r="H98" s="233">
        <v>1</v>
      </c>
      <c r="I98" s="232">
        <v>142200</v>
      </c>
    </row>
    <row r="99" spans="1:9">
      <c r="A99" s="228">
        <v>82</v>
      </c>
      <c r="B99" s="229" t="s">
        <v>40</v>
      </c>
      <c r="C99" s="230">
        <v>2014</v>
      </c>
      <c r="D99" s="231" t="s">
        <v>1177</v>
      </c>
      <c r="E99" s="232">
        <v>137460</v>
      </c>
      <c r="F99" s="233">
        <v>1</v>
      </c>
      <c r="G99" s="232">
        <v>137460</v>
      </c>
      <c r="H99" s="233">
        <v>1</v>
      </c>
      <c r="I99" s="232">
        <v>137460</v>
      </c>
    </row>
    <row r="100" spans="1:9">
      <c r="A100" s="228">
        <v>83</v>
      </c>
      <c r="B100" s="229" t="s">
        <v>1255</v>
      </c>
      <c r="C100" s="230">
        <v>2014</v>
      </c>
      <c r="D100" s="231" t="s">
        <v>1177</v>
      </c>
      <c r="E100" s="232">
        <v>3527859</v>
      </c>
      <c r="F100" s="233">
        <v>1</v>
      </c>
      <c r="G100" s="232">
        <v>3527859</v>
      </c>
      <c r="H100" s="233">
        <v>1</v>
      </c>
      <c r="I100" s="232">
        <v>3527859</v>
      </c>
    </row>
    <row r="101" spans="1:9">
      <c r="A101" s="228">
        <v>84</v>
      </c>
      <c r="B101" s="229" t="s">
        <v>1256</v>
      </c>
      <c r="C101" s="230">
        <v>2015</v>
      </c>
      <c r="D101" s="231" t="s">
        <v>1177</v>
      </c>
      <c r="E101" s="232">
        <v>11880</v>
      </c>
      <c r="F101" s="233">
        <v>4</v>
      </c>
      <c r="G101" s="232">
        <v>47520</v>
      </c>
      <c r="H101" s="233">
        <v>4</v>
      </c>
      <c r="I101" s="232">
        <v>47520</v>
      </c>
    </row>
    <row r="102" spans="1:9">
      <c r="A102" s="228">
        <v>85</v>
      </c>
      <c r="B102" s="229" t="s">
        <v>1257</v>
      </c>
      <c r="C102" s="230">
        <v>2015</v>
      </c>
      <c r="D102" s="231" t="s">
        <v>1177</v>
      </c>
      <c r="E102" s="232">
        <v>7663</v>
      </c>
      <c r="F102" s="233">
        <v>4</v>
      </c>
      <c r="G102" s="232">
        <v>30652</v>
      </c>
      <c r="H102" s="233">
        <v>4</v>
      </c>
      <c r="I102" s="232">
        <v>30652</v>
      </c>
    </row>
    <row r="103" spans="1:9">
      <c r="A103" s="228">
        <v>86</v>
      </c>
      <c r="B103" s="229" t="s">
        <v>1258</v>
      </c>
      <c r="C103" s="230">
        <v>2015</v>
      </c>
      <c r="D103" s="231" t="s">
        <v>1177</v>
      </c>
      <c r="E103" s="232">
        <v>4680</v>
      </c>
      <c r="F103" s="233">
        <v>1</v>
      </c>
      <c r="G103" s="232">
        <v>4680</v>
      </c>
      <c r="H103" s="233">
        <v>1</v>
      </c>
      <c r="I103" s="232">
        <v>4680</v>
      </c>
    </row>
    <row r="104" spans="1:9">
      <c r="A104" s="228">
        <v>87</v>
      </c>
      <c r="B104" s="229" t="s">
        <v>1259</v>
      </c>
      <c r="C104" s="230">
        <v>2015</v>
      </c>
      <c r="D104" s="231" t="s">
        <v>1177</v>
      </c>
      <c r="E104" s="232">
        <v>6000</v>
      </c>
      <c r="F104" s="233">
        <v>1</v>
      </c>
      <c r="G104" s="232">
        <v>6000</v>
      </c>
      <c r="H104" s="233">
        <v>1</v>
      </c>
      <c r="I104" s="232">
        <v>6000</v>
      </c>
    </row>
    <row r="105" spans="1:9">
      <c r="A105" s="228">
        <v>88</v>
      </c>
      <c r="B105" s="229" t="s">
        <v>1260</v>
      </c>
      <c r="C105" s="230">
        <v>2015</v>
      </c>
      <c r="D105" s="231" t="s">
        <v>1177</v>
      </c>
      <c r="E105" s="232">
        <v>1800</v>
      </c>
      <c r="F105" s="233">
        <v>2</v>
      </c>
      <c r="G105" s="232">
        <v>3600</v>
      </c>
      <c r="H105" s="233">
        <v>2</v>
      </c>
      <c r="I105" s="232">
        <v>3600</v>
      </c>
    </row>
    <row r="106" spans="1:9">
      <c r="A106" s="228">
        <v>89</v>
      </c>
      <c r="B106" s="229" t="s">
        <v>1261</v>
      </c>
      <c r="C106" s="230">
        <v>2015</v>
      </c>
      <c r="D106" s="231" t="s">
        <v>1177</v>
      </c>
      <c r="E106" s="232">
        <v>360</v>
      </c>
      <c r="F106" s="233">
        <v>43</v>
      </c>
      <c r="G106" s="232">
        <v>15480</v>
      </c>
      <c r="H106" s="233">
        <v>43</v>
      </c>
      <c r="I106" s="232">
        <v>15480</v>
      </c>
    </row>
    <row r="107" spans="1:9">
      <c r="A107" s="228">
        <v>90</v>
      </c>
      <c r="B107" s="229" t="s">
        <v>1262</v>
      </c>
      <c r="C107" s="230">
        <v>2015</v>
      </c>
      <c r="D107" s="231" t="s">
        <v>1177</v>
      </c>
      <c r="E107" s="232">
        <v>360</v>
      </c>
      <c r="F107" s="233">
        <v>53</v>
      </c>
      <c r="G107" s="232">
        <v>19080</v>
      </c>
      <c r="H107" s="233">
        <v>53</v>
      </c>
      <c r="I107" s="232">
        <v>19080</v>
      </c>
    </row>
    <row r="108" spans="1:9">
      <c r="A108" s="228">
        <v>91</v>
      </c>
      <c r="B108" s="229" t="s">
        <v>1263</v>
      </c>
      <c r="C108" s="230">
        <v>2015</v>
      </c>
      <c r="D108" s="231" t="s">
        <v>1177</v>
      </c>
      <c r="E108" s="232">
        <v>240</v>
      </c>
      <c r="F108" s="233">
        <v>60</v>
      </c>
      <c r="G108" s="232">
        <v>14400</v>
      </c>
      <c r="H108" s="233">
        <v>60</v>
      </c>
      <c r="I108" s="232">
        <v>14400</v>
      </c>
    </row>
    <row r="109" spans="1:9">
      <c r="A109" s="228">
        <v>92</v>
      </c>
      <c r="B109" s="229" t="s">
        <v>1264</v>
      </c>
      <c r="C109" s="230">
        <v>2015</v>
      </c>
      <c r="D109" s="231" t="s">
        <v>1177</v>
      </c>
      <c r="E109" s="232">
        <v>180</v>
      </c>
      <c r="F109" s="233">
        <v>60</v>
      </c>
      <c r="G109" s="232">
        <v>10800</v>
      </c>
      <c r="H109" s="233">
        <v>60</v>
      </c>
      <c r="I109" s="232">
        <v>10800</v>
      </c>
    </row>
    <row r="110" spans="1:9">
      <c r="A110" s="228">
        <v>93</v>
      </c>
      <c r="B110" s="229" t="s">
        <v>1265</v>
      </c>
      <c r="C110" s="230">
        <v>2015</v>
      </c>
      <c r="D110" s="231" t="s">
        <v>1177</v>
      </c>
      <c r="E110" s="232">
        <v>300</v>
      </c>
      <c r="F110" s="233">
        <v>59</v>
      </c>
      <c r="G110" s="232">
        <v>17700</v>
      </c>
      <c r="H110" s="233">
        <v>59</v>
      </c>
      <c r="I110" s="232">
        <v>17700</v>
      </c>
    </row>
    <row r="111" spans="1:9">
      <c r="A111" s="228">
        <v>94</v>
      </c>
      <c r="B111" s="229" t="s">
        <v>1259</v>
      </c>
      <c r="C111" s="230">
        <v>2015</v>
      </c>
      <c r="D111" s="231" t="s">
        <v>1177</v>
      </c>
      <c r="E111" s="232">
        <v>720</v>
      </c>
      <c r="F111" s="233">
        <v>6</v>
      </c>
      <c r="G111" s="232">
        <v>4320</v>
      </c>
      <c r="H111" s="233">
        <v>6</v>
      </c>
      <c r="I111" s="232">
        <v>4320</v>
      </c>
    </row>
    <row r="112" spans="1:9" ht="16.5" customHeight="1">
      <c r="A112" s="228">
        <v>95</v>
      </c>
      <c r="B112" s="229" t="s">
        <v>1266</v>
      </c>
      <c r="C112" s="230">
        <v>2015</v>
      </c>
      <c r="D112" s="231" t="s">
        <v>1177</v>
      </c>
      <c r="E112" s="232">
        <v>1380</v>
      </c>
      <c r="F112" s="233">
        <v>1</v>
      </c>
      <c r="G112" s="232">
        <v>1380</v>
      </c>
      <c r="H112" s="233">
        <v>1</v>
      </c>
      <c r="I112" s="232">
        <v>1380</v>
      </c>
    </row>
    <row r="113" spans="1:9" ht="17.25" customHeight="1">
      <c r="A113" s="228">
        <v>96</v>
      </c>
      <c r="B113" s="229" t="s">
        <v>1267</v>
      </c>
      <c r="C113" s="230">
        <v>2015</v>
      </c>
      <c r="D113" s="231" t="s">
        <v>1177</v>
      </c>
      <c r="E113" s="232">
        <v>720</v>
      </c>
      <c r="F113" s="233">
        <v>5</v>
      </c>
      <c r="G113" s="232">
        <v>3600</v>
      </c>
      <c r="H113" s="233">
        <v>5</v>
      </c>
      <c r="I113" s="232">
        <v>3600</v>
      </c>
    </row>
    <row r="114" spans="1:9" ht="18.75" customHeight="1">
      <c r="A114" s="228">
        <v>97</v>
      </c>
      <c r="B114" s="229" t="s">
        <v>1268</v>
      </c>
      <c r="C114" s="230">
        <v>2015</v>
      </c>
      <c r="D114" s="231" t="s">
        <v>1177</v>
      </c>
      <c r="E114" s="232">
        <v>900</v>
      </c>
      <c r="F114" s="233">
        <v>1</v>
      </c>
      <c r="G114" s="232">
        <v>900</v>
      </c>
      <c r="H114" s="233">
        <v>1</v>
      </c>
      <c r="I114" s="232">
        <v>900</v>
      </c>
    </row>
    <row r="115" spans="1:9" ht="31.5" customHeight="1">
      <c r="A115" s="228">
        <v>98</v>
      </c>
      <c r="B115" s="229" t="s">
        <v>1269</v>
      </c>
      <c r="C115" s="230">
        <v>2015</v>
      </c>
      <c r="D115" s="231" t="s">
        <v>1177</v>
      </c>
      <c r="E115" s="232">
        <v>1080</v>
      </c>
      <c r="F115" s="233">
        <v>1</v>
      </c>
      <c r="G115" s="232">
        <v>1080</v>
      </c>
      <c r="H115" s="233">
        <v>1</v>
      </c>
      <c r="I115" s="232">
        <v>1080</v>
      </c>
    </row>
    <row r="116" spans="1:9" ht="16.5" customHeight="1">
      <c r="A116" s="228">
        <v>99</v>
      </c>
      <c r="B116" s="229" t="s">
        <v>1265</v>
      </c>
      <c r="C116" s="230">
        <v>2015</v>
      </c>
      <c r="D116" s="231" t="s">
        <v>1177</v>
      </c>
      <c r="E116" s="232">
        <v>360</v>
      </c>
      <c r="F116" s="233">
        <v>5</v>
      </c>
      <c r="G116" s="232">
        <v>1800</v>
      </c>
      <c r="H116" s="233">
        <v>5</v>
      </c>
      <c r="I116" s="232">
        <v>1800</v>
      </c>
    </row>
    <row r="117" spans="1:9" ht="16.5" customHeight="1">
      <c r="A117" s="228">
        <v>100</v>
      </c>
      <c r="B117" s="229" t="s">
        <v>1270</v>
      </c>
      <c r="C117" s="230">
        <v>2015</v>
      </c>
      <c r="D117" s="231" t="s">
        <v>1177</v>
      </c>
      <c r="E117" s="232">
        <v>660</v>
      </c>
      <c r="F117" s="233">
        <v>1</v>
      </c>
      <c r="G117" s="232">
        <v>660</v>
      </c>
      <c r="H117" s="233">
        <v>1</v>
      </c>
      <c r="I117" s="232">
        <v>660</v>
      </c>
    </row>
    <row r="118" spans="1:9" ht="16.5" customHeight="1">
      <c r="A118" s="228">
        <v>101</v>
      </c>
      <c r="B118" s="229" t="s">
        <v>1271</v>
      </c>
      <c r="C118" s="230">
        <v>2015</v>
      </c>
      <c r="D118" s="231" t="s">
        <v>1177</v>
      </c>
      <c r="E118" s="232">
        <v>360</v>
      </c>
      <c r="F118" s="233">
        <v>1</v>
      </c>
      <c r="G118" s="232">
        <v>360</v>
      </c>
      <c r="H118" s="233">
        <v>1</v>
      </c>
      <c r="I118" s="232">
        <v>360</v>
      </c>
    </row>
    <row r="119" spans="1:9" ht="16.5" customHeight="1">
      <c r="A119" s="228">
        <v>102</v>
      </c>
      <c r="B119" s="229" t="s">
        <v>1272</v>
      </c>
      <c r="C119" s="230">
        <v>2015</v>
      </c>
      <c r="D119" s="231" t="s">
        <v>1177</v>
      </c>
      <c r="E119" s="232">
        <v>660</v>
      </c>
      <c r="F119" s="233">
        <v>1</v>
      </c>
      <c r="G119" s="232">
        <v>660</v>
      </c>
      <c r="H119" s="233">
        <v>1</v>
      </c>
      <c r="I119" s="232">
        <v>660</v>
      </c>
    </row>
    <row r="120" spans="1:9" ht="16.5" customHeight="1">
      <c r="A120" s="228">
        <v>103</v>
      </c>
      <c r="B120" s="229" t="s">
        <v>1273</v>
      </c>
      <c r="C120" s="230">
        <v>2015</v>
      </c>
      <c r="D120" s="231" t="s">
        <v>1177</v>
      </c>
      <c r="E120" s="232">
        <v>420</v>
      </c>
      <c r="F120" s="233">
        <v>1</v>
      </c>
      <c r="G120" s="232">
        <v>420</v>
      </c>
      <c r="H120" s="233">
        <v>1</v>
      </c>
      <c r="I120" s="232">
        <v>420</v>
      </c>
    </row>
    <row r="121" spans="1:9" ht="16.5" customHeight="1">
      <c r="A121" s="228">
        <v>104</v>
      </c>
      <c r="B121" s="229" t="s">
        <v>1274</v>
      </c>
      <c r="C121" s="230">
        <v>2015</v>
      </c>
      <c r="D121" s="231" t="s">
        <v>1177</v>
      </c>
      <c r="E121" s="232">
        <v>360</v>
      </c>
      <c r="F121" s="233">
        <v>1</v>
      </c>
      <c r="G121" s="232">
        <v>360</v>
      </c>
      <c r="H121" s="233">
        <v>1</v>
      </c>
      <c r="I121" s="232">
        <v>360</v>
      </c>
    </row>
    <row r="122" spans="1:9" ht="16.5" customHeight="1">
      <c r="A122" s="228">
        <v>105</v>
      </c>
      <c r="B122" s="229" t="s">
        <v>1275</v>
      </c>
      <c r="C122" s="230">
        <v>2015</v>
      </c>
      <c r="D122" s="231" t="s">
        <v>1177</v>
      </c>
      <c r="E122" s="232">
        <v>3300</v>
      </c>
      <c r="F122" s="233">
        <v>1</v>
      </c>
      <c r="G122" s="232">
        <v>3300</v>
      </c>
      <c r="H122" s="233">
        <v>1</v>
      </c>
      <c r="I122" s="232">
        <v>3300</v>
      </c>
    </row>
    <row r="123" spans="1:9" ht="16.5" customHeight="1">
      <c r="A123" s="228">
        <v>106</v>
      </c>
      <c r="B123" s="229" t="s">
        <v>1276</v>
      </c>
      <c r="C123" s="230">
        <v>2015</v>
      </c>
      <c r="D123" s="231" t="s">
        <v>1177</v>
      </c>
      <c r="E123" s="232">
        <v>1080</v>
      </c>
      <c r="F123" s="233">
        <v>11</v>
      </c>
      <c r="G123" s="232">
        <v>11880</v>
      </c>
      <c r="H123" s="233">
        <v>11</v>
      </c>
      <c r="I123" s="232">
        <v>11880</v>
      </c>
    </row>
    <row r="124" spans="1:9" ht="16.5" customHeight="1">
      <c r="A124" s="228">
        <v>107</v>
      </c>
      <c r="B124" s="229" t="s">
        <v>1277</v>
      </c>
      <c r="C124" s="230">
        <v>2015</v>
      </c>
      <c r="D124" s="231" t="s">
        <v>1177</v>
      </c>
      <c r="E124" s="232">
        <v>4200</v>
      </c>
      <c r="F124" s="233">
        <v>2</v>
      </c>
      <c r="G124" s="232">
        <v>8400</v>
      </c>
      <c r="H124" s="233">
        <v>2</v>
      </c>
      <c r="I124" s="232">
        <v>8400</v>
      </c>
    </row>
    <row r="125" spans="1:9" ht="16.5" customHeight="1">
      <c r="A125" s="228">
        <v>108</v>
      </c>
      <c r="B125" s="229" t="s">
        <v>1278</v>
      </c>
      <c r="C125" s="230">
        <v>2015</v>
      </c>
      <c r="D125" s="231" t="s">
        <v>1177</v>
      </c>
      <c r="E125" s="232">
        <v>360</v>
      </c>
      <c r="F125" s="233">
        <v>1</v>
      </c>
      <c r="G125" s="232">
        <v>360</v>
      </c>
      <c r="H125" s="233">
        <v>1</v>
      </c>
      <c r="I125" s="232">
        <v>360</v>
      </c>
    </row>
    <row r="126" spans="1:9" ht="16.5" customHeight="1">
      <c r="A126" s="228">
        <v>109</v>
      </c>
      <c r="B126" s="229" t="s">
        <v>1279</v>
      </c>
      <c r="C126" s="230">
        <v>2013</v>
      </c>
      <c r="D126" s="231" t="s">
        <v>1177</v>
      </c>
      <c r="E126" s="232">
        <v>3360</v>
      </c>
      <c r="F126" s="233">
        <v>1</v>
      </c>
      <c r="G126" s="232">
        <v>3360</v>
      </c>
      <c r="H126" s="233">
        <v>1</v>
      </c>
      <c r="I126" s="232">
        <v>3360</v>
      </c>
    </row>
    <row r="127" spans="1:9" ht="16.5" customHeight="1">
      <c r="A127" s="228">
        <v>110</v>
      </c>
      <c r="B127" s="229" t="s">
        <v>1280</v>
      </c>
      <c r="C127" s="230">
        <v>2016</v>
      </c>
      <c r="D127" s="231" t="s">
        <v>1177</v>
      </c>
      <c r="E127" s="232">
        <v>256</v>
      </c>
      <c r="F127" s="233">
        <v>60</v>
      </c>
      <c r="G127" s="232">
        <v>15360</v>
      </c>
      <c r="H127" s="233">
        <v>60</v>
      </c>
      <c r="I127" s="232">
        <v>15360</v>
      </c>
    </row>
    <row r="128" spans="1:9" ht="16.5" customHeight="1">
      <c r="A128" s="228">
        <v>111</v>
      </c>
      <c r="B128" s="229" t="s">
        <v>1281</v>
      </c>
      <c r="C128" s="230">
        <v>2016</v>
      </c>
      <c r="D128" s="231" t="s">
        <v>1177</v>
      </c>
      <c r="E128" s="232">
        <v>13248</v>
      </c>
      <c r="F128" s="233">
        <v>2</v>
      </c>
      <c r="G128" s="232">
        <v>26496</v>
      </c>
      <c r="H128" s="233">
        <v>2</v>
      </c>
      <c r="I128" s="232">
        <v>26496</v>
      </c>
    </row>
    <row r="129" spans="1:9" ht="16.5" customHeight="1">
      <c r="A129" s="228">
        <v>112</v>
      </c>
      <c r="B129" s="229" t="s">
        <v>321</v>
      </c>
      <c r="C129" s="230">
        <v>2016</v>
      </c>
      <c r="D129" s="231" t="s">
        <v>1177</v>
      </c>
      <c r="E129" s="232">
        <v>4800</v>
      </c>
      <c r="F129" s="233">
        <v>60</v>
      </c>
      <c r="G129" s="232">
        <v>288000</v>
      </c>
      <c r="H129" s="233">
        <v>60</v>
      </c>
      <c r="I129" s="232">
        <v>288000</v>
      </c>
    </row>
    <row r="130" spans="1:9">
      <c r="A130" s="228">
        <v>113</v>
      </c>
      <c r="B130" s="229" t="s">
        <v>1282</v>
      </c>
      <c r="C130" s="230">
        <v>2016</v>
      </c>
      <c r="D130" s="231" t="s">
        <v>1177</v>
      </c>
      <c r="E130" s="232">
        <v>2560</v>
      </c>
      <c r="F130" s="233">
        <v>60</v>
      </c>
      <c r="G130" s="232">
        <v>153600</v>
      </c>
      <c r="H130" s="233">
        <v>60</v>
      </c>
      <c r="I130" s="232">
        <v>153600</v>
      </c>
    </row>
    <row r="131" spans="1:9" ht="18" customHeight="1">
      <c r="A131" s="228">
        <v>114</v>
      </c>
      <c r="B131" s="229" t="s">
        <v>1208</v>
      </c>
      <c r="C131" s="230">
        <v>2016</v>
      </c>
      <c r="D131" s="231" t="s">
        <v>1177</v>
      </c>
      <c r="E131" s="232">
        <v>1280</v>
      </c>
      <c r="F131" s="233">
        <v>60</v>
      </c>
      <c r="G131" s="232">
        <v>76800</v>
      </c>
      <c r="H131" s="233">
        <v>60</v>
      </c>
      <c r="I131" s="232">
        <v>76800</v>
      </c>
    </row>
    <row r="132" spans="1:9" ht="27" customHeight="1">
      <c r="A132" s="228">
        <v>115</v>
      </c>
      <c r="B132" s="229" t="s">
        <v>1283</v>
      </c>
      <c r="C132" s="230">
        <v>2016</v>
      </c>
      <c r="D132" s="242" t="s">
        <v>1284</v>
      </c>
      <c r="E132" s="232">
        <v>2240</v>
      </c>
      <c r="F132" s="233">
        <v>60</v>
      </c>
      <c r="G132" s="232">
        <v>134400</v>
      </c>
      <c r="H132" s="233">
        <v>60</v>
      </c>
      <c r="I132" s="232">
        <v>134400</v>
      </c>
    </row>
    <row r="133" spans="1:9" ht="24.75">
      <c r="A133" s="228">
        <v>116</v>
      </c>
      <c r="B133" s="229" t="s">
        <v>1285</v>
      </c>
      <c r="C133" s="230">
        <v>2016</v>
      </c>
      <c r="D133" s="231" t="s">
        <v>1177</v>
      </c>
      <c r="E133" s="232">
        <v>139040</v>
      </c>
      <c r="F133" s="233">
        <v>1</v>
      </c>
      <c r="G133" s="232">
        <v>139040</v>
      </c>
      <c r="H133" s="233">
        <v>1</v>
      </c>
      <c r="I133" s="232">
        <v>139040</v>
      </c>
    </row>
    <row r="134" spans="1:9" ht="18.75" customHeight="1">
      <c r="A134" s="228">
        <v>117</v>
      </c>
      <c r="B134" s="229" t="s">
        <v>1218</v>
      </c>
      <c r="C134" s="230">
        <v>2016</v>
      </c>
      <c r="D134" s="231" t="s">
        <v>1177</v>
      </c>
      <c r="E134" s="232">
        <v>224</v>
      </c>
      <c r="F134" s="233">
        <v>4</v>
      </c>
      <c r="G134" s="232">
        <v>896</v>
      </c>
      <c r="H134" s="233">
        <v>4</v>
      </c>
      <c r="I134" s="232">
        <v>896</v>
      </c>
    </row>
    <row r="135" spans="1:9" ht="17.25" customHeight="1">
      <c r="A135" s="228">
        <v>118</v>
      </c>
      <c r="B135" s="229" t="s">
        <v>1286</v>
      </c>
      <c r="C135" s="230">
        <v>2016</v>
      </c>
      <c r="D135" s="231" t="s">
        <v>1177</v>
      </c>
      <c r="E135" s="232">
        <v>640</v>
      </c>
      <c r="F135" s="233">
        <v>1</v>
      </c>
      <c r="G135" s="232">
        <v>640</v>
      </c>
      <c r="H135" s="233">
        <v>1</v>
      </c>
      <c r="I135" s="232">
        <v>640</v>
      </c>
    </row>
    <row r="136" spans="1:9" ht="17.25" customHeight="1">
      <c r="A136" s="228">
        <v>119</v>
      </c>
      <c r="B136" s="229" t="s">
        <v>1287</v>
      </c>
      <c r="C136" s="230">
        <v>2016</v>
      </c>
      <c r="D136" s="231" t="s">
        <v>1177</v>
      </c>
      <c r="E136" s="232">
        <v>2496</v>
      </c>
      <c r="F136" s="233">
        <v>2</v>
      </c>
      <c r="G136" s="232">
        <v>4992</v>
      </c>
      <c r="H136" s="233">
        <v>2</v>
      </c>
      <c r="I136" s="232">
        <v>4992</v>
      </c>
    </row>
    <row r="137" spans="1:9" ht="15.75" customHeight="1">
      <c r="A137" s="228">
        <v>120</v>
      </c>
      <c r="B137" s="229" t="s">
        <v>1288</v>
      </c>
      <c r="C137" s="230">
        <v>2016</v>
      </c>
      <c r="D137" s="231" t="s">
        <v>1177</v>
      </c>
      <c r="E137" s="232">
        <v>1024</v>
      </c>
      <c r="F137" s="233">
        <v>2</v>
      </c>
      <c r="G137" s="232">
        <v>2048</v>
      </c>
      <c r="H137" s="233">
        <v>2</v>
      </c>
      <c r="I137" s="232">
        <v>2048</v>
      </c>
    </row>
    <row r="138" spans="1:9" ht="16.5" customHeight="1">
      <c r="A138" s="228">
        <v>121</v>
      </c>
      <c r="B138" s="229" t="s">
        <v>1289</v>
      </c>
      <c r="C138" s="230">
        <v>2016</v>
      </c>
      <c r="D138" s="231" t="s">
        <v>1177</v>
      </c>
      <c r="E138" s="232">
        <v>224</v>
      </c>
      <c r="F138" s="233">
        <v>2</v>
      </c>
      <c r="G138" s="232">
        <v>448</v>
      </c>
      <c r="H138" s="233">
        <v>2</v>
      </c>
      <c r="I138" s="232">
        <v>448</v>
      </c>
    </row>
    <row r="139" spans="1:9" ht="16.5" customHeight="1">
      <c r="A139" s="228">
        <v>122</v>
      </c>
      <c r="B139" s="229" t="s">
        <v>1290</v>
      </c>
      <c r="C139" s="230">
        <v>2016</v>
      </c>
      <c r="D139" s="231" t="s">
        <v>1177</v>
      </c>
      <c r="E139" s="232">
        <v>1580</v>
      </c>
      <c r="F139" s="233">
        <v>2</v>
      </c>
      <c r="G139" s="232">
        <v>3160</v>
      </c>
      <c r="H139" s="233">
        <v>2</v>
      </c>
      <c r="I139" s="232">
        <v>3160</v>
      </c>
    </row>
    <row r="140" spans="1:9" ht="13.5" customHeight="1">
      <c r="A140" s="228">
        <v>123</v>
      </c>
      <c r="B140" s="229" t="s">
        <v>1291</v>
      </c>
      <c r="C140" s="230">
        <v>2016</v>
      </c>
      <c r="D140" s="231" t="s">
        <v>1177</v>
      </c>
      <c r="E140" s="232">
        <v>34563</v>
      </c>
      <c r="F140" s="233">
        <v>8</v>
      </c>
      <c r="G140" s="232">
        <v>276504</v>
      </c>
      <c r="H140" s="233">
        <v>8</v>
      </c>
      <c r="I140" s="232">
        <v>276504</v>
      </c>
    </row>
    <row r="141" spans="1:9">
      <c r="A141" s="228">
        <v>124</v>
      </c>
      <c r="B141" s="229" t="s">
        <v>1292</v>
      </c>
      <c r="C141" s="230">
        <v>2016</v>
      </c>
      <c r="D141" s="231" t="s">
        <v>1177</v>
      </c>
      <c r="E141" s="232">
        <v>135880</v>
      </c>
      <c r="F141" s="233">
        <v>1</v>
      </c>
      <c r="G141" s="232">
        <v>135880</v>
      </c>
      <c r="H141" s="233">
        <v>1</v>
      </c>
      <c r="I141" s="232">
        <v>135880</v>
      </c>
    </row>
    <row r="142" spans="1:9">
      <c r="A142" s="228">
        <v>125</v>
      </c>
      <c r="B142" s="229" t="s">
        <v>1293</v>
      </c>
      <c r="C142" s="230">
        <v>2016</v>
      </c>
      <c r="D142" s="231" t="s">
        <v>1177</v>
      </c>
      <c r="E142" s="232">
        <v>279660</v>
      </c>
      <c r="F142" s="233">
        <v>1</v>
      </c>
      <c r="G142" s="232">
        <v>279660</v>
      </c>
      <c r="H142" s="233">
        <v>1</v>
      </c>
      <c r="I142" s="232">
        <v>279660</v>
      </c>
    </row>
    <row r="143" spans="1:9">
      <c r="A143" s="228">
        <v>126</v>
      </c>
      <c r="B143" s="229" t="s">
        <v>1294</v>
      </c>
      <c r="C143" s="230">
        <v>2016</v>
      </c>
      <c r="D143" s="231" t="s">
        <v>1177</v>
      </c>
      <c r="E143" s="232">
        <v>17775</v>
      </c>
      <c r="F143" s="233">
        <v>3</v>
      </c>
      <c r="G143" s="232">
        <v>53325</v>
      </c>
      <c r="H143" s="233">
        <v>3</v>
      </c>
      <c r="I143" s="232">
        <v>53325</v>
      </c>
    </row>
    <row r="144" spans="1:9">
      <c r="A144" s="228">
        <v>127</v>
      </c>
      <c r="B144" s="229" t="s">
        <v>1295</v>
      </c>
      <c r="C144" s="230">
        <v>2016</v>
      </c>
      <c r="D144" s="231" t="s">
        <v>1177</v>
      </c>
      <c r="E144" s="232">
        <v>10618</v>
      </c>
      <c r="F144" s="233">
        <v>11</v>
      </c>
      <c r="G144" s="232">
        <v>116798</v>
      </c>
      <c r="H144" s="233">
        <v>11</v>
      </c>
      <c r="I144" s="232">
        <v>116798</v>
      </c>
    </row>
    <row r="145" spans="1:9">
      <c r="A145" s="228">
        <v>128</v>
      </c>
      <c r="B145" s="229" t="s">
        <v>1296</v>
      </c>
      <c r="C145" s="230">
        <v>2016</v>
      </c>
      <c r="D145" s="231" t="s">
        <v>1177</v>
      </c>
      <c r="E145" s="232">
        <v>13825</v>
      </c>
      <c r="F145" s="233">
        <v>10</v>
      </c>
      <c r="G145" s="232">
        <v>138250</v>
      </c>
      <c r="H145" s="233">
        <v>10</v>
      </c>
      <c r="I145" s="232">
        <v>138250</v>
      </c>
    </row>
    <row r="146" spans="1:9">
      <c r="A146" s="228">
        <v>129</v>
      </c>
      <c r="B146" s="229" t="s">
        <v>59</v>
      </c>
      <c r="C146" s="230">
        <v>2016</v>
      </c>
      <c r="D146" s="231" t="s">
        <v>1177</v>
      </c>
      <c r="E146" s="232">
        <v>31600</v>
      </c>
      <c r="F146" s="233">
        <v>3</v>
      </c>
      <c r="G146" s="232">
        <v>94800</v>
      </c>
      <c r="H146" s="233">
        <v>3</v>
      </c>
      <c r="I146" s="232">
        <v>94800</v>
      </c>
    </row>
    <row r="147" spans="1:9">
      <c r="A147" s="228">
        <v>130</v>
      </c>
      <c r="B147" s="229" t="s">
        <v>1297</v>
      </c>
      <c r="C147" s="230">
        <v>2016</v>
      </c>
      <c r="D147" s="231" t="s">
        <v>1177</v>
      </c>
      <c r="E147" s="232">
        <v>51350</v>
      </c>
      <c r="F147" s="233">
        <v>1</v>
      </c>
      <c r="G147" s="232">
        <v>51350</v>
      </c>
      <c r="H147" s="233">
        <v>1</v>
      </c>
      <c r="I147" s="232">
        <v>51350</v>
      </c>
    </row>
    <row r="148" spans="1:9">
      <c r="A148" s="228">
        <v>131</v>
      </c>
      <c r="B148" s="229" t="s">
        <v>61</v>
      </c>
      <c r="C148" s="230">
        <v>2016</v>
      </c>
      <c r="D148" s="231" t="s">
        <v>1177</v>
      </c>
      <c r="E148" s="232">
        <v>8690</v>
      </c>
      <c r="F148" s="233">
        <v>12</v>
      </c>
      <c r="G148" s="232">
        <v>104280</v>
      </c>
      <c r="H148" s="233">
        <v>12</v>
      </c>
      <c r="I148" s="232">
        <v>104280</v>
      </c>
    </row>
    <row r="149" spans="1:9">
      <c r="A149" s="228">
        <v>132</v>
      </c>
      <c r="B149" s="229" t="s">
        <v>1298</v>
      </c>
      <c r="C149" s="230">
        <v>2016</v>
      </c>
      <c r="D149" s="231" t="s">
        <v>1177</v>
      </c>
      <c r="E149" s="232">
        <v>22120</v>
      </c>
      <c r="F149" s="233">
        <v>1</v>
      </c>
      <c r="G149" s="232">
        <v>22120</v>
      </c>
      <c r="H149" s="233">
        <v>1</v>
      </c>
      <c r="I149" s="232">
        <v>22120</v>
      </c>
    </row>
    <row r="150" spans="1:9">
      <c r="A150" s="228">
        <v>133</v>
      </c>
      <c r="B150" s="229" t="s">
        <v>60</v>
      </c>
      <c r="C150" s="230">
        <v>2016</v>
      </c>
      <c r="D150" s="231" t="s">
        <v>1177</v>
      </c>
      <c r="E150" s="232">
        <v>75050</v>
      </c>
      <c r="F150" s="233">
        <v>2</v>
      </c>
      <c r="G150" s="232">
        <v>150100</v>
      </c>
      <c r="H150" s="233">
        <v>2</v>
      </c>
      <c r="I150" s="232">
        <v>150100</v>
      </c>
    </row>
    <row r="151" spans="1:9">
      <c r="A151" s="228">
        <v>134</v>
      </c>
      <c r="B151" s="229" t="s">
        <v>1299</v>
      </c>
      <c r="C151" s="230">
        <v>2016</v>
      </c>
      <c r="D151" s="231" t="s">
        <v>1177</v>
      </c>
      <c r="E151" s="232">
        <v>235420</v>
      </c>
      <c r="F151" s="233">
        <v>1</v>
      </c>
      <c r="G151" s="232">
        <v>235420</v>
      </c>
      <c r="H151" s="233">
        <v>1</v>
      </c>
      <c r="I151" s="232">
        <v>235420</v>
      </c>
    </row>
    <row r="152" spans="1:9">
      <c r="A152" s="228">
        <v>135</v>
      </c>
      <c r="B152" s="229" t="s">
        <v>58</v>
      </c>
      <c r="C152" s="230">
        <v>2016</v>
      </c>
      <c r="D152" s="231" t="s">
        <v>1177</v>
      </c>
      <c r="E152" s="232">
        <v>63200</v>
      </c>
      <c r="F152" s="233">
        <v>2</v>
      </c>
      <c r="G152" s="232">
        <v>126400</v>
      </c>
      <c r="H152" s="233">
        <v>2</v>
      </c>
      <c r="I152" s="232">
        <v>126400</v>
      </c>
    </row>
    <row r="153" spans="1:9">
      <c r="A153" s="228">
        <v>136</v>
      </c>
      <c r="B153" s="229" t="s">
        <v>1300</v>
      </c>
      <c r="C153" s="230">
        <v>2000</v>
      </c>
      <c r="D153" s="231" t="s">
        <v>1177</v>
      </c>
      <c r="E153" s="232">
        <v>6000</v>
      </c>
      <c r="F153" s="233">
        <v>1</v>
      </c>
      <c r="G153" s="232">
        <v>6000</v>
      </c>
      <c r="H153" s="233">
        <v>1</v>
      </c>
      <c r="I153" s="232">
        <v>6000</v>
      </c>
    </row>
    <row r="154" spans="1:9">
      <c r="A154" s="228">
        <v>137</v>
      </c>
      <c r="B154" s="229" t="s">
        <v>1301</v>
      </c>
      <c r="C154" s="230">
        <v>1977</v>
      </c>
      <c r="D154" s="231" t="s">
        <v>1177</v>
      </c>
      <c r="E154" s="232">
        <v>67</v>
      </c>
      <c r="F154" s="233">
        <v>60</v>
      </c>
      <c r="G154" s="232">
        <v>4020</v>
      </c>
      <c r="H154" s="233">
        <v>60</v>
      </c>
      <c r="I154" s="232">
        <v>4020</v>
      </c>
    </row>
    <row r="155" spans="1:9">
      <c r="A155" s="236">
        <v>138</v>
      </c>
      <c r="B155" s="237" t="s">
        <v>1302</v>
      </c>
      <c r="C155" s="238">
        <v>2013</v>
      </c>
      <c r="D155" s="239" t="s">
        <v>1177</v>
      </c>
      <c r="E155" s="240">
        <v>1400</v>
      </c>
      <c r="F155" s="243">
        <v>1</v>
      </c>
      <c r="G155" s="240">
        <v>1400</v>
      </c>
      <c r="H155" s="243">
        <v>1</v>
      </c>
      <c r="I155" s="240">
        <v>1400</v>
      </c>
    </row>
    <row r="156" spans="1:9">
      <c r="A156" s="236">
        <v>139</v>
      </c>
      <c r="B156" s="237" t="s">
        <v>1303</v>
      </c>
      <c r="C156" s="238">
        <v>2015</v>
      </c>
      <c r="D156" s="239" t="s">
        <v>1177</v>
      </c>
      <c r="E156" s="240">
        <v>24</v>
      </c>
      <c r="F156" s="243">
        <v>8</v>
      </c>
      <c r="G156" s="240">
        <v>192</v>
      </c>
      <c r="H156" s="243">
        <v>8</v>
      </c>
      <c r="I156" s="240">
        <v>192</v>
      </c>
    </row>
    <row r="157" spans="1:9">
      <c r="A157" s="236">
        <v>140</v>
      </c>
      <c r="B157" s="237" t="s">
        <v>1265</v>
      </c>
      <c r="C157" s="238">
        <v>2015</v>
      </c>
      <c r="D157" s="239" t="s">
        <v>1177</v>
      </c>
      <c r="E157" s="240">
        <v>20</v>
      </c>
      <c r="F157" s="243">
        <v>1</v>
      </c>
      <c r="G157" s="240">
        <v>20</v>
      </c>
      <c r="H157" s="243">
        <v>1</v>
      </c>
      <c r="I157" s="240">
        <v>20</v>
      </c>
    </row>
    <row r="158" spans="1:9">
      <c r="A158" s="236">
        <v>141</v>
      </c>
      <c r="B158" s="237" t="s">
        <v>290</v>
      </c>
      <c r="C158" s="238">
        <v>2015</v>
      </c>
      <c r="D158" s="239" t="s">
        <v>1177</v>
      </c>
      <c r="E158" s="240">
        <v>1320</v>
      </c>
      <c r="F158" s="243">
        <v>1</v>
      </c>
      <c r="G158" s="240">
        <v>1320</v>
      </c>
      <c r="H158" s="243">
        <v>1</v>
      </c>
      <c r="I158" s="240">
        <v>1320</v>
      </c>
    </row>
    <row r="159" spans="1:9">
      <c r="A159" s="228">
        <v>142</v>
      </c>
      <c r="B159" s="244" t="s">
        <v>1304</v>
      </c>
      <c r="C159" s="230">
        <v>2016</v>
      </c>
      <c r="D159" s="231" t="s">
        <v>1177</v>
      </c>
      <c r="E159" s="232">
        <v>20835</v>
      </c>
      <c r="F159" s="233">
        <v>4</v>
      </c>
      <c r="G159" s="232">
        <v>83340</v>
      </c>
      <c r="H159" s="233">
        <v>4</v>
      </c>
      <c r="I159" s="232">
        <v>83340</v>
      </c>
    </row>
    <row r="160" spans="1:9">
      <c r="A160" s="228">
        <v>143</v>
      </c>
      <c r="B160" s="244" t="s">
        <v>1305</v>
      </c>
      <c r="C160" s="230">
        <v>2016</v>
      </c>
      <c r="D160" s="231" t="s">
        <v>1177</v>
      </c>
      <c r="E160" s="232">
        <v>7491</v>
      </c>
      <c r="F160" s="233">
        <v>2</v>
      </c>
      <c r="G160" s="232">
        <v>14982</v>
      </c>
      <c r="H160" s="233">
        <v>2</v>
      </c>
      <c r="I160" s="232">
        <v>14982</v>
      </c>
    </row>
    <row r="161" spans="1:9">
      <c r="A161" s="228">
        <v>144</v>
      </c>
      <c r="B161" s="244" t="s">
        <v>1306</v>
      </c>
      <c r="C161" s="230">
        <v>2016</v>
      </c>
      <c r="D161" s="231" t="s">
        <v>1177</v>
      </c>
      <c r="E161" s="232">
        <v>234031</v>
      </c>
      <c r="F161" s="233">
        <v>1</v>
      </c>
      <c r="G161" s="232">
        <v>234031</v>
      </c>
      <c r="H161" s="233">
        <v>1</v>
      </c>
      <c r="I161" s="232">
        <v>234031</v>
      </c>
    </row>
    <row r="162" spans="1:9">
      <c r="A162" s="228">
        <v>145</v>
      </c>
      <c r="B162" s="229" t="s">
        <v>1307</v>
      </c>
      <c r="C162" s="230">
        <v>2016</v>
      </c>
      <c r="D162" s="231" t="s">
        <v>1177</v>
      </c>
      <c r="E162" s="232">
        <v>62332</v>
      </c>
      <c r="F162" s="233">
        <v>2</v>
      </c>
      <c r="G162" s="232">
        <v>124664</v>
      </c>
      <c r="H162" s="233">
        <v>2</v>
      </c>
      <c r="I162" s="232">
        <v>124664</v>
      </c>
    </row>
    <row r="163" spans="1:9">
      <c r="A163" s="228">
        <v>146</v>
      </c>
      <c r="B163" s="229" t="s">
        <v>1308</v>
      </c>
      <c r="C163" s="230">
        <v>2016</v>
      </c>
      <c r="D163" s="231" t="s">
        <v>1177</v>
      </c>
      <c r="E163" s="232">
        <v>82618</v>
      </c>
      <c r="F163" s="233">
        <v>1</v>
      </c>
      <c r="G163" s="232">
        <v>82618</v>
      </c>
      <c r="H163" s="233">
        <v>1</v>
      </c>
      <c r="I163" s="232">
        <v>82618</v>
      </c>
    </row>
    <row r="164" spans="1:9">
      <c r="A164" s="228">
        <v>147</v>
      </c>
      <c r="B164" s="229" t="s">
        <v>1309</v>
      </c>
      <c r="C164" s="230">
        <v>2016</v>
      </c>
      <c r="D164" s="231" t="s">
        <v>1177</v>
      </c>
      <c r="E164" s="232">
        <v>56025</v>
      </c>
      <c r="F164" s="233">
        <v>1</v>
      </c>
      <c r="G164" s="232">
        <v>56025</v>
      </c>
      <c r="H164" s="233">
        <v>1</v>
      </c>
      <c r="I164" s="232">
        <v>56025</v>
      </c>
    </row>
    <row r="165" spans="1:9">
      <c r="A165" s="228">
        <v>148</v>
      </c>
      <c r="B165" s="229" t="s">
        <v>1310</v>
      </c>
      <c r="C165" s="230">
        <v>2016</v>
      </c>
      <c r="D165" s="231" t="s">
        <v>1177</v>
      </c>
      <c r="E165" s="232">
        <v>181482</v>
      </c>
      <c r="F165" s="233">
        <v>1</v>
      </c>
      <c r="G165" s="232">
        <v>181482</v>
      </c>
      <c r="H165" s="233">
        <v>1</v>
      </c>
      <c r="I165" s="232">
        <v>181482</v>
      </c>
    </row>
    <row r="166" spans="1:9">
      <c r="A166" s="228">
        <v>149</v>
      </c>
      <c r="B166" s="229" t="s">
        <v>1311</v>
      </c>
      <c r="C166" s="230">
        <v>2016</v>
      </c>
      <c r="D166" s="231" t="s">
        <v>1177</v>
      </c>
      <c r="E166" s="232">
        <v>239462</v>
      </c>
      <c r="F166" s="233">
        <v>1</v>
      </c>
      <c r="G166" s="232">
        <v>239462</v>
      </c>
      <c r="H166" s="233">
        <v>1</v>
      </c>
      <c r="I166" s="232">
        <v>239462</v>
      </c>
    </row>
    <row r="167" spans="1:9">
      <c r="A167" s="228">
        <v>150</v>
      </c>
      <c r="B167" s="229" t="s">
        <v>1312</v>
      </c>
      <c r="C167" s="230">
        <v>2016</v>
      </c>
      <c r="D167" s="231" t="s">
        <v>1177</v>
      </c>
      <c r="E167" s="232">
        <v>18170</v>
      </c>
      <c r="F167" s="233">
        <v>1</v>
      </c>
      <c r="G167" s="232">
        <v>18170</v>
      </c>
      <c r="H167" s="233">
        <v>1</v>
      </c>
      <c r="I167" s="232">
        <v>18170</v>
      </c>
    </row>
    <row r="168" spans="1:9">
      <c r="A168" s="228">
        <v>151</v>
      </c>
      <c r="B168" s="229" t="s">
        <v>1313</v>
      </c>
      <c r="C168" s="230">
        <v>2018</v>
      </c>
      <c r="D168" s="231" t="s">
        <v>1314</v>
      </c>
      <c r="E168" s="232">
        <v>1800</v>
      </c>
      <c r="F168" s="233">
        <v>2</v>
      </c>
      <c r="G168" s="232">
        <v>3600</v>
      </c>
      <c r="H168" s="233">
        <v>2</v>
      </c>
      <c r="I168" s="232">
        <v>3600</v>
      </c>
    </row>
    <row r="169" spans="1:9">
      <c r="A169" s="228">
        <v>152</v>
      </c>
      <c r="B169" s="229" t="s">
        <v>1315</v>
      </c>
      <c r="C169" s="230">
        <v>2018</v>
      </c>
      <c r="D169" s="231" t="s">
        <v>1177</v>
      </c>
      <c r="E169" s="232">
        <v>1680</v>
      </c>
      <c r="F169" s="233">
        <v>1</v>
      </c>
      <c r="G169" s="232">
        <v>1680</v>
      </c>
      <c r="H169" s="233">
        <v>1</v>
      </c>
      <c r="I169" s="232">
        <v>1680</v>
      </c>
    </row>
    <row r="170" spans="1:9">
      <c r="A170" s="228">
        <v>153</v>
      </c>
      <c r="B170" s="229" t="s">
        <v>1316</v>
      </c>
      <c r="C170" s="230">
        <v>2018</v>
      </c>
      <c r="D170" s="231" t="s">
        <v>1177</v>
      </c>
      <c r="E170" s="232">
        <v>920</v>
      </c>
      <c r="F170" s="233">
        <v>1</v>
      </c>
      <c r="G170" s="232">
        <v>920</v>
      </c>
      <c r="H170" s="233">
        <v>1</v>
      </c>
      <c r="I170" s="232">
        <v>920</v>
      </c>
    </row>
    <row r="171" spans="1:9">
      <c r="A171" s="228">
        <v>154</v>
      </c>
      <c r="B171" s="229" t="s">
        <v>1317</v>
      </c>
      <c r="C171" s="230">
        <v>2018</v>
      </c>
      <c r="D171" s="231" t="s">
        <v>1177</v>
      </c>
      <c r="E171" s="232">
        <v>1500</v>
      </c>
      <c r="F171" s="233">
        <v>2</v>
      </c>
      <c r="G171" s="232">
        <v>3000</v>
      </c>
      <c r="H171" s="233">
        <v>2</v>
      </c>
      <c r="I171" s="232">
        <v>3000</v>
      </c>
    </row>
    <row r="172" spans="1:9">
      <c r="A172" s="228">
        <v>155</v>
      </c>
      <c r="B172" s="229" t="s">
        <v>1318</v>
      </c>
      <c r="C172" s="230">
        <v>2018</v>
      </c>
      <c r="D172" s="231" t="s">
        <v>1177</v>
      </c>
      <c r="E172" s="232">
        <v>1250</v>
      </c>
      <c r="F172" s="233">
        <v>3</v>
      </c>
      <c r="G172" s="232">
        <v>3750</v>
      </c>
      <c r="H172" s="233">
        <v>3</v>
      </c>
      <c r="I172" s="232">
        <v>3750</v>
      </c>
    </row>
    <row r="173" spans="1:9">
      <c r="A173" s="228">
        <v>156</v>
      </c>
      <c r="B173" s="229" t="s">
        <v>1319</v>
      </c>
      <c r="C173" s="230">
        <v>2018</v>
      </c>
      <c r="D173" s="231" t="s">
        <v>1177</v>
      </c>
      <c r="E173" s="232">
        <v>500</v>
      </c>
      <c r="F173" s="233">
        <v>1</v>
      </c>
      <c r="G173" s="232">
        <v>500</v>
      </c>
      <c r="H173" s="233">
        <v>1</v>
      </c>
      <c r="I173" s="232">
        <v>500</v>
      </c>
    </row>
    <row r="174" spans="1:9">
      <c r="A174" s="228">
        <v>158</v>
      </c>
      <c r="B174" s="229" t="s">
        <v>277</v>
      </c>
      <c r="C174" s="230">
        <v>2018</v>
      </c>
      <c r="D174" s="231" t="s">
        <v>1177</v>
      </c>
      <c r="E174" s="232">
        <v>300</v>
      </c>
      <c r="F174" s="233">
        <v>1</v>
      </c>
      <c r="G174" s="232">
        <v>300</v>
      </c>
      <c r="H174" s="233">
        <v>1</v>
      </c>
      <c r="I174" s="232">
        <v>300</v>
      </c>
    </row>
    <row r="175" spans="1:9">
      <c r="A175" s="228">
        <v>159</v>
      </c>
      <c r="B175" s="229" t="s">
        <v>1320</v>
      </c>
      <c r="C175" s="230">
        <v>2018</v>
      </c>
      <c r="D175" s="231" t="s">
        <v>1177</v>
      </c>
      <c r="E175" s="232">
        <v>1650</v>
      </c>
      <c r="F175" s="233">
        <v>2</v>
      </c>
      <c r="G175" s="232">
        <v>3300</v>
      </c>
      <c r="H175" s="233">
        <v>2</v>
      </c>
      <c r="I175" s="232">
        <v>3300</v>
      </c>
    </row>
    <row r="176" spans="1:9">
      <c r="A176" s="228">
        <v>160</v>
      </c>
      <c r="B176" s="244" t="s">
        <v>986</v>
      </c>
      <c r="C176" s="230">
        <v>2018</v>
      </c>
      <c r="D176" s="231" t="s">
        <v>1177</v>
      </c>
      <c r="E176" s="232">
        <v>50000</v>
      </c>
      <c r="F176" s="233">
        <v>1</v>
      </c>
      <c r="G176" s="232">
        <v>50000</v>
      </c>
      <c r="H176" s="233">
        <v>1</v>
      </c>
      <c r="I176" s="232">
        <v>50000</v>
      </c>
    </row>
    <row r="177" spans="1:9">
      <c r="A177" s="228">
        <v>161</v>
      </c>
      <c r="B177" s="244" t="s">
        <v>447</v>
      </c>
      <c r="C177" s="230">
        <v>2018</v>
      </c>
      <c r="D177" s="231" t="s">
        <v>1177</v>
      </c>
      <c r="E177" s="232">
        <v>50000</v>
      </c>
      <c r="F177" s="233">
        <v>1</v>
      </c>
      <c r="G177" s="232">
        <v>50000</v>
      </c>
      <c r="H177" s="233">
        <v>1</v>
      </c>
      <c r="I177" s="232">
        <v>50000</v>
      </c>
    </row>
    <row r="178" spans="1:9">
      <c r="A178" s="228">
        <v>162</v>
      </c>
      <c r="B178" s="244" t="s">
        <v>473</v>
      </c>
      <c r="C178" s="230">
        <v>2018</v>
      </c>
      <c r="D178" s="231" t="s">
        <v>1177</v>
      </c>
      <c r="E178" s="232">
        <v>10000</v>
      </c>
      <c r="F178" s="233">
        <v>1</v>
      </c>
      <c r="G178" s="232">
        <v>10000</v>
      </c>
      <c r="H178" s="233">
        <v>1</v>
      </c>
      <c r="I178" s="232">
        <v>10000</v>
      </c>
    </row>
    <row r="179" spans="1:9">
      <c r="A179" s="228">
        <v>163</v>
      </c>
      <c r="B179" s="229" t="s">
        <v>1321</v>
      </c>
      <c r="C179" s="230">
        <v>2018</v>
      </c>
      <c r="D179" s="231" t="s">
        <v>1314</v>
      </c>
      <c r="E179" s="232">
        <v>246700</v>
      </c>
      <c r="F179" s="233">
        <v>1</v>
      </c>
      <c r="G179" s="232">
        <v>246700</v>
      </c>
      <c r="H179" s="233">
        <v>1</v>
      </c>
      <c r="I179" s="232">
        <v>246700</v>
      </c>
    </row>
    <row r="180" spans="1:9">
      <c r="A180" s="228">
        <v>164</v>
      </c>
      <c r="B180" s="229" t="s">
        <v>628</v>
      </c>
      <c r="C180" s="230">
        <v>2018</v>
      </c>
      <c r="D180" s="231" t="s">
        <v>1314</v>
      </c>
      <c r="E180" s="232">
        <v>91600</v>
      </c>
      <c r="F180" s="233">
        <v>1</v>
      </c>
      <c r="G180" s="232">
        <v>91600</v>
      </c>
      <c r="H180" s="233">
        <v>1</v>
      </c>
      <c r="I180" s="232">
        <v>91600</v>
      </c>
    </row>
    <row r="181" spans="1:9">
      <c r="A181" s="228">
        <v>165</v>
      </c>
      <c r="B181" s="229" t="s">
        <v>993</v>
      </c>
      <c r="C181" s="230">
        <v>2018</v>
      </c>
      <c r="D181" s="231" t="s">
        <v>1314</v>
      </c>
      <c r="E181" s="232">
        <v>3000</v>
      </c>
      <c r="F181" s="233">
        <v>60</v>
      </c>
      <c r="G181" s="232">
        <v>180000</v>
      </c>
      <c r="H181" s="233">
        <v>60</v>
      </c>
      <c r="I181" s="232">
        <v>180000</v>
      </c>
    </row>
    <row r="182" spans="1:9">
      <c r="A182" s="228"/>
      <c r="B182" s="229"/>
      <c r="C182" s="230"/>
      <c r="D182" s="231"/>
      <c r="E182" s="232"/>
      <c r="F182" s="233"/>
      <c r="G182" s="232"/>
      <c r="H182" s="233"/>
      <c r="I182" s="232"/>
    </row>
    <row r="183" spans="1:9">
      <c r="A183" s="580" t="s">
        <v>123</v>
      </c>
      <c r="B183" s="580"/>
      <c r="C183" s="580"/>
      <c r="D183" s="230"/>
      <c r="E183" s="231"/>
      <c r="F183" s="232">
        <f>SUM(F18:F182)</f>
        <v>1764</v>
      </c>
      <c r="G183" s="245">
        <f>SUM(G18:G182)</f>
        <v>10568323</v>
      </c>
      <c r="H183" s="232">
        <f>SUM(H18:H182)</f>
        <v>1764</v>
      </c>
      <c r="I183" s="245">
        <f>SUM(I18:I182)</f>
        <v>10568323</v>
      </c>
    </row>
  </sheetData>
  <mergeCells count="14">
    <mergeCell ref="B13:I13"/>
    <mergeCell ref="B17:I17"/>
    <mergeCell ref="A183:C183"/>
    <mergeCell ref="G1:I4"/>
    <mergeCell ref="A7:J7"/>
    <mergeCell ref="A9:I9"/>
    <mergeCell ref="A11:A12"/>
    <mergeCell ref="B11:B12"/>
    <mergeCell ref="C11:C12"/>
    <mergeCell ref="E11:E12"/>
    <mergeCell ref="F11:G11"/>
    <mergeCell ref="H11:I11"/>
    <mergeCell ref="D11:D12"/>
    <mergeCell ref="A16:B16"/>
  </mergeCells>
  <pageMargins left="0.33" right="0.2" top="0.42" bottom="0.21" header="0.44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Qaxaq2019</vt:lpstr>
      <vt:lpstr>Ar. dpr.2019</vt:lpstr>
      <vt:lpstr>KGH2019</vt:lpstr>
      <vt:lpstr>Msh.tun2019</vt:lpstr>
      <vt:lpstr>N 1mank2019</vt:lpstr>
      <vt:lpstr>N1m., nyut, snund.</vt:lpstr>
      <vt:lpstr>QKAG19</vt:lpstr>
      <vt:lpstr>Orhus18</vt:lpstr>
      <vt:lpstr>Zoravani mank.19</vt:lpstr>
      <vt:lpstr>nyut, snnd mn.</vt:lpstr>
      <vt:lpstr>Zovunu er. dp19</vt:lpstr>
      <vt:lpstr>Zovunu msh. kent.19</vt:lpstr>
      <vt:lpstr>Zovunu mank.19</vt:lpstr>
      <vt:lpstr>snundi, nyuti mn.</vt:lpstr>
      <vt:lpstr>barekarg. bnak.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2019-03-12T13:11:19Z</dcterms:modified>
</cp:coreProperties>
</file>