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986" firstSheet="6" activeTab="15"/>
  </bookViews>
  <sheets>
    <sheet name="Համայնքապետարան" sheetId="16" r:id="rId1"/>
    <sheet name="Եղվ.N1մանկ." sheetId="1" r:id="rId2"/>
    <sheet name="Եղվ.N2մանկ." sheetId="2" r:id="rId3"/>
    <sheet name="Եղվ.արվ.դպ." sheetId="3" r:id="rId4"/>
    <sheet name="Բնակֆոնդ" sheetId="4" r:id="rId5"/>
    <sheet name="Եղվ. մշ.տուն " sheetId="15" r:id="rId6"/>
    <sheet name="ԿԳՀ" sheetId="5" r:id="rId7"/>
    <sheet name="Զով. մանկ" sheetId="6" r:id="rId8"/>
    <sheet name="Զով.եր.դպր." sheetId="7" r:id="rId9"/>
    <sheet name="Զով.մշակ.կենտ." sheetId="8" r:id="rId10"/>
    <sheet name="Զորավ.մանկ" sheetId="9" r:id="rId11"/>
    <sheet name="Քասախի մշակ.տուն" sheetId="11" r:id="rId12"/>
    <sheet name="Պռոշ.մանկ." sheetId="12" r:id="rId13"/>
    <sheet name="Պռոշ.մշ.կենտ." sheetId="13" r:id="rId14"/>
    <sheet name="Քասախի գյուղապետարան" sheetId="17" r:id="rId15"/>
    <sheet name="Պռոշյանի գյուղապետարան" sheetId="18" r:id="rId16"/>
  </sheets>
  <calcPr calcId="124519"/>
</workbook>
</file>

<file path=xl/calcChain.xml><?xml version="1.0" encoding="utf-8"?>
<calcChain xmlns="http://schemas.openxmlformats.org/spreadsheetml/2006/main">
  <c r="E1659" i="17"/>
  <c r="D1659"/>
  <c r="C1659"/>
  <c r="F195" i="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J747" i="16" l="1"/>
  <c r="H747"/>
  <c r="K746"/>
  <c r="I746"/>
  <c r="K745"/>
  <c r="I745"/>
  <c r="K744"/>
  <c r="I744"/>
  <c r="K743"/>
  <c r="I743"/>
  <c r="K742"/>
  <c r="I742"/>
  <c r="K741"/>
  <c r="I741"/>
  <c r="K740"/>
  <c r="I740"/>
  <c r="K739"/>
  <c r="I739"/>
  <c r="K738"/>
  <c r="I738"/>
  <c r="K737"/>
  <c r="I737"/>
  <c r="K736"/>
  <c r="I736"/>
  <c r="K735"/>
  <c r="I735"/>
  <c r="K734"/>
  <c r="I734"/>
  <c r="K733"/>
  <c r="I733"/>
  <c r="K732"/>
  <c r="I732"/>
  <c r="K731"/>
  <c r="I731"/>
  <c r="K730"/>
  <c r="I730"/>
  <c r="K729"/>
  <c r="I729"/>
  <c r="K728"/>
  <c r="I728"/>
  <c r="K727"/>
  <c r="I727"/>
  <c r="K726"/>
  <c r="I726"/>
  <c r="K725"/>
  <c r="I725"/>
  <c r="K724"/>
  <c r="I724"/>
  <c r="K723"/>
  <c r="I723"/>
  <c r="K722"/>
  <c r="I722"/>
  <c r="K721"/>
  <c r="I721"/>
  <c r="K720"/>
  <c r="I720"/>
  <c r="K719"/>
  <c r="I719"/>
  <c r="K718"/>
  <c r="I718"/>
  <c r="K717"/>
  <c r="I717"/>
  <c r="K716"/>
  <c r="K747" s="1"/>
  <c r="I716"/>
  <c r="I747" s="1"/>
  <c r="J714"/>
  <c r="I714"/>
  <c r="H714"/>
  <c r="K713"/>
  <c r="I713"/>
  <c r="K712"/>
  <c r="I712"/>
  <c r="K711"/>
  <c r="I711"/>
  <c r="K710"/>
  <c r="I710"/>
  <c r="K709"/>
  <c r="I709"/>
  <c r="K708"/>
  <c r="I708"/>
  <c r="K707"/>
  <c r="I707"/>
  <c r="K706"/>
  <c r="I706"/>
  <c r="K705"/>
  <c r="I705"/>
  <c r="K704"/>
  <c r="I704"/>
  <c r="K703"/>
  <c r="I703"/>
  <c r="K702"/>
  <c r="I702"/>
  <c r="K701"/>
  <c r="I701"/>
  <c r="K700"/>
  <c r="I700"/>
  <c r="K699"/>
  <c r="I699"/>
  <c r="K698"/>
  <c r="I698"/>
  <c r="K697"/>
  <c r="I697"/>
  <c r="K696"/>
  <c r="I696"/>
  <c r="K695"/>
  <c r="I695"/>
  <c r="K694"/>
  <c r="I694"/>
  <c r="K693"/>
  <c r="I693"/>
  <c r="K692"/>
  <c r="I692"/>
  <c r="K691"/>
  <c r="I691"/>
  <c r="K690"/>
  <c r="I690"/>
  <c r="K689"/>
  <c r="I689"/>
  <c r="K688"/>
  <c r="I688"/>
  <c r="K687"/>
  <c r="I687"/>
  <c r="K686"/>
  <c r="I686"/>
  <c r="K685"/>
  <c r="I685"/>
  <c r="K684"/>
  <c r="I684"/>
  <c r="K683"/>
  <c r="I683"/>
  <c r="K682"/>
  <c r="I682"/>
  <c r="K681"/>
  <c r="I681"/>
  <c r="K680"/>
  <c r="I680"/>
  <c r="K679"/>
  <c r="I679"/>
  <c r="K678"/>
  <c r="I678"/>
  <c r="K677"/>
  <c r="I677"/>
  <c r="K676"/>
  <c r="I676"/>
  <c r="K675"/>
  <c r="I675"/>
  <c r="K674"/>
  <c r="I674"/>
  <c r="K673"/>
  <c r="I673"/>
  <c r="K672"/>
  <c r="I672"/>
  <c r="K671"/>
  <c r="I671"/>
  <c r="K670"/>
  <c r="I670"/>
  <c r="K669"/>
  <c r="I669"/>
  <c r="K668"/>
  <c r="I668"/>
  <c r="K667"/>
  <c r="I667"/>
  <c r="K666"/>
  <c r="I666"/>
  <c r="K665"/>
  <c r="I665"/>
  <c r="K664"/>
  <c r="I664"/>
  <c r="K663"/>
  <c r="I663"/>
  <c r="K662"/>
  <c r="I662"/>
  <c r="K661"/>
  <c r="I661"/>
  <c r="K660"/>
  <c r="I660"/>
  <c r="K659"/>
  <c r="I659"/>
  <c r="K658"/>
  <c r="I658"/>
  <c r="K657"/>
  <c r="I657"/>
  <c r="K656"/>
  <c r="I656"/>
  <c r="K655"/>
  <c r="I655"/>
  <c r="K654"/>
  <c r="I654"/>
  <c r="K653"/>
  <c r="I653"/>
  <c r="K652"/>
  <c r="I652"/>
  <c r="K651"/>
  <c r="I651"/>
  <c r="K650"/>
  <c r="I650"/>
  <c r="K649"/>
  <c r="I649"/>
  <c r="K648"/>
  <c r="I648"/>
  <c r="K647"/>
  <c r="I647"/>
  <c r="K646"/>
  <c r="I646"/>
  <c r="K645"/>
  <c r="I645"/>
  <c r="K644"/>
  <c r="I644"/>
  <c r="K643"/>
  <c r="I643"/>
  <c r="K642"/>
  <c r="I642"/>
  <c r="K641"/>
  <c r="I641"/>
  <c r="K640"/>
  <c r="I640"/>
  <c r="K639"/>
  <c r="I639"/>
  <c r="K638"/>
  <c r="I638"/>
  <c r="K637"/>
  <c r="I637"/>
  <c r="K636"/>
  <c r="I636"/>
  <c r="K635"/>
  <c r="I635"/>
  <c r="K634"/>
  <c r="I634"/>
  <c r="K633"/>
  <c r="I633"/>
  <c r="K632"/>
  <c r="I632"/>
  <c r="K631"/>
  <c r="I631"/>
  <c r="K630"/>
  <c r="I630"/>
  <c r="K629"/>
  <c r="I629"/>
  <c r="K628"/>
  <c r="I628"/>
  <c r="K627"/>
  <c r="I627"/>
  <c r="K626"/>
  <c r="I626"/>
  <c r="K625"/>
  <c r="I625"/>
  <c r="K624"/>
  <c r="I624"/>
  <c r="K623"/>
  <c r="I623"/>
  <c r="K622"/>
  <c r="I622"/>
  <c r="K621"/>
  <c r="I621"/>
  <c r="K620"/>
  <c r="I620"/>
  <c r="K619"/>
  <c r="I619"/>
  <c r="K618"/>
  <c r="I618"/>
  <c r="K617"/>
  <c r="I617"/>
  <c r="K616"/>
  <c r="I616"/>
  <c r="K615"/>
  <c r="I615"/>
  <c r="K614"/>
  <c r="I614"/>
  <c r="K613"/>
  <c r="I613"/>
  <c r="K612"/>
  <c r="I612"/>
  <c r="K611"/>
  <c r="I611"/>
  <c r="K610"/>
  <c r="I610"/>
  <c r="K609"/>
  <c r="I609"/>
  <c r="K608"/>
  <c r="I608"/>
  <c r="K607"/>
  <c r="I607"/>
  <c r="K606"/>
  <c r="I606"/>
  <c r="K605"/>
  <c r="I605"/>
  <c r="K604"/>
  <c r="I604"/>
  <c r="K603"/>
  <c r="I603"/>
  <c r="K602"/>
  <c r="I602"/>
  <c r="K601"/>
  <c r="I601"/>
  <c r="K600"/>
  <c r="I600"/>
  <c r="K599"/>
  <c r="I599"/>
  <c r="K598"/>
  <c r="I598"/>
  <c r="K597"/>
  <c r="I597"/>
  <c r="K596"/>
  <c r="I596"/>
  <c r="K595"/>
  <c r="I595"/>
  <c r="K594"/>
  <c r="I594"/>
  <c r="K593"/>
  <c r="I593"/>
  <c r="K592"/>
  <c r="I592"/>
  <c r="K591"/>
  <c r="I591"/>
  <c r="K590"/>
  <c r="I590"/>
  <c r="K589"/>
  <c r="I589"/>
  <c r="K588"/>
  <c r="I588"/>
  <c r="K587"/>
  <c r="I587"/>
  <c r="K586"/>
  <c r="I586"/>
  <c r="K585"/>
  <c r="I585"/>
  <c r="K584"/>
  <c r="I584"/>
  <c r="K583"/>
  <c r="I583"/>
  <c r="K582"/>
  <c r="I582"/>
  <c r="K581"/>
  <c r="I581"/>
  <c r="K580"/>
  <c r="I580"/>
  <c r="K579"/>
  <c r="I579"/>
  <c r="K578"/>
  <c r="I578"/>
  <c r="K577"/>
  <c r="I577"/>
  <c r="K576"/>
  <c r="I576"/>
  <c r="K575"/>
  <c r="I575"/>
  <c r="K574"/>
  <c r="I574"/>
  <c r="K573"/>
  <c r="I573"/>
  <c r="K572"/>
  <c r="I572"/>
  <c r="K571"/>
  <c r="I571"/>
  <c r="K570"/>
  <c r="I570"/>
  <c r="K569"/>
  <c r="I569"/>
  <c r="K568"/>
  <c r="I568"/>
  <c r="K567"/>
  <c r="I567"/>
  <c r="K566"/>
  <c r="I566"/>
  <c r="K565"/>
  <c r="I565"/>
  <c r="K564"/>
  <c r="I564"/>
  <c r="K563"/>
  <c r="K714" s="1"/>
  <c r="I563"/>
  <c r="J561"/>
  <c r="H561"/>
  <c r="K560"/>
  <c r="I560"/>
  <c r="K559"/>
  <c r="I559"/>
  <c r="K558"/>
  <c r="I558"/>
  <c r="K557"/>
  <c r="I557"/>
  <c r="K556"/>
  <c r="I556"/>
  <c r="K555"/>
  <c r="I555"/>
  <c r="K554"/>
  <c r="I554"/>
  <c r="K553"/>
  <c r="I553"/>
  <c r="K552"/>
  <c r="I552"/>
  <c r="K551"/>
  <c r="I551"/>
  <c r="K550"/>
  <c r="I550"/>
  <c r="K549"/>
  <c r="I549"/>
  <c r="K548"/>
  <c r="I548"/>
  <c r="K547"/>
  <c r="I547"/>
  <c r="K546"/>
  <c r="I546"/>
  <c r="K545"/>
  <c r="I545"/>
  <c r="K544"/>
  <c r="I544"/>
  <c r="K543"/>
  <c r="I543"/>
  <c r="K542"/>
  <c r="I542"/>
  <c r="K541"/>
  <c r="I541"/>
  <c r="K540"/>
  <c r="I540"/>
  <c r="K539"/>
  <c r="I539"/>
  <c r="K538"/>
  <c r="I538"/>
  <c r="K537"/>
  <c r="I537"/>
  <c r="K536"/>
  <c r="I536"/>
  <c r="K535"/>
  <c r="I535"/>
  <c r="K534"/>
  <c r="I534"/>
  <c r="K533"/>
  <c r="I533"/>
  <c r="K532"/>
  <c r="I532"/>
  <c r="K531"/>
  <c r="I531"/>
  <c r="K530"/>
  <c r="I530"/>
  <c r="K529"/>
  <c r="I529"/>
  <c r="K528"/>
  <c r="I528"/>
  <c r="K527"/>
  <c r="I527"/>
  <c r="K526"/>
  <c r="I526"/>
  <c r="K525"/>
  <c r="I525"/>
  <c r="K524"/>
  <c r="I524"/>
  <c r="K523"/>
  <c r="I523"/>
  <c r="K522"/>
  <c r="I522"/>
  <c r="K521"/>
  <c r="I521"/>
  <c r="K520"/>
  <c r="I520"/>
  <c r="K519"/>
  <c r="I519"/>
  <c r="K518"/>
  <c r="I518"/>
  <c r="K517"/>
  <c r="I517"/>
  <c r="K516"/>
  <c r="I516"/>
  <c r="K515"/>
  <c r="I515"/>
  <c r="K514"/>
  <c r="I514"/>
  <c r="K513"/>
  <c r="I513"/>
  <c r="K512"/>
  <c r="I512"/>
  <c r="K511"/>
  <c r="I511"/>
  <c r="K510"/>
  <c r="I510"/>
  <c r="K509"/>
  <c r="I509"/>
  <c r="K508"/>
  <c r="I508"/>
  <c r="K507"/>
  <c r="I507"/>
  <c r="K506"/>
  <c r="I506"/>
  <c r="K505"/>
  <c r="I505"/>
  <c r="K504"/>
  <c r="I504"/>
  <c r="K503"/>
  <c r="I503"/>
  <c r="K502"/>
  <c r="I502"/>
  <c r="K501"/>
  <c r="I501"/>
  <c r="K500"/>
  <c r="I500"/>
  <c r="K499"/>
  <c r="I499"/>
  <c r="K498"/>
  <c r="I498"/>
  <c r="K497"/>
  <c r="I497"/>
  <c r="K496"/>
  <c r="I496"/>
  <c r="K495"/>
  <c r="I495"/>
  <c r="K494"/>
  <c r="I494"/>
  <c r="K493"/>
  <c r="I493"/>
  <c r="K492"/>
  <c r="K561" s="1"/>
  <c r="I492"/>
  <c r="I561" s="1"/>
  <c r="H490"/>
  <c r="K489"/>
  <c r="I489"/>
  <c r="K488"/>
  <c r="I488"/>
  <c r="K487"/>
  <c r="I487"/>
  <c r="K486"/>
  <c r="I486"/>
  <c r="K485"/>
  <c r="I485"/>
  <c r="K484"/>
  <c r="I484"/>
  <c r="K483"/>
  <c r="I483"/>
  <c r="K482"/>
  <c r="I482"/>
  <c r="K481"/>
  <c r="I481"/>
  <c r="K480"/>
  <c r="I480"/>
  <c r="K479"/>
  <c r="I479"/>
  <c r="K478"/>
  <c r="I478"/>
  <c r="K477"/>
  <c r="I477"/>
  <c r="K476"/>
  <c r="I476"/>
  <c r="K475"/>
  <c r="I475"/>
  <c r="K474"/>
  <c r="I474"/>
  <c r="K473"/>
  <c r="I473"/>
  <c r="K472"/>
  <c r="I472"/>
  <c r="K471"/>
  <c r="I471"/>
  <c r="K470"/>
  <c r="I470"/>
  <c r="K469"/>
  <c r="I469"/>
  <c r="K468"/>
  <c r="J468"/>
  <c r="I468"/>
  <c r="K467"/>
  <c r="J467"/>
  <c r="I467"/>
  <c r="K466"/>
  <c r="J466"/>
  <c r="I466"/>
  <c r="K465"/>
  <c r="J465"/>
  <c r="I465"/>
  <c r="K464"/>
  <c r="J464"/>
  <c r="I464"/>
  <c r="K463"/>
  <c r="J463"/>
  <c r="I463"/>
  <c r="K462"/>
  <c r="J462"/>
  <c r="I462"/>
  <c r="K461"/>
  <c r="J461"/>
  <c r="I461"/>
  <c r="K460"/>
  <c r="J460"/>
  <c r="I460"/>
  <c r="K459"/>
  <c r="J459"/>
  <c r="I459"/>
  <c r="K458"/>
  <c r="J458"/>
  <c r="I458"/>
  <c r="K457"/>
  <c r="J457"/>
  <c r="I457"/>
  <c r="K456"/>
  <c r="J456"/>
  <c r="I456"/>
  <c r="K455"/>
  <c r="J455"/>
  <c r="I455"/>
  <c r="K454"/>
  <c r="J454"/>
  <c r="I454"/>
  <c r="K453"/>
  <c r="J453"/>
  <c r="I453"/>
  <c r="K452"/>
  <c r="J452"/>
  <c r="I452"/>
  <c r="K451"/>
  <c r="J451"/>
  <c r="I451"/>
  <c r="K450"/>
  <c r="J450"/>
  <c r="I450"/>
  <c r="K449"/>
  <c r="J449"/>
  <c r="I449"/>
  <c r="K448"/>
  <c r="J448"/>
  <c r="I448"/>
  <c r="K447"/>
  <c r="J447"/>
  <c r="I447"/>
  <c r="K446"/>
  <c r="J446"/>
  <c r="I446"/>
  <c r="K445"/>
  <c r="J445"/>
  <c r="I445"/>
  <c r="K444"/>
  <c r="J444"/>
  <c r="I444"/>
  <c r="K443"/>
  <c r="J443"/>
  <c r="I443"/>
  <c r="K442"/>
  <c r="J442"/>
  <c r="I442"/>
  <c r="K441"/>
  <c r="J441"/>
  <c r="I441"/>
  <c r="K440"/>
  <c r="J440"/>
  <c r="I440"/>
  <c r="K439"/>
  <c r="J439"/>
  <c r="I439"/>
  <c r="K438"/>
  <c r="J438"/>
  <c r="I438"/>
  <c r="K437"/>
  <c r="J437"/>
  <c r="I437"/>
  <c r="K436"/>
  <c r="J436"/>
  <c r="I436"/>
  <c r="K435"/>
  <c r="J435"/>
  <c r="I435"/>
  <c r="K434"/>
  <c r="J434"/>
  <c r="I434"/>
  <c r="K433"/>
  <c r="J433"/>
  <c r="I433"/>
  <c r="K432"/>
  <c r="J432"/>
  <c r="I432"/>
  <c r="K431"/>
  <c r="J431"/>
  <c r="I431"/>
  <c r="K430"/>
  <c r="J430"/>
  <c r="I430"/>
  <c r="K429"/>
  <c r="J429"/>
  <c r="I429"/>
  <c r="K428"/>
  <c r="J428"/>
  <c r="I428"/>
  <c r="K427"/>
  <c r="J427"/>
  <c r="I427"/>
  <c r="K426"/>
  <c r="J426"/>
  <c r="I426"/>
  <c r="K425"/>
  <c r="J425"/>
  <c r="I425"/>
  <c r="K424"/>
  <c r="J424"/>
  <c r="I424"/>
  <c r="K423"/>
  <c r="J423"/>
  <c r="I423"/>
  <c r="K422"/>
  <c r="J422"/>
  <c r="I422"/>
  <c r="K421"/>
  <c r="J421"/>
  <c r="I421"/>
  <c r="K420"/>
  <c r="J420"/>
  <c r="I420"/>
  <c r="K419"/>
  <c r="J419"/>
  <c r="I419"/>
  <c r="K418"/>
  <c r="J418"/>
  <c r="I418"/>
  <c r="K417"/>
  <c r="J417"/>
  <c r="I417"/>
  <c r="K416"/>
  <c r="J416"/>
  <c r="I416"/>
  <c r="K415"/>
  <c r="J415"/>
  <c r="I415"/>
  <c r="J414"/>
  <c r="J413"/>
  <c r="I413"/>
  <c r="G413"/>
  <c r="K413" s="1"/>
  <c r="J412"/>
  <c r="I412"/>
  <c r="G412"/>
  <c r="K412" s="1"/>
  <c r="K411"/>
  <c r="J411"/>
  <c r="I411"/>
  <c r="K410"/>
  <c r="J410"/>
  <c r="I410"/>
  <c r="K409"/>
  <c r="J409"/>
  <c r="I409"/>
  <c r="E409"/>
  <c r="K408"/>
  <c r="J408"/>
  <c r="I408"/>
  <c r="E408"/>
  <c r="K407"/>
  <c r="J407"/>
  <c r="I407"/>
  <c r="E407"/>
  <c r="K406"/>
  <c r="J406"/>
  <c r="I406"/>
  <c r="E406"/>
  <c r="K405"/>
  <c r="J405"/>
  <c r="I405"/>
  <c r="E405"/>
  <c r="K404"/>
  <c r="J404"/>
  <c r="I404"/>
  <c r="E404"/>
  <c r="K403"/>
  <c r="J403"/>
  <c r="I403"/>
  <c r="E403"/>
  <c r="K402"/>
  <c r="J402"/>
  <c r="I402"/>
  <c r="K401"/>
  <c r="J401"/>
  <c r="I401"/>
  <c r="G401"/>
  <c r="K400"/>
  <c r="J400"/>
  <c r="I400"/>
  <c r="J399"/>
  <c r="I399"/>
  <c r="G399"/>
  <c r="K399" s="1"/>
  <c r="J398"/>
  <c r="K397"/>
  <c r="J397"/>
  <c r="I397"/>
  <c r="G397"/>
  <c r="K396"/>
  <c r="J396"/>
  <c r="I396"/>
  <c r="J395"/>
  <c r="G395"/>
  <c r="K395" s="1"/>
  <c r="J394"/>
  <c r="G394"/>
  <c r="K394" s="1"/>
  <c r="J393"/>
  <c r="G393"/>
  <c r="I393" s="1"/>
  <c r="I490" s="1"/>
  <c r="K392"/>
  <c r="J392"/>
  <c r="J490" s="1"/>
  <c r="I392"/>
  <c r="J389"/>
  <c r="H389"/>
  <c r="K388"/>
  <c r="I388"/>
  <c r="K387"/>
  <c r="I387"/>
  <c r="K386"/>
  <c r="I386"/>
  <c r="K385"/>
  <c r="I385"/>
  <c r="K384"/>
  <c r="I384"/>
  <c r="K383"/>
  <c r="I383"/>
  <c r="K382"/>
  <c r="I382"/>
  <c r="K381"/>
  <c r="I381"/>
  <c r="K380"/>
  <c r="I380"/>
  <c r="K379"/>
  <c r="I379"/>
  <c r="K378"/>
  <c r="I378"/>
  <c r="K377"/>
  <c r="I377"/>
  <c r="K376"/>
  <c r="I376"/>
  <c r="K375"/>
  <c r="I375"/>
  <c r="K374"/>
  <c r="I374"/>
  <c r="K373"/>
  <c r="I373"/>
  <c r="K372"/>
  <c r="I372"/>
  <c r="K371"/>
  <c r="I371"/>
  <c r="K370"/>
  <c r="I370"/>
  <c r="K369"/>
  <c r="I369"/>
  <c r="K368"/>
  <c r="I368"/>
  <c r="K367"/>
  <c r="I367"/>
  <c r="K366"/>
  <c r="I366"/>
  <c r="K365"/>
  <c r="I365"/>
  <c r="K364"/>
  <c r="I364"/>
  <c r="K363"/>
  <c r="I363"/>
  <c r="K362"/>
  <c r="I362"/>
  <c r="K361"/>
  <c r="I361"/>
  <c r="K360"/>
  <c r="I360"/>
  <c r="K359"/>
  <c r="I359"/>
  <c r="K358"/>
  <c r="I358"/>
  <c r="K357"/>
  <c r="I357"/>
  <c r="K356"/>
  <c r="I356"/>
  <c r="K355"/>
  <c r="I355"/>
  <c r="K354"/>
  <c r="I354"/>
  <c r="K353"/>
  <c r="I353"/>
  <c r="K352"/>
  <c r="I352"/>
  <c r="K351"/>
  <c r="I351"/>
  <c r="K350"/>
  <c r="I350"/>
  <c r="K349"/>
  <c r="I349"/>
  <c r="K348"/>
  <c r="I348"/>
  <c r="K347"/>
  <c r="I347"/>
  <c r="K346"/>
  <c r="I346"/>
  <c r="K345"/>
  <c r="I345"/>
  <c r="K344"/>
  <c r="I344"/>
  <c r="K343"/>
  <c r="I343"/>
  <c r="K342"/>
  <c r="I342"/>
  <c r="K341"/>
  <c r="I341"/>
  <c r="K340"/>
  <c r="I340"/>
  <c r="K339"/>
  <c r="I339"/>
  <c r="K338"/>
  <c r="I338"/>
  <c r="K337"/>
  <c r="I337"/>
  <c r="K336"/>
  <c r="I336"/>
  <c r="K335"/>
  <c r="I335"/>
  <c r="K334"/>
  <c r="I334"/>
  <c r="K333"/>
  <c r="I333"/>
  <c r="K332"/>
  <c r="K389" s="1"/>
  <c r="I332"/>
  <c r="I389" s="1"/>
  <c r="K331"/>
  <c r="H329"/>
  <c r="I328"/>
  <c r="K328" s="1"/>
  <c r="K327"/>
  <c r="I327"/>
  <c r="I326"/>
  <c r="K326" s="1"/>
  <c r="K325"/>
  <c r="I325"/>
  <c r="I324"/>
  <c r="K324" s="1"/>
  <c r="K323"/>
  <c r="I323"/>
  <c r="I322"/>
  <c r="K322" s="1"/>
  <c r="K321"/>
  <c r="I321"/>
  <c r="I320"/>
  <c r="K320" s="1"/>
  <c r="K319"/>
  <c r="I319"/>
  <c r="I318"/>
  <c r="K318" s="1"/>
  <c r="K317"/>
  <c r="I317"/>
  <c r="I316"/>
  <c r="K316" s="1"/>
  <c r="K315"/>
  <c r="I315"/>
  <c r="I314"/>
  <c r="K314" s="1"/>
  <c r="K313"/>
  <c r="I313"/>
  <c r="I312"/>
  <c r="K312" s="1"/>
  <c r="K311"/>
  <c r="I311"/>
  <c r="I310"/>
  <c r="K310" s="1"/>
  <c r="K309"/>
  <c r="I309"/>
  <c r="I308"/>
  <c r="K308" s="1"/>
  <c r="K307"/>
  <c r="I307"/>
  <c r="I306"/>
  <c r="K306" s="1"/>
  <c r="K305"/>
  <c r="I305"/>
  <c r="I304"/>
  <c r="K304" s="1"/>
  <c r="K303"/>
  <c r="I303"/>
  <c r="I302"/>
  <c r="K302" s="1"/>
  <c r="K301"/>
  <c r="I301"/>
  <c r="I300"/>
  <c r="K300" s="1"/>
  <c r="K299"/>
  <c r="I299"/>
  <c r="I298"/>
  <c r="K298" s="1"/>
  <c r="K297"/>
  <c r="I297"/>
  <c r="I296"/>
  <c r="K296" s="1"/>
  <c r="K295"/>
  <c r="I295"/>
  <c r="I294"/>
  <c r="K294" s="1"/>
  <c r="K293"/>
  <c r="I293"/>
  <c r="I292"/>
  <c r="K292" s="1"/>
  <c r="K291"/>
  <c r="I291"/>
  <c r="I290"/>
  <c r="K290" s="1"/>
  <c r="K289"/>
  <c r="I289"/>
  <c r="I288"/>
  <c r="K288" s="1"/>
  <c r="K287"/>
  <c r="I287"/>
  <c r="I286"/>
  <c r="K286" s="1"/>
  <c r="K285"/>
  <c r="I285"/>
  <c r="I284"/>
  <c r="K284" s="1"/>
  <c r="K283"/>
  <c r="I283"/>
  <c r="I282"/>
  <c r="K282" s="1"/>
  <c r="K281"/>
  <c r="I281"/>
  <c r="I280"/>
  <c r="K280" s="1"/>
  <c r="K279"/>
  <c r="I279"/>
  <c r="I278"/>
  <c r="K278" s="1"/>
  <c r="K277"/>
  <c r="I277"/>
  <c r="I276"/>
  <c r="K276" s="1"/>
  <c r="K275"/>
  <c r="I275"/>
  <c r="I274"/>
  <c r="K274" s="1"/>
  <c r="K273"/>
  <c r="I273"/>
  <c r="I272"/>
  <c r="K272" s="1"/>
  <c r="K271"/>
  <c r="I271"/>
  <c r="I270"/>
  <c r="K270" s="1"/>
  <c r="K269"/>
  <c r="I269"/>
  <c r="I268"/>
  <c r="K268" s="1"/>
  <c r="K267"/>
  <c r="I267"/>
  <c r="I266"/>
  <c r="K266" s="1"/>
  <c r="K265"/>
  <c r="I265"/>
  <c r="I264"/>
  <c r="K264" s="1"/>
  <c r="K263"/>
  <c r="I263"/>
  <c r="I262"/>
  <c r="K262" s="1"/>
  <c r="K261"/>
  <c r="I261"/>
  <c r="I260"/>
  <c r="K260" s="1"/>
  <c r="K259"/>
  <c r="I259"/>
  <c r="I258"/>
  <c r="K258" s="1"/>
  <c r="K257"/>
  <c r="I257"/>
  <c r="I256"/>
  <c r="K256" s="1"/>
  <c r="K255"/>
  <c r="I255"/>
  <c r="I254"/>
  <c r="K254" s="1"/>
  <c r="K253"/>
  <c r="I253"/>
  <c r="I252"/>
  <c r="K252" s="1"/>
  <c r="K251"/>
  <c r="I251"/>
  <c r="I250"/>
  <c r="K250" s="1"/>
  <c r="K249"/>
  <c r="I249"/>
  <c r="I248"/>
  <c r="K248" s="1"/>
  <c r="K247"/>
  <c r="I247"/>
  <c r="I246"/>
  <c r="K246" s="1"/>
  <c r="K245"/>
  <c r="I245"/>
  <c r="J244"/>
  <c r="I244"/>
  <c r="K244" s="1"/>
  <c r="J243"/>
  <c r="I243"/>
  <c r="K243" s="1"/>
  <c r="K242"/>
  <c r="J242"/>
  <c r="I242"/>
  <c r="K241"/>
  <c r="J241"/>
  <c r="I241"/>
  <c r="J240"/>
  <c r="I240"/>
  <c r="K240" s="1"/>
  <c r="J239"/>
  <c r="I239"/>
  <c r="K239" s="1"/>
  <c r="K238"/>
  <c r="J238"/>
  <c r="I238"/>
  <c r="K237"/>
  <c r="J237"/>
  <c r="I237"/>
  <c r="J236"/>
  <c r="I236"/>
  <c r="K236" s="1"/>
  <c r="J235"/>
  <c r="I235"/>
  <c r="K235" s="1"/>
  <c r="K234"/>
  <c r="J234"/>
  <c r="I234"/>
  <c r="K233"/>
  <c r="J233"/>
  <c r="I233"/>
  <c r="J232"/>
  <c r="I232"/>
  <c r="K232" s="1"/>
  <c r="J231"/>
  <c r="I231"/>
  <c r="K231" s="1"/>
  <c r="K230"/>
  <c r="J230"/>
  <c r="I230"/>
  <c r="K229"/>
  <c r="J229"/>
  <c r="I229"/>
  <c r="J228"/>
  <c r="I228"/>
  <c r="K228" s="1"/>
  <c r="J227"/>
  <c r="I227"/>
  <c r="K227" s="1"/>
  <c r="K226"/>
  <c r="J226"/>
  <c r="I226"/>
  <c r="K225"/>
  <c r="J225"/>
  <c r="I225"/>
  <c r="J224"/>
  <c r="I224"/>
  <c r="K224" s="1"/>
  <c r="J223"/>
  <c r="I223"/>
  <c r="K223" s="1"/>
  <c r="K222"/>
  <c r="J222"/>
  <c r="I222"/>
  <c r="K221"/>
  <c r="J221"/>
  <c r="I221"/>
  <c r="J220"/>
  <c r="I220"/>
  <c r="K220" s="1"/>
  <c r="J219"/>
  <c r="I219"/>
  <c r="K219" s="1"/>
  <c r="K218"/>
  <c r="J218"/>
  <c r="I218"/>
  <c r="K217"/>
  <c r="J217"/>
  <c r="I217"/>
  <c r="J216"/>
  <c r="I216"/>
  <c r="K216" s="1"/>
  <c r="J215"/>
  <c r="I215"/>
  <c r="K215" s="1"/>
  <c r="K214"/>
  <c r="J214"/>
  <c r="I214"/>
  <c r="K213"/>
  <c r="J213"/>
  <c r="I213"/>
  <c r="J212"/>
  <c r="I212"/>
  <c r="K212" s="1"/>
  <c r="J211"/>
  <c r="I211"/>
  <c r="K211" s="1"/>
  <c r="K210"/>
  <c r="J210"/>
  <c r="I210"/>
  <c r="K209"/>
  <c r="J209"/>
  <c r="I209"/>
  <c r="J208"/>
  <c r="I208"/>
  <c r="K208" s="1"/>
  <c r="J207"/>
  <c r="I207"/>
  <c r="K207" s="1"/>
  <c r="K206"/>
  <c r="J206"/>
  <c r="I206"/>
  <c r="K205"/>
  <c r="J205"/>
  <c r="I205"/>
  <c r="J204"/>
  <c r="I204"/>
  <c r="K204" s="1"/>
  <c r="J203"/>
  <c r="I203"/>
  <c r="K203" s="1"/>
  <c r="K202"/>
  <c r="J202"/>
  <c r="I202"/>
  <c r="K201"/>
  <c r="J201"/>
  <c r="I201"/>
  <c r="J200"/>
  <c r="I200"/>
  <c r="K200" s="1"/>
  <c r="J199"/>
  <c r="I199"/>
  <c r="K199" s="1"/>
  <c r="K198"/>
  <c r="J198"/>
  <c r="I198"/>
  <c r="K197"/>
  <c r="J197"/>
  <c r="I197"/>
  <c r="J196"/>
  <c r="I196"/>
  <c r="K196" s="1"/>
  <c r="J195"/>
  <c r="I195"/>
  <c r="K195" s="1"/>
  <c r="K194"/>
  <c r="J194"/>
  <c r="I194"/>
  <c r="K193"/>
  <c r="J193"/>
  <c r="I193"/>
  <c r="J192"/>
  <c r="I192"/>
  <c r="K192" s="1"/>
  <c r="J191"/>
  <c r="I191"/>
  <c r="K191" s="1"/>
  <c r="K190"/>
  <c r="J190"/>
  <c r="I190"/>
  <c r="K189"/>
  <c r="J189"/>
  <c r="I189"/>
  <c r="J188"/>
  <c r="I188"/>
  <c r="K188" s="1"/>
  <c r="J187"/>
  <c r="I187"/>
  <c r="K187" s="1"/>
  <c r="K186"/>
  <c r="J186"/>
  <c r="I186"/>
  <c r="K185"/>
  <c r="J185"/>
  <c r="I185"/>
  <c r="J184"/>
  <c r="I184"/>
  <c r="K184" s="1"/>
  <c r="J183"/>
  <c r="I183"/>
  <c r="K183" s="1"/>
  <c r="K182"/>
  <c r="J182"/>
  <c r="I182"/>
  <c r="K181"/>
  <c r="J181"/>
  <c r="I181"/>
  <c r="J180"/>
  <c r="I180"/>
  <c r="K180" s="1"/>
  <c r="J179"/>
  <c r="I179"/>
  <c r="K179" s="1"/>
  <c r="K178"/>
  <c r="J178"/>
  <c r="I178"/>
  <c r="K177"/>
  <c r="J177"/>
  <c r="I177"/>
  <c r="J176"/>
  <c r="I176"/>
  <c r="K176" s="1"/>
  <c r="J175"/>
  <c r="I175"/>
  <c r="K175" s="1"/>
  <c r="K174"/>
  <c r="J174"/>
  <c r="I174"/>
  <c r="K173"/>
  <c r="J173"/>
  <c r="I173"/>
  <c r="J172"/>
  <c r="I172"/>
  <c r="K172" s="1"/>
  <c r="J171"/>
  <c r="I171"/>
  <c r="K171" s="1"/>
  <c r="K170"/>
  <c r="J170"/>
  <c r="I170"/>
  <c r="K169"/>
  <c r="J169"/>
  <c r="I169"/>
  <c r="J168"/>
  <c r="I168"/>
  <c r="K168" s="1"/>
  <c r="J167"/>
  <c r="I167"/>
  <c r="K167" s="1"/>
  <c r="K166"/>
  <c r="J166"/>
  <c r="J165"/>
  <c r="I165"/>
  <c r="K165" s="1"/>
  <c r="J164"/>
  <c r="I164"/>
  <c r="K164" s="1"/>
  <c r="K163"/>
  <c r="J163"/>
  <c r="I163"/>
  <c r="K162"/>
  <c r="J162"/>
  <c r="I162"/>
  <c r="J161"/>
  <c r="I161"/>
  <c r="K161" s="1"/>
  <c r="J160"/>
  <c r="I160"/>
  <c r="K160" s="1"/>
  <c r="K159"/>
  <c r="J159"/>
  <c r="I159"/>
  <c r="K158"/>
  <c r="J158"/>
  <c r="I158"/>
  <c r="J157"/>
  <c r="I157"/>
  <c r="K157" s="1"/>
  <c r="J156"/>
  <c r="I156"/>
  <c r="K156" s="1"/>
  <c r="K155"/>
  <c r="J155"/>
  <c r="I155"/>
  <c r="K154"/>
  <c r="J154"/>
  <c r="I154"/>
  <c r="I153"/>
  <c r="K153" s="1"/>
  <c r="K152"/>
  <c r="I152"/>
  <c r="I151"/>
  <c r="K151" s="1"/>
  <c r="K150"/>
  <c r="I150"/>
  <c r="I149"/>
  <c r="K149" s="1"/>
  <c r="K148"/>
  <c r="I148"/>
  <c r="I147"/>
  <c r="K147" s="1"/>
  <c r="K146"/>
  <c r="I146"/>
  <c r="I145"/>
  <c r="K145" s="1"/>
  <c r="K144"/>
  <c r="I144"/>
  <c r="I143"/>
  <c r="K143" s="1"/>
  <c r="K142"/>
  <c r="I142"/>
  <c r="I141"/>
  <c r="K141" s="1"/>
  <c r="K140"/>
  <c r="I140"/>
  <c r="I139"/>
  <c r="K139" s="1"/>
  <c r="K138"/>
  <c r="I138"/>
  <c r="I137"/>
  <c r="K137" s="1"/>
  <c r="K136"/>
  <c r="I136"/>
  <c r="I135"/>
  <c r="K135" s="1"/>
  <c r="K134"/>
  <c r="I134"/>
  <c r="I133"/>
  <c r="K133" s="1"/>
  <c r="K132"/>
  <c r="I132"/>
  <c r="I131"/>
  <c r="K131" s="1"/>
  <c r="K130"/>
  <c r="I130"/>
  <c r="I129"/>
  <c r="K129" s="1"/>
  <c r="K128"/>
  <c r="I128"/>
  <c r="I127"/>
  <c r="K127" s="1"/>
  <c r="K126"/>
  <c r="I126"/>
  <c r="I125"/>
  <c r="K125" s="1"/>
  <c r="K124"/>
  <c r="I124"/>
  <c r="I123"/>
  <c r="K123" s="1"/>
  <c r="K122"/>
  <c r="I122"/>
  <c r="I121"/>
  <c r="K121" s="1"/>
  <c r="K120"/>
  <c r="I120"/>
  <c r="I119"/>
  <c r="K119" s="1"/>
  <c r="K118"/>
  <c r="I118"/>
  <c r="I117"/>
  <c r="K117" s="1"/>
  <c r="K116"/>
  <c r="I116"/>
  <c r="I115"/>
  <c r="K115" s="1"/>
  <c r="K114"/>
  <c r="I114"/>
  <c r="I113"/>
  <c r="K113" s="1"/>
  <c r="K112"/>
  <c r="I112"/>
  <c r="I111"/>
  <c r="K111" s="1"/>
  <c r="K110"/>
  <c r="I110"/>
  <c r="I109"/>
  <c r="K109" s="1"/>
  <c r="K108"/>
  <c r="I108"/>
  <c r="I107"/>
  <c r="K107" s="1"/>
  <c r="K106"/>
  <c r="I106"/>
  <c r="I105"/>
  <c r="K105" s="1"/>
  <c r="K104"/>
  <c r="I104"/>
  <c r="I103"/>
  <c r="K103" s="1"/>
  <c r="K102"/>
  <c r="I102"/>
  <c r="I101"/>
  <c r="K101" s="1"/>
  <c r="K100"/>
  <c r="I100"/>
  <c r="I99"/>
  <c r="K99" s="1"/>
  <c r="K98"/>
  <c r="I98"/>
  <c r="I97"/>
  <c r="K97" s="1"/>
  <c r="K96"/>
  <c r="I96"/>
  <c r="I95"/>
  <c r="K95" s="1"/>
  <c r="K94"/>
  <c r="I94"/>
  <c r="I93"/>
  <c r="K93" s="1"/>
  <c r="K92"/>
  <c r="I92"/>
  <c r="I91"/>
  <c r="K91" s="1"/>
  <c r="K90"/>
  <c r="I90"/>
  <c r="I89"/>
  <c r="K89" s="1"/>
  <c r="K88"/>
  <c r="I88"/>
  <c r="I87"/>
  <c r="K87" s="1"/>
  <c r="K86"/>
  <c r="I86"/>
  <c r="I85"/>
  <c r="K85" s="1"/>
  <c r="K84"/>
  <c r="I84"/>
  <c r="I83"/>
  <c r="K83" s="1"/>
  <c r="K82"/>
  <c r="I82"/>
  <c r="I81"/>
  <c r="K81" s="1"/>
  <c r="K80"/>
  <c r="I80"/>
  <c r="I79"/>
  <c r="K79" s="1"/>
  <c r="K78"/>
  <c r="I78"/>
  <c r="I77"/>
  <c r="K77" s="1"/>
  <c r="K76"/>
  <c r="I76"/>
  <c r="I75"/>
  <c r="K75" s="1"/>
  <c r="K74"/>
  <c r="I74"/>
  <c r="I73"/>
  <c r="K73" s="1"/>
  <c r="K72"/>
  <c r="I72"/>
  <c r="I71"/>
  <c r="K71" s="1"/>
  <c r="K70"/>
  <c r="I70"/>
  <c r="I69"/>
  <c r="K69" s="1"/>
  <c r="K68"/>
  <c r="I68"/>
  <c r="I67"/>
  <c r="K67" s="1"/>
  <c r="K66"/>
  <c r="I66"/>
  <c r="I65"/>
  <c r="K65" s="1"/>
  <c r="K64"/>
  <c r="I64"/>
  <c r="I63"/>
  <c r="K63" s="1"/>
  <c r="K62"/>
  <c r="I62"/>
  <c r="I61"/>
  <c r="K61" s="1"/>
  <c r="K60"/>
  <c r="I60"/>
  <c r="I59"/>
  <c r="K59" s="1"/>
  <c r="K58"/>
  <c r="I58"/>
  <c r="I57"/>
  <c r="K57" s="1"/>
  <c r="K56"/>
  <c r="I56"/>
  <c r="I55"/>
  <c r="K55" s="1"/>
  <c r="K54"/>
  <c r="I54"/>
  <c r="I53"/>
  <c r="K53" s="1"/>
  <c r="K52"/>
  <c r="I52"/>
  <c r="I51"/>
  <c r="K51" s="1"/>
  <c r="K50"/>
  <c r="I50"/>
  <c r="I49"/>
  <c r="K49" s="1"/>
  <c r="K48"/>
  <c r="I48"/>
  <c r="I47"/>
  <c r="K47" s="1"/>
  <c r="K46"/>
  <c r="I46"/>
  <c r="I45"/>
  <c r="K45" s="1"/>
  <c r="K44"/>
  <c r="I44"/>
  <c r="I43"/>
  <c r="K43" s="1"/>
  <c r="K42"/>
  <c r="I42"/>
  <c r="I41"/>
  <c r="K41" s="1"/>
  <c r="K40"/>
  <c r="I40"/>
  <c r="I39"/>
  <c r="K39" s="1"/>
  <c r="K38"/>
  <c r="I38"/>
  <c r="I37"/>
  <c r="K37" s="1"/>
  <c r="K36"/>
  <c r="I36"/>
  <c r="I35"/>
  <c r="K35" s="1"/>
  <c r="K34"/>
  <c r="I34"/>
  <c r="I33"/>
  <c r="K33" s="1"/>
  <c r="K32"/>
  <c r="I32"/>
  <c r="I31"/>
  <c r="K31" s="1"/>
  <c r="K30"/>
  <c r="I30"/>
  <c r="I29"/>
  <c r="K29" s="1"/>
  <c r="K28"/>
  <c r="I28"/>
  <c r="I27"/>
  <c r="K27" s="1"/>
  <c r="K26"/>
  <c r="I26"/>
  <c r="I25"/>
  <c r="K25" s="1"/>
  <c r="K24"/>
  <c r="J24"/>
  <c r="I24"/>
  <c r="K23"/>
  <c r="J23"/>
  <c r="I23"/>
  <c r="J22"/>
  <c r="J329" s="1"/>
  <c r="I22"/>
  <c r="K22" s="1"/>
  <c r="K21"/>
  <c r="I21"/>
  <c r="K20"/>
  <c r="I20"/>
  <c r="K19"/>
  <c r="I19"/>
  <c r="K18"/>
  <c r="I18"/>
  <c r="K17"/>
  <c r="I17"/>
  <c r="K16"/>
  <c r="I16"/>
  <c r="I15"/>
  <c r="I14"/>
  <c r="K14" s="1"/>
  <c r="K13"/>
  <c r="I13"/>
  <c r="I11"/>
  <c r="K11" s="1"/>
  <c r="K10"/>
  <c r="I10"/>
  <c r="I9"/>
  <c r="K9" s="1"/>
  <c r="K8"/>
  <c r="I8"/>
  <c r="K329" l="1"/>
  <c r="I329"/>
  <c r="K393"/>
  <c r="K490" s="1"/>
  <c r="H273" i="9" l="1"/>
  <c r="F273"/>
  <c r="I263"/>
  <c r="I262"/>
  <c r="I261"/>
  <c r="I260"/>
  <c r="I259"/>
  <c r="I258"/>
  <c r="I257"/>
  <c r="I256"/>
  <c r="I255"/>
  <c r="I254"/>
  <c r="I253"/>
  <c r="I252"/>
  <c r="G252"/>
  <c r="I251"/>
  <c r="G251"/>
  <c r="I250"/>
  <c r="G250"/>
  <c r="I249"/>
  <c r="G249"/>
  <c r="I248"/>
  <c r="G248"/>
  <c r="I247"/>
  <c r="G247"/>
  <c r="I246"/>
  <c r="G246"/>
  <c r="I245"/>
  <c r="G245"/>
  <c r="I244"/>
  <c r="G244"/>
  <c r="I243"/>
  <c r="G243"/>
  <c r="I242"/>
  <c r="G242"/>
  <c r="I241"/>
  <c r="G241"/>
  <c r="I240"/>
  <c r="G240"/>
  <c r="I239"/>
  <c r="G239"/>
  <c r="I238"/>
  <c r="G238"/>
  <c r="I237"/>
  <c r="G237"/>
  <c r="I236"/>
  <c r="G236"/>
  <c r="I235"/>
  <c r="G235"/>
  <c r="I234"/>
  <c r="G234"/>
  <c r="I233"/>
  <c r="G233"/>
  <c r="I232"/>
  <c r="G232"/>
  <c r="I231"/>
  <c r="G231"/>
  <c r="I230"/>
  <c r="G230"/>
  <c r="I229"/>
  <c r="G229"/>
  <c r="I228"/>
  <c r="G228"/>
  <c r="I227"/>
  <c r="G227"/>
  <c r="I226"/>
  <c r="G226"/>
  <c r="I225"/>
  <c r="G225"/>
  <c r="I224"/>
  <c r="G224"/>
  <c r="I223"/>
  <c r="G223"/>
  <c r="I222"/>
  <c r="G222"/>
  <c r="I221"/>
  <c r="G221"/>
  <c r="I220"/>
  <c r="G220"/>
  <c r="I219"/>
  <c r="G219"/>
  <c r="I218"/>
  <c r="G218"/>
  <c r="I217"/>
  <c r="G217"/>
  <c r="I216"/>
  <c r="G216"/>
  <c r="I215"/>
  <c r="G215"/>
  <c r="I214"/>
  <c r="G214"/>
  <c r="I213"/>
  <c r="G213"/>
  <c r="I212"/>
  <c r="G212"/>
  <c r="I211"/>
  <c r="G211"/>
  <c r="I210"/>
  <c r="G210"/>
  <c r="I209"/>
  <c r="G209"/>
  <c r="I208"/>
  <c r="G208"/>
  <c r="I207"/>
  <c r="G207"/>
  <c r="I206"/>
  <c r="G206"/>
  <c r="I205"/>
  <c r="G205"/>
  <c r="I204"/>
  <c r="G204"/>
  <c r="I203"/>
  <c r="G203"/>
  <c r="I202"/>
  <c r="G202"/>
  <c r="I201"/>
  <c r="G201"/>
  <c r="I200"/>
  <c r="G200"/>
  <c r="I199"/>
  <c r="G199"/>
  <c r="I198"/>
  <c r="G198"/>
  <c r="I197"/>
  <c r="G197"/>
  <c r="I196"/>
  <c r="G196"/>
  <c r="I195"/>
  <c r="G195"/>
  <c r="I194"/>
  <c r="G194"/>
  <c r="I193"/>
  <c r="G193"/>
  <c r="I192"/>
  <c r="G192"/>
  <c r="I191"/>
  <c r="G191"/>
  <c r="I190"/>
  <c r="G190"/>
  <c r="I189"/>
  <c r="G189"/>
  <c r="I188"/>
  <c r="G188"/>
  <c r="I187"/>
  <c r="G187"/>
  <c r="I186"/>
  <c r="G186"/>
  <c r="I185"/>
  <c r="G185"/>
  <c r="I184"/>
  <c r="G184"/>
  <c r="I183"/>
  <c r="G183"/>
  <c r="I182"/>
  <c r="G182"/>
  <c r="I181"/>
  <c r="G181"/>
  <c r="I180"/>
  <c r="G180"/>
  <c r="I179"/>
  <c r="G179"/>
  <c r="I178"/>
  <c r="G178"/>
  <c r="I177"/>
  <c r="G177"/>
  <c r="I176"/>
  <c r="G176"/>
  <c r="I175"/>
  <c r="G175"/>
  <c r="I174"/>
  <c r="G174"/>
  <c r="I173"/>
  <c r="G173"/>
  <c r="I172"/>
  <c r="G172"/>
  <c r="I171"/>
  <c r="G171"/>
  <c r="I170"/>
  <c r="G170"/>
  <c r="I169"/>
  <c r="G169"/>
  <c r="I168"/>
  <c r="G168"/>
  <c r="I167"/>
  <c r="G167"/>
  <c r="I166"/>
  <c r="G166"/>
  <c r="I165"/>
  <c r="G165"/>
  <c r="I164"/>
  <c r="G164"/>
  <c r="I163"/>
  <c r="G163"/>
  <c r="I162"/>
  <c r="G162"/>
  <c r="I161"/>
  <c r="G161"/>
  <c r="I160"/>
  <c r="G160"/>
  <c r="I159"/>
  <c r="G159"/>
  <c r="I158"/>
  <c r="G158"/>
  <c r="I157"/>
  <c r="G157"/>
  <c r="I156"/>
  <c r="G156"/>
  <c r="I155"/>
  <c r="G155"/>
  <c r="I154"/>
  <c r="G154"/>
  <c r="I153"/>
  <c r="G153"/>
  <c r="I152"/>
  <c r="G152"/>
  <c r="I151"/>
  <c r="G151"/>
  <c r="I150"/>
  <c r="G150"/>
  <c r="I149"/>
  <c r="G149"/>
  <c r="I148"/>
  <c r="G148"/>
  <c r="I147"/>
  <c r="G147"/>
  <c r="I146"/>
  <c r="G146"/>
  <c r="I145"/>
  <c r="G145"/>
  <c r="I144"/>
  <c r="G144"/>
  <c r="I143"/>
  <c r="G143"/>
  <c r="I142"/>
  <c r="G142"/>
  <c r="I141"/>
  <c r="G141"/>
  <c r="I140"/>
  <c r="G140"/>
  <c r="I139"/>
  <c r="G139"/>
  <c r="I138"/>
  <c r="G138"/>
  <c r="I137"/>
  <c r="G137"/>
  <c r="I136"/>
  <c r="G136"/>
  <c r="I135"/>
  <c r="G135"/>
  <c r="I134"/>
  <c r="G134"/>
  <c r="I133"/>
  <c r="G133"/>
  <c r="I132"/>
  <c r="G132"/>
  <c r="I131"/>
  <c r="G131"/>
  <c r="I130"/>
  <c r="G130"/>
  <c r="I129"/>
  <c r="G129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I100"/>
  <c r="G100"/>
  <c r="I99"/>
  <c r="G99"/>
  <c r="I98"/>
  <c r="G98"/>
  <c r="I97"/>
  <c r="G97"/>
  <c r="I96"/>
  <c r="G96"/>
  <c r="I95"/>
  <c r="G95"/>
  <c r="I94"/>
  <c r="G94"/>
  <c r="I93"/>
  <c r="G93"/>
  <c r="I92"/>
  <c r="G92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G273" s="1"/>
  <c r="I18"/>
  <c r="I273" s="1"/>
  <c r="G18"/>
  <c r="I129" i="8" l="1"/>
  <c r="H129"/>
  <c r="G129"/>
  <c r="F129"/>
  <c r="H162" i="6"/>
  <c r="G162"/>
  <c r="I162" s="1"/>
  <c r="H161"/>
  <c r="G161"/>
  <c r="I161" s="1"/>
  <c r="I160"/>
  <c r="H160"/>
  <c r="G160"/>
  <c r="H159"/>
  <c r="G159"/>
  <c r="I159" s="1"/>
  <c r="H158"/>
  <c r="G158"/>
  <c r="I158" s="1"/>
  <c r="H157"/>
  <c r="G157"/>
  <c r="I157" s="1"/>
  <c r="H156"/>
  <c r="G156"/>
  <c r="I156" s="1"/>
  <c r="I155"/>
  <c r="H155"/>
  <c r="G155"/>
  <c r="H154"/>
  <c r="G154"/>
  <c r="I154" s="1"/>
  <c r="H153"/>
  <c r="G153"/>
  <c r="I153" s="1"/>
  <c r="I152"/>
  <c r="H152"/>
  <c r="G152"/>
  <c r="H151"/>
  <c r="G151"/>
  <c r="I151" s="1"/>
  <c r="H150"/>
  <c r="G150"/>
  <c r="I150" s="1"/>
  <c r="H149"/>
  <c r="G149"/>
  <c r="I149" s="1"/>
  <c r="H148"/>
  <c r="G148"/>
  <c r="I148" s="1"/>
  <c r="I147"/>
  <c r="H147"/>
  <c r="G147"/>
  <c r="H146"/>
  <c r="G146"/>
  <c r="I146" s="1"/>
  <c r="H145"/>
  <c r="G145"/>
  <c r="I145" s="1"/>
  <c r="I144"/>
  <c r="H144"/>
  <c r="G144"/>
  <c r="H143"/>
  <c r="G143"/>
  <c r="I143" s="1"/>
  <c r="H142"/>
  <c r="G142"/>
  <c r="I142" s="1"/>
  <c r="H141"/>
  <c r="G141"/>
  <c r="I141" s="1"/>
  <c r="H140"/>
  <c r="G140"/>
  <c r="I140" s="1"/>
  <c r="I139"/>
  <c r="H139"/>
  <c r="G139"/>
  <c r="H138"/>
  <c r="G138"/>
  <c r="I138" s="1"/>
  <c r="H137"/>
  <c r="G137"/>
  <c r="I137" s="1"/>
  <c r="I136"/>
  <c r="H136"/>
  <c r="G136"/>
  <c r="H135"/>
  <c r="G135"/>
  <c r="I135" s="1"/>
  <c r="H134"/>
  <c r="G134"/>
  <c r="I134" s="1"/>
  <c r="H133"/>
  <c r="G133"/>
  <c r="I133" s="1"/>
  <c r="H132"/>
  <c r="G132"/>
  <c r="I132" s="1"/>
  <c r="I131"/>
  <c r="H131"/>
  <c r="G131"/>
  <c r="H130"/>
  <c r="G130"/>
  <c r="I130" s="1"/>
  <c r="H129"/>
  <c r="G129"/>
  <c r="I129" s="1"/>
  <c r="I128"/>
  <c r="H128"/>
  <c r="G128"/>
  <c r="H127"/>
  <c r="G127"/>
  <c r="I127" s="1"/>
  <c r="H126"/>
  <c r="G126"/>
  <c r="I126" s="1"/>
  <c r="H125"/>
  <c r="G125"/>
  <c r="I125" s="1"/>
  <c r="H124"/>
  <c r="G124"/>
  <c r="I124" s="1"/>
  <c r="I123"/>
  <c r="H123"/>
  <c r="G123"/>
  <c r="H122"/>
  <c r="G122"/>
  <c r="I122" s="1"/>
  <c r="H121"/>
  <c r="G121"/>
  <c r="I121" s="1"/>
  <c r="I120"/>
  <c r="H120"/>
  <c r="G120"/>
  <c r="H119"/>
  <c r="G119"/>
  <c r="I119" s="1"/>
  <c r="H118"/>
  <c r="G118"/>
  <c r="I118" s="1"/>
  <c r="H117"/>
  <c r="G117"/>
  <c r="I117" s="1"/>
  <c r="H116"/>
  <c r="G116"/>
  <c r="I116" s="1"/>
  <c r="I115"/>
  <c r="H115"/>
  <c r="G115"/>
  <c r="H114"/>
  <c r="G114"/>
  <c r="I114" s="1"/>
  <c r="H113"/>
  <c r="G113"/>
  <c r="I113" s="1"/>
  <c r="I112"/>
  <c r="H112"/>
  <c r="G112"/>
  <c r="H111"/>
  <c r="G111"/>
  <c r="I111" s="1"/>
  <c r="H110"/>
  <c r="G110"/>
  <c r="I110" s="1"/>
  <c r="H109"/>
  <c r="G109"/>
  <c r="I109" s="1"/>
  <c r="H108"/>
  <c r="G108"/>
  <c r="I108" s="1"/>
  <c r="I107"/>
  <c r="H107"/>
  <c r="G107"/>
  <c r="H106"/>
  <c r="G106"/>
  <c r="I106" s="1"/>
  <c r="H105"/>
  <c r="G105"/>
  <c r="I105" s="1"/>
  <c r="I104"/>
  <c r="H104"/>
  <c r="G104"/>
  <c r="H103"/>
  <c r="G103"/>
  <c r="I103" s="1"/>
  <c r="H102"/>
  <c r="G102"/>
  <c r="I102" s="1"/>
  <c r="H101"/>
  <c r="G101"/>
  <c r="I101" s="1"/>
  <c r="H100"/>
  <c r="G100"/>
  <c r="I100" s="1"/>
  <c r="I99"/>
  <c r="H99"/>
  <c r="G99"/>
  <c r="H98"/>
  <c r="G98"/>
  <c r="I98" s="1"/>
  <c r="H97"/>
  <c r="G97"/>
  <c r="I97" s="1"/>
  <c r="I96"/>
  <c r="H96"/>
  <c r="G96"/>
  <c r="H95"/>
  <c r="G95"/>
  <c r="I95" s="1"/>
  <c r="F94"/>
  <c r="G94" s="1"/>
  <c r="I94" s="1"/>
  <c r="H93"/>
  <c r="G93"/>
  <c r="I93" s="1"/>
  <c r="H92"/>
  <c r="G92"/>
  <c r="I92" s="1"/>
  <c r="I91"/>
  <c r="H91"/>
  <c r="G91"/>
  <c r="I90"/>
  <c r="H90"/>
  <c r="G90"/>
  <c r="H89"/>
  <c r="G89"/>
  <c r="I89" s="1"/>
  <c r="H88"/>
  <c r="G88"/>
  <c r="I88" s="1"/>
  <c r="H87"/>
  <c r="G87"/>
  <c r="I87" s="1"/>
  <c r="H86"/>
  <c r="G86"/>
  <c r="I86" s="1"/>
  <c r="H85"/>
  <c r="G85"/>
  <c r="I85" s="1"/>
  <c r="H84"/>
  <c r="G84"/>
  <c r="I84" s="1"/>
  <c r="I83"/>
  <c r="H83"/>
  <c r="G83"/>
  <c r="I82"/>
  <c r="H82"/>
  <c r="G82"/>
  <c r="H81"/>
  <c r="G81"/>
  <c r="I81" s="1"/>
  <c r="G80"/>
  <c r="I80" s="1"/>
  <c r="F80"/>
  <c r="H80" s="1"/>
  <c r="F79"/>
  <c r="H79" s="1"/>
  <c r="G78"/>
  <c r="I78" s="1"/>
  <c r="F78"/>
  <c r="H78" s="1"/>
  <c r="H77"/>
  <c r="G77"/>
  <c r="I77" s="1"/>
  <c r="F76"/>
  <c r="G76" s="1"/>
  <c r="I76" s="1"/>
  <c r="F75"/>
  <c r="H75" s="1"/>
  <c r="F74"/>
  <c r="G74" s="1"/>
  <c r="I74" s="1"/>
  <c r="F73"/>
  <c r="H73" s="1"/>
  <c r="I72"/>
  <c r="H72"/>
  <c r="G72"/>
  <c r="H71"/>
  <c r="F71"/>
  <c r="G71" s="1"/>
  <c r="I71" s="1"/>
  <c r="H70"/>
  <c r="F70"/>
  <c r="G70" s="1"/>
  <c r="I70" s="1"/>
  <c r="I69"/>
  <c r="H69"/>
  <c r="G69"/>
  <c r="G68"/>
  <c r="I68" s="1"/>
  <c r="F68"/>
  <c r="H68" s="1"/>
  <c r="F67"/>
  <c r="G67" s="1"/>
  <c r="I67" s="1"/>
  <c r="H66"/>
  <c r="F66"/>
  <c r="G66" s="1"/>
  <c r="I66" s="1"/>
  <c r="H65"/>
  <c r="G65"/>
  <c r="I65" s="1"/>
  <c r="F65"/>
  <c r="G64"/>
  <c r="I64" s="1"/>
  <c r="F64"/>
  <c r="H64" s="1"/>
  <c r="F63"/>
  <c r="G63" s="1"/>
  <c r="I63" s="1"/>
  <c r="H62"/>
  <c r="F62"/>
  <c r="G62" s="1"/>
  <c r="I62" s="1"/>
  <c r="H61"/>
  <c r="G61"/>
  <c r="I61" s="1"/>
  <c r="F61"/>
  <c r="G60"/>
  <c r="I60" s="1"/>
  <c r="F60"/>
  <c r="H59"/>
  <c r="G59"/>
  <c r="I59" s="1"/>
  <c r="H58"/>
  <c r="G58"/>
  <c r="I58" s="1"/>
  <c r="H57"/>
  <c r="G57"/>
  <c r="I57" s="1"/>
  <c r="I56"/>
  <c r="H56"/>
  <c r="G56"/>
  <c r="H55"/>
  <c r="G55"/>
  <c r="I55" s="1"/>
  <c r="H54"/>
  <c r="G54"/>
  <c r="I54" s="1"/>
  <c r="I53"/>
  <c r="H53"/>
  <c r="G53"/>
  <c r="H52"/>
  <c r="G52"/>
  <c r="I52" s="1"/>
  <c r="H51"/>
  <c r="G51"/>
  <c r="I51" s="1"/>
  <c r="H50"/>
  <c r="G50"/>
  <c r="I50" s="1"/>
  <c r="H49"/>
  <c r="G49"/>
  <c r="I49" s="1"/>
  <c r="I48"/>
  <c r="H48"/>
  <c r="G48"/>
  <c r="H47"/>
  <c r="G47"/>
  <c r="I47" s="1"/>
  <c r="H46"/>
  <c r="G46"/>
  <c r="I46" s="1"/>
  <c r="I45"/>
  <c r="H45"/>
  <c r="G45"/>
  <c r="H44"/>
  <c r="G44"/>
  <c r="I44" s="1"/>
  <c r="H43"/>
  <c r="G43"/>
  <c r="I43" s="1"/>
  <c r="H42"/>
  <c r="G42"/>
  <c r="I42" s="1"/>
  <c r="H41"/>
  <c r="G41"/>
  <c r="I41" s="1"/>
  <c r="I40"/>
  <c r="H40"/>
  <c r="G40"/>
  <c r="H39"/>
  <c r="G39"/>
  <c r="I39" s="1"/>
  <c r="H38"/>
  <c r="G38"/>
  <c r="I38" s="1"/>
  <c r="I37"/>
  <c r="H37"/>
  <c r="G37"/>
  <c r="H36"/>
  <c r="G36"/>
  <c r="I36" s="1"/>
  <c r="H35"/>
  <c r="G35"/>
  <c r="I35" s="1"/>
  <c r="H34"/>
  <c r="G34"/>
  <c r="I34" s="1"/>
  <c r="H33"/>
  <c r="G33"/>
  <c r="I33" s="1"/>
  <c r="I32"/>
  <c r="H32"/>
  <c r="G32"/>
  <c r="H31"/>
  <c r="G31"/>
  <c r="I31" s="1"/>
  <c r="H30"/>
  <c r="G30"/>
  <c r="I30" s="1"/>
  <c r="I29"/>
  <c r="H29"/>
  <c r="G29"/>
  <c r="H28"/>
  <c r="G28"/>
  <c r="I28" s="1"/>
  <c r="H27"/>
  <c r="G27"/>
  <c r="I27" s="1"/>
  <c r="H26"/>
  <c r="G26"/>
  <c r="I26" s="1"/>
  <c r="H25"/>
  <c r="G25"/>
  <c r="I25" s="1"/>
  <c r="I24"/>
  <c r="H24"/>
  <c r="G24"/>
  <c r="H23"/>
  <c r="G23"/>
  <c r="I23" s="1"/>
  <c r="H22"/>
  <c r="G22"/>
  <c r="I22" s="1"/>
  <c r="I21"/>
  <c r="H21"/>
  <c r="G21"/>
  <c r="H20"/>
  <c r="G20"/>
  <c r="I20" s="1"/>
  <c r="H19"/>
  <c r="G19"/>
  <c r="I19" s="1"/>
  <c r="H18"/>
  <c r="G18"/>
  <c r="I18" s="1"/>
  <c r="H17"/>
  <c r="G17"/>
  <c r="I17" s="1"/>
  <c r="I16"/>
  <c r="H16"/>
  <c r="G16"/>
  <c r="H15"/>
  <c r="G15"/>
  <c r="I15" s="1"/>
  <c r="H14"/>
  <c r="G14"/>
  <c r="I14" s="1"/>
  <c r="I13"/>
  <c r="H13"/>
  <c r="G13"/>
  <c r="H12"/>
  <c r="G12"/>
  <c r="I12" s="1"/>
  <c r="H11"/>
  <c r="G11"/>
  <c r="I11" s="1"/>
  <c r="H10"/>
  <c r="G10"/>
  <c r="I10" s="1"/>
  <c r="H63" l="1"/>
  <c r="H67"/>
  <c r="H94"/>
  <c r="F163"/>
  <c r="H60"/>
  <c r="G79"/>
  <c r="I79" s="1"/>
  <c r="H74"/>
  <c r="H76"/>
  <c r="G73"/>
  <c r="I73" s="1"/>
  <c r="I163" s="1"/>
  <c r="G75"/>
  <c r="I75" s="1"/>
  <c r="H163" l="1"/>
  <c r="G163"/>
  <c r="H47" i="15" l="1"/>
  <c r="F47"/>
  <c r="G39"/>
  <c r="I39" s="1"/>
  <c r="I38"/>
  <c r="G38"/>
  <c r="G37"/>
  <c r="I37" s="1"/>
  <c r="I36"/>
  <c r="G36"/>
  <c r="G35"/>
  <c r="I35" s="1"/>
  <c r="I34"/>
  <c r="G34"/>
  <c r="G33"/>
  <c r="I33" s="1"/>
  <c r="I32"/>
  <c r="G32"/>
  <c r="G31"/>
  <c r="I31" s="1"/>
  <c r="I30"/>
  <c r="G30"/>
  <c r="G29"/>
  <c r="I29" s="1"/>
  <c r="I28"/>
  <c r="G28"/>
  <c r="G27"/>
  <c r="I27" s="1"/>
  <c r="I26"/>
  <c r="G26"/>
  <c r="G25"/>
  <c r="I25" s="1"/>
  <c r="I24"/>
  <c r="G24"/>
  <c r="G23"/>
  <c r="I23" s="1"/>
  <c r="I22"/>
  <c r="G22"/>
  <c r="G21"/>
  <c r="I21" s="1"/>
  <c r="I20"/>
  <c r="G20"/>
  <c r="G19"/>
  <c r="I19" s="1"/>
  <c r="I18"/>
  <c r="G18"/>
  <c r="G17"/>
  <c r="I17" s="1"/>
  <c r="I16"/>
  <c r="G16"/>
  <c r="G15"/>
  <c r="I15" s="1"/>
  <c r="I14"/>
  <c r="G14"/>
  <c r="G13"/>
  <c r="I13" s="1"/>
  <c r="I12"/>
  <c r="G12"/>
  <c r="G11"/>
  <c r="I11" s="1"/>
  <c r="I10"/>
  <c r="G10"/>
  <c r="I47" l="1"/>
  <c r="G47"/>
  <c r="I111" i="5" l="1"/>
  <c r="H111"/>
  <c r="G111"/>
  <c r="J110"/>
  <c r="H110"/>
  <c r="J109"/>
  <c r="H109"/>
  <c r="J108"/>
  <c r="H108"/>
  <c r="J107"/>
  <c r="H107"/>
  <c r="J106"/>
  <c r="J111" s="1"/>
  <c r="H106"/>
  <c r="I104"/>
  <c r="G104"/>
  <c r="J103"/>
  <c r="H103"/>
  <c r="J102"/>
  <c r="H102"/>
  <c r="J101"/>
  <c r="H101"/>
  <c r="J100"/>
  <c r="H100"/>
  <c r="J99"/>
  <c r="H99"/>
  <c r="J98"/>
  <c r="H98"/>
  <c r="J97"/>
  <c r="J104" s="1"/>
  <c r="H97"/>
  <c r="H104" s="1"/>
  <c r="J96"/>
  <c r="H96"/>
  <c r="G94"/>
  <c r="J93"/>
  <c r="I93"/>
  <c r="H93"/>
  <c r="I92"/>
  <c r="H92"/>
  <c r="J92" s="1"/>
  <c r="I91"/>
  <c r="H91"/>
  <c r="J91" s="1"/>
  <c r="J90"/>
  <c r="I90"/>
  <c r="H90"/>
  <c r="J89"/>
  <c r="I89"/>
  <c r="H89"/>
  <c r="I88"/>
  <c r="H88"/>
  <c r="J88" s="1"/>
  <c r="I87"/>
  <c r="I86"/>
  <c r="J85"/>
  <c r="I85"/>
  <c r="H85"/>
  <c r="I84"/>
  <c r="J84" s="1"/>
  <c r="H84"/>
  <c r="J83"/>
  <c r="I83"/>
  <c r="H83"/>
  <c r="J82"/>
  <c r="I82"/>
  <c r="H82"/>
  <c r="J81"/>
  <c r="I81"/>
  <c r="H81"/>
  <c r="I80"/>
  <c r="J80" s="1"/>
  <c r="H80"/>
  <c r="J79"/>
  <c r="I79"/>
  <c r="H79"/>
  <c r="J78"/>
  <c r="I78"/>
  <c r="H78"/>
  <c r="J77"/>
  <c r="I77"/>
  <c r="H77"/>
  <c r="I76"/>
  <c r="J76" s="1"/>
  <c r="H76"/>
  <c r="J75"/>
  <c r="I75"/>
  <c r="H75"/>
  <c r="J74"/>
  <c r="I74"/>
  <c r="H74"/>
  <c r="J73"/>
  <c r="I73"/>
  <c r="H73"/>
  <c r="I72"/>
  <c r="J72" s="1"/>
  <c r="H72"/>
  <c r="J71"/>
  <c r="I71"/>
  <c r="H71"/>
  <c r="J70"/>
  <c r="I70"/>
  <c r="H70"/>
  <c r="J69"/>
  <c r="I69"/>
  <c r="H69"/>
  <c r="J68"/>
  <c r="H68"/>
  <c r="J67"/>
  <c r="H67"/>
  <c r="I66"/>
  <c r="J66" s="1"/>
  <c r="H66"/>
  <c r="J65"/>
  <c r="I65"/>
  <c r="H65"/>
  <c r="J64"/>
  <c r="I64"/>
  <c r="H64"/>
  <c r="J63"/>
  <c r="I63"/>
  <c r="H63"/>
  <c r="I62"/>
  <c r="J62" s="1"/>
  <c r="H62"/>
  <c r="J61"/>
  <c r="I61"/>
  <c r="H61"/>
  <c r="J60"/>
  <c r="I60"/>
  <c r="H60"/>
  <c r="J59"/>
  <c r="I59"/>
  <c r="H59"/>
  <c r="I58"/>
  <c r="J58" s="1"/>
  <c r="H58"/>
  <c r="J57"/>
  <c r="I57"/>
  <c r="H57"/>
  <c r="J56"/>
  <c r="I56"/>
  <c r="H56"/>
  <c r="J55"/>
  <c r="I55"/>
  <c r="H55"/>
  <c r="I54"/>
  <c r="J54" s="1"/>
  <c r="H54"/>
  <c r="J53"/>
  <c r="I53"/>
  <c r="H53"/>
  <c r="J52"/>
  <c r="I52"/>
  <c r="H52"/>
  <c r="J51"/>
  <c r="I51"/>
  <c r="H51"/>
  <c r="I50"/>
  <c r="J50" s="1"/>
  <c r="H50"/>
  <c r="J49"/>
  <c r="I49"/>
  <c r="H49"/>
  <c r="J48"/>
  <c r="I48"/>
  <c r="H48"/>
  <c r="J47"/>
  <c r="I47"/>
  <c r="H47"/>
  <c r="I46"/>
  <c r="J46" s="1"/>
  <c r="H46"/>
  <c r="J45"/>
  <c r="I45"/>
  <c r="H45"/>
  <c r="J44"/>
  <c r="I44"/>
  <c r="H44"/>
  <c r="J43"/>
  <c r="I43"/>
  <c r="H43"/>
  <c r="I42"/>
  <c r="J42" s="1"/>
  <c r="H42"/>
  <c r="J41"/>
  <c r="I41"/>
  <c r="H41"/>
  <c r="J40"/>
  <c r="I40"/>
  <c r="H40"/>
  <c r="J39"/>
  <c r="I39"/>
  <c r="H39"/>
  <c r="I38"/>
  <c r="J38" s="1"/>
  <c r="H38"/>
  <c r="I37"/>
  <c r="J37" s="1"/>
  <c r="H37"/>
  <c r="J36"/>
  <c r="I36"/>
  <c r="H36"/>
  <c r="J35"/>
  <c r="I35"/>
  <c r="H35"/>
  <c r="I34"/>
  <c r="J34" s="1"/>
  <c r="H34"/>
  <c r="I33"/>
  <c r="J33" s="1"/>
  <c r="H33"/>
  <c r="J32"/>
  <c r="I32"/>
  <c r="H32"/>
  <c r="J31"/>
  <c r="I31"/>
  <c r="H31"/>
  <c r="I30"/>
  <c r="J30" s="1"/>
  <c r="H30"/>
  <c r="I29"/>
  <c r="J29" s="1"/>
  <c r="H29"/>
  <c r="J28"/>
  <c r="I28"/>
  <c r="H28"/>
  <c r="J27"/>
  <c r="I27"/>
  <c r="H27"/>
  <c r="I26"/>
  <c r="J26" s="1"/>
  <c r="H26"/>
  <c r="I25"/>
  <c r="J25" s="1"/>
  <c r="H25"/>
  <c r="J24"/>
  <c r="I24"/>
  <c r="H24"/>
  <c r="J23"/>
  <c r="I23"/>
  <c r="J22"/>
  <c r="I22"/>
  <c r="H22"/>
  <c r="J21"/>
  <c r="I21"/>
  <c r="H21"/>
  <c r="J20"/>
  <c r="I20"/>
  <c r="H20"/>
  <c r="I19"/>
  <c r="J19" s="1"/>
  <c r="H19"/>
  <c r="J18"/>
  <c r="I18"/>
  <c r="H18"/>
  <c r="J17"/>
  <c r="I17"/>
  <c r="H17"/>
  <c r="J16"/>
  <c r="I16"/>
  <c r="H16"/>
  <c r="I15"/>
  <c r="J15" s="1"/>
  <c r="H15"/>
  <c r="J14"/>
  <c r="I14"/>
  <c r="H14"/>
  <c r="J13"/>
  <c r="I13"/>
  <c r="H13"/>
  <c r="J12"/>
  <c r="I12"/>
  <c r="H12"/>
  <c r="I11"/>
  <c r="J11" s="1"/>
  <c r="H11"/>
  <c r="J10"/>
  <c r="I10"/>
  <c r="H10"/>
  <c r="H94" s="1"/>
  <c r="J94" l="1"/>
  <c r="I94"/>
  <c r="H53" i="2" l="1"/>
  <c r="F53"/>
  <c r="I52"/>
  <c r="G52"/>
  <c r="G51"/>
  <c r="I51" s="1"/>
  <c r="I50"/>
  <c r="G50"/>
  <c r="G49"/>
  <c r="I49" s="1"/>
  <c r="I48"/>
  <c r="G48"/>
  <c r="G47"/>
  <c r="I47" s="1"/>
  <c r="I46"/>
  <c r="G46"/>
  <c r="G45"/>
  <c r="I45" s="1"/>
  <c r="I44"/>
  <c r="G44"/>
  <c r="G43"/>
  <c r="I43" s="1"/>
  <c r="I42"/>
  <c r="G42"/>
  <c r="G41"/>
  <c r="I41" s="1"/>
  <c r="F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G53" s="1"/>
  <c r="I53" l="1"/>
  <c r="I223" i="1" l="1"/>
  <c r="I222"/>
  <c r="G221"/>
  <c r="I221" s="1"/>
  <c r="I220"/>
  <c r="G220"/>
  <c r="G219"/>
  <c r="I219" s="1"/>
  <c r="I218"/>
  <c r="G218"/>
  <c r="G217"/>
  <c r="I217" s="1"/>
  <c r="I216"/>
  <c r="G216"/>
  <c r="G215"/>
  <c r="I215" s="1"/>
  <c r="I214"/>
  <c r="G214"/>
  <c r="G213"/>
  <c r="I213" s="1"/>
  <c r="I212"/>
  <c r="G212"/>
  <c r="G211"/>
  <c r="I211" s="1"/>
  <c r="I210"/>
  <c r="G210"/>
  <c r="G209"/>
  <c r="I209" s="1"/>
  <c r="I208"/>
  <c r="G208"/>
  <c r="G207"/>
  <c r="I207" s="1"/>
  <c r="I206"/>
  <c r="G206"/>
  <c r="G205"/>
  <c r="I205" s="1"/>
  <c r="I204"/>
  <c r="G204"/>
  <c r="G203"/>
  <c r="I203" s="1"/>
  <c r="I202"/>
  <c r="G202"/>
  <c r="G201"/>
  <c r="I201" s="1"/>
  <c r="I200"/>
  <c r="G200"/>
  <c r="G199"/>
  <c r="I199" s="1"/>
  <c r="I198"/>
  <c r="I197"/>
  <c r="G197"/>
  <c r="G196"/>
  <c r="I196" s="1"/>
  <c r="I195"/>
  <c r="G195"/>
  <c r="G194"/>
  <c r="I194" s="1"/>
  <c r="I193"/>
  <c r="G193"/>
  <c r="G192"/>
  <c r="I192" s="1"/>
  <c r="I191"/>
  <c r="G191"/>
  <c r="G190"/>
  <c r="I190" s="1"/>
  <c r="I189"/>
  <c r="G189"/>
  <c r="G188"/>
  <c r="I188" s="1"/>
  <c r="I187"/>
  <c r="G187"/>
  <c r="G186"/>
  <c r="I186" s="1"/>
  <c r="I185"/>
  <c r="G185"/>
  <c r="G184"/>
  <c r="I184" s="1"/>
  <c r="I183"/>
  <c r="G183"/>
  <c r="G182"/>
  <c r="I182" s="1"/>
  <c r="I181"/>
  <c r="G181"/>
  <c r="G180"/>
  <c r="I180" s="1"/>
  <c r="I179"/>
  <c r="G179"/>
  <c r="G178"/>
  <c r="I178" s="1"/>
  <c r="I177"/>
  <c r="G177"/>
  <c r="G176"/>
  <c r="I176" s="1"/>
  <c r="I175"/>
  <c r="G175"/>
  <c r="G174"/>
  <c r="I174" s="1"/>
  <c r="I173"/>
  <c r="G173"/>
  <c r="G172"/>
  <c r="I172" s="1"/>
  <c r="I171"/>
  <c r="G171"/>
  <c r="G170"/>
  <c r="I170" s="1"/>
  <c r="I169"/>
  <c r="G169"/>
  <c r="G168"/>
  <c r="I168" s="1"/>
  <c r="I167"/>
  <c r="G167"/>
  <c r="G166"/>
  <c r="I166" s="1"/>
  <c r="I165"/>
  <c r="G165"/>
  <c r="G164"/>
  <c r="I164" s="1"/>
  <c r="I163"/>
  <c r="G163"/>
  <c r="G162"/>
  <c r="I162" s="1"/>
  <c r="I161"/>
  <c r="G161"/>
  <c r="G160"/>
  <c r="I160" s="1"/>
  <c r="I159"/>
  <c r="G159"/>
  <c r="G158"/>
  <c r="I158" s="1"/>
  <c r="I157"/>
  <c r="G157"/>
  <c r="G156"/>
  <c r="I156" s="1"/>
  <c r="I155"/>
  <c r="G155"/>
  <c r="G154"/>
  <c r="I154" s="1"/>
  <c r="I153"/>
  <c r="G153"/>
  <c r="G152"/>
  <c r="I152" s="1"/>
  <c r="I151"/>
  <c r="G151"/>
  <c r="G150"/>
  <c r="I150" s="1"/>
  <c r="I149"/>
  <c r="G149"/>
  <c r="G148"/>
  <c r="I148" s="1"/>
  <c r="I147"/>
  <c r="G147"/>
  <c r="G146"/>
  <c r="I146" s="1"/>
  <c r="I145"/>
  <c r="G145"/>
  <c r="G144"/>
  <c r="I144" s="1"/>
  <c r="I139"/>
  <c r="G139"/>
  <c r="G138"/>
  <c r="I138" s="1"/>
  <c r="I137"/>
  <c r="G137"/>
  <c r="G136"/>
  <c r="I136" s="1"/>
  <c r="I135"/>
  <c r="G135"/>
  <c r="G134"/>
  <c r="I134" s="1"/>
  <c r="I133"/>
  <c r="G133"/>
  <c r="G132"/>
  <c r="I132" s="1"/>
  <c r="I131"/>
  <c r="G131"/>
  <c r="G130"/>
  <c r="I130" s="1"/>
  <c r="I129"/>
  <c r="G129"/>
  <c r="G128"/>
  <c r="I128" s="1"/>
  <c r="I127"/>
  <c r="G127"/>
  <c r="G126"/>
  <c r="I126" s="1"/>
  <c r="I125"/>
  <c r="G125"/>
  <c r="G124"/>
  <c r="I124" s="1"/>
  <c r="I123"/>
  <c r="G123"/>
  <c r="G122"/>
  <c r="I122" s="1"/>
  <c r="I121"/>
  <c r="G121"/>
  <c r="G120"/>
  <c r="I120" s="1"/>
  <c r="I119"/>
  <c r="G119"/>
  <c r="G118"/>
  <c r="I118" s="1"/>
  <c r="I117"/>
  <c r="G117"/>
  <c r="G116"/>
  <c r="I116" s="1"/>
  <c r="I115"/>
  <c r="G115"/>
  <c r="G114"/>
  <c r="I114" s="1"/>
  <c r="I113"/>
  <c r="G113"/>
  <c r="G112"/>
  <c r="I112" s="1"/>
  <c r="I111"/>
  <c r="G111"/>
  <c r="G110"/>
  <c r="I110" s="1"/>
  <c r="I109"/>
  <c r="G109"/>
  <c r="G108"/>
  <c r="I108" s="1"/>
  <c r="I107"/>
  <c r="G107"/>
  <c r="G106"/>
  <c r="I106" s="1"/>
  <c r="I105"/>
  <c r="G105"/>
  <c r="G104"/>
  <c r="I104" s="1"/>
  <c r="I103"/>
  <c r="G103"/>
  <c r="G102"/>
  <c r="I102" s="1"/>
  <c r="I101"/>
  <c r="G101"/>
  <c r="G100"/>
  <c r="I100" s="1"/>
  <c r="I99"/>
  <c r="G99"/>
  <c r="G98"/>
  <c r="I98" s="1"/>
  <c r="I97"/>
  <c r="G97"/>
  <c r="G96"/>
  <c r="I96" s="1"/>
  <c r="I95"/>
  <c r="G95"/>
  <c r="G94"/>
  <c r="I94" s="1"/>
  <c r="I93"/>
  <c r="G93"/>
  <c r="G92"/>
  <c r="I92" s="1"/>
  <c r="I91"/>
  <c r="G91"/>
  <c r="I90"/>
  <c r="I89"/>
  <c r="G89"/>
  <c r="G88"/>
  <c r="I88" s="1"/>
  <c r="I87"/>
  <c r="G87"/>
  <c r="G86"/>
  <c r="I86" s="1"/>
  <c r="I85"/>
  <c r="G85"/>
  <c r="G84"/>
  <c r="I84" s="1"/>
  <c r="I83"/>
  <c r="G83"/>
  <c r="G82"/>
  <c r="I82" s="1"/>
  <c r="I81"/>
  <c r="G81"/>
  <c r="G80"/>
  <c r="I80" s="1"/>
  <c r="I79"/>
  <c r="G79"/>
  <c r="G78"/>
  <c r="I78" s="1"/>
  <c r="I77"/>
  <c r="G77"/>
  <c r="G76"/>
  <c r="I76" s="1"/>
  <c r="I75"/>
  <c r="G75"/>
  <c r="G74"/>
  <c r="I74" s="1"/>
  <c r="I73"/>
  <c r="G73"/>
  <c r="G72"/>
  <c r="I72" s="1"/>
  <c r="I71"/>
  <c r="G71"/>
  <c r="G70"/>
  <c r="I70" s="1"/>
  <c r="I69"/>
  <c r="G69"/>
  <c r="G68"/>
  <c r="I68" s="1"/>
  <c r="I67"/>
  <c r="G67"/>
  <c r="G66"/>
  <c r="I66" s="1"/>
  <c r="I65"/>
  <c r="G65"/>
  <c r="G64"/>
  <c r="I64" s="1"/>
  <c r="I63"/>
  <c r="G63"/>
  <c r="G62"/>
  <c r="I62" s="1"/>
  <c r="I61"/>
  <c r="G61"/>
  <c r="G60"/>
  <c r="I60" s="1"/>
  <c r="I59"/>
  <c r="G59"/>
  <c r="G58"/>
  <c r="I58" s="1"/>
  <c r="I57"/>
  <c r="G57"/>
  <c r="G56"/>
  <c r="I56" s="1"/>
  <c r="I55"/>
  <c r="G55"/>
  <c r="G54"/>
  <c r="I54" s="1"/>
  <c r="I53"/>
  <c r="G53"/>
  <c r="G52"/>
  <c r="I52" s="1"/>
  <c r="I51"/>
  <c r="G51"/>
  <c r="G50"/>
  <c r="I50" s="1"/>
  <c r="I49"/>
  <c r="G49"/>
  <c r="G48"/>
  <c r="I48" s="1"/>
  <c r="I47"/>
  <c r="G47"/>
  <c r="G46"/>
  <c r="I46" s="1"/>
  <c r="I45"/>
  <c r="G45"/>
  <c r="G44"/>
  <c r="I44" s="1"/>
  <c r="I43"/>
  <c r="G43"/>
  <c r="G42"/>
  <c r="I42" s="1"/>
  <c r="I41"/>
  <c r="G41"/>
  <c r="G40"/>
  <c r="I40" s="1"/>
  <c r="I39"/>
  <c r="G39"/>
  <c r="G38"/>
  <c r="I38" s="1"/>
  <c r="I37"/>
  <c r="G37"/>
  <c r="G36"/>
  <c r="I36" s="1"/>
  <c r="I35"/>
  <c r="G35"/>
  <c r="G34"/>
  <c r="I34" s="1"/>
  <c r="I33"/>
  <c r="G33"/>
  <c r="G32"/>
  <c r="I32" s="1"/>
  <c r="I31"/>
  <c r="G31"/>
  <c r="G30"/>
  <c r="I30" s="1"/>
  <c r="I29"/>
  <c r="G29"/>
  <c r="G28"/>
  <c r="I28" s="1"/>
  <c r="I27"/>
  <c r="G27"/>
  <c r="G26"/>
  <c r="I26" s="1"/>
  <c r="I25"/>
  <c r="G25"/>
  <c r="G24"/>
  <c r="I24" s="1"/>
  <c r="I23"/>
  <c r="G23"/>
  <c r="G22"/>
  <c r="I22" s="1"/>
  <c r="I21"/>
  <c r="G21"/>
  <c r="G20"/>
  <c r="I20" s="1"/>
  <c r="I19"/>
  <c r="G19"/>
  <c r="G18"/>
  <c r="I18" s="1"/>
  <c r="I17"/>
  <c r="G17"/>
  <c r="G16"/>
  <c r="I16" s="1"/>
  <c r="I15"/>
  <c r="G15"/>
  <c r="I14"/>
  <c r="G13"/>
  <c r="I13" s="1"/>
  <c r="I12"/>
  <c r="G12"/>
  <c r="G11"/>
  <c r="I11" s="1"/>
  <c r="I409" i="4" l="1"/>
  <c r="H409"/>
  <c r="G409"/>
  <c r="J406"/>
  <c r="J405"/>
  <c r="J403"/>
  <c r="J409" s="1"/>
  <c r="I397"/>
  <c r="H397"/>
  <c r="G397"/>
  <c r="J388"/>
  <c r="H388"/>
  <c r="J386"/>
  <c r="J397" s="1"/>
  <c r="H386"/>
  <c r="J383"/>
  <c r="I383"/>
  <c r="H383"/>
  <c r="G383"/>
  <c r="G367"/>
  <c r="H340"/>
  <c r="J339"/>
  <c r="I339"/>
  <c r="I338"/>
  <c r="J337"/>
  <c r="I337"/>
  <c r="H337"/>
  <c r="I336"/>
  <c r="F336"/>
  <c r="H336" s="1"/>
  <c r="I335"/>
  <c r="I334"/>
  <c r="H334"/>
  <c r="F334"/>
  <c r="J334" s="1"/>
  <c r="I333"/>
  <c r="J332"/>
  <c r="I332"/>
  <c r="H332"/>
  <c r="I331"/>
  <c r="H331"/>
  <c r="F331"/>
  <c r="J331" s="1"/>
  <c r="I330"/>
  <c r="I329"/>
  <c r="H329"/>
  <c r="F329"/>
  <c r="J329" s="1"/>
  <c r="I328"/>
  <c r="H328"/>
  <c r="F328"/>
  <c r="J328" s="1"/>
  <c r="I327"/>
  <c r="I326"/>
  <c r="I325"/>
  <c r="I324"/>
  <c r="I323"/>
  <c r="H323"/>
  <c r="F323"/>
  <c r="J323" s="1"/>
  <c r="I322"/>
  <c r="I321"/>
  <c r="I320"/>
  <c r="I319"/>
  <c r="I318"/>
  <c r="H318"/>
  <c r="H367" s="1"/>
  <c r="I317"/>
  <c r="I316"/>
  <c r="H316"/>
  <c r="I315"/>
  <c r="H315"/>
  <c r="I314"/>
  <c r="H314"/>
  <c r="I313"/>
  <c r="H313"/>
  <c r="I312"/>
  <c r="H312"/>
  <c r="I311"/>
  <c r="I310"/>
  <c r="I309"/>
  <c r="I308"/>
  <c r="I367" s="1"/>
  <c r="G306"/>
  <c r="I298"/>
  <c r="I306" s="1"/>
  <c r="I297"/>
  <c r="I295"/>
  <c r="F295"/>
  <c r="J256"/>
  <c r="J306" s="1"/>
  <c r="J255"/>
  <c r="H255"/>
  <c r="H306" s="1"/>
  <c r="I252"/>
  <c r="G252"/>
  <c r="G410" s="1"/>
  <c r="H196"/>
  <c r="J196" s="1"/>
  <c r="J195"/>
  <c r="H195"/>
  <c r="H194"/>
  <c r="J194" s="1"/>
  <c r="H193"/>
  <c r="J190"/>
  <c r="H190"/>
  <c r="J189"/>
  <c r="H189"/>
  <c r="J188"/>
  <c r="H188"/>
  <c r="H187"/>
  <c r="J185"/>
  <c r="H185"/>
  <c r="H184"/>
  <c r="J184" s="1"/>
  <c r="J183"/>
  <c r="H183"/>
  <c r="H181"/>
  <c r="J180"/>
  <c r="H180"/>
  <c r="H175"/>
  <c r="H174"/>
  <c r="H159"/>
  <c r="H158"/>
  <c r="H157"/>
  <c r="H156"/>
  <c r="J156" s="1"/>
  <c r="J155"/>
  <c r="H155"/>
  <c r="H154"/>
  <c r="H149"/>
  <c r="H148"/>
  <c r="J147"/>
  <c r="H147"/>
  <c r="J146"/>
  <c r="H146"/>
  <c r="J145"/>
  <c r="H145"/>
  <c r="H144"/>
  <c r="J143"/>
  <c r="H143"/>
  <c r="H137"/>
  <c r="J129"/>
  <c r="H129"/>
  <c r="H128"/>
  <c r="H127"/>
  <c r="J127" s="1"/>
  <c r="H122"/>
  <c r="H121"/>
  <c r="H120"/>
  <c r="J119"/>
  <c r="H119"/>
  <c r="H118"/>
  <c r="H117"/>
  <c r="H114"/>
  <c r="H109"/>
  <c r="H108"/>
  <c r="H107"/>
  <c r="H106"/>
  <c r="J105"/>
  <c r="H105"/>
  <c r="H104"/>
  <c r="J104" s="1"/>
  <c r="J103"/>
  <c r="H103"/>
  <c r="H101"/>
  <c r="J100"/>
  <c r="H100"/>
  <c r="J99"/>
  <c r="H99"/>
  <c r="J98"/>
  <c r="H98"/>
  <c r="H97"/>
  <c r="H96"/>
  <c r="J96" s="1"/>
  <c r="J95"/>
  <c r="H95"/>
  <c r="H94"/>
  <c r="H93"/>
  <c r="H92"/>
  <c r="H91"/>
  <c r="H90"/>
  <c r="H89"/>
  <c r="H88"/>
  <c r="H87"/>
  <c r="H86"/>
  <c r="J86" s="1"/>
  <c r="H85"/>
  <c r="H84"/>
  <c r="H83"/>
  <c r="H82"/>
  <c r="H81"/>
  <c r="H80"/>
  <c r="H79"/>
  <c r="J79" s="1"/>
  <c r="J78"/>
  <c r="H78"/>
  <c r="H77"/>
  <c r="H76"/>
  <c r="H75"/>
  <c r="J74"/>
  <c r="H74"/>
  <c r="H73"/>
  <c r="J72"/>
  <c r="H72"/>
  <c r="H71"/>
  <c r="H70"/>
  <c r="H69"/>
  <c r="H68"/>
  <c r="H67"/>
  <c r="H66"/>
  <c r="H65"/>
  <c r="H64"/>
  <c r="H63"/>
  <c r="J63" s="1"/>
  <c r="H62"/>
  <c r="H60"/>
  <c r="H59"/>
  <c r="H58"/>
  <c r="H57"/>
  <c r="H56"/>
  <c r="H55"/>
  <c r="H54"/>
  <c r="H53"/>
  <c r="H52"/>
  <c r="H50"/>
  <c r="H49"/>
  <c r="H48"/>
  <c r="H47"/>
  <c r="H46"/>
  <c r="J45"/>
  <c r="H45"/>
  <c r="J44"/>
  <c r="H44"/>
  <c r="H43"/>
  <c r="H42"/>
  <c r="J41"/>
  <c r="H41"/>
  <c r="H40"/>
  <c r="H39"/>
  <c r="J37"/>
  <c r="H37"/>
  <c r="H36"/>
  <c r="H35"/>
  <c r="H34"/>
  <c r="H33"/>
  <c r="H32"/>
  <c r="H31"/>
  <c r="H30"/>
  <c r="H29"/>
  <c r="H28"/>
  <c r="J27"/>
  <c r="H27"/>
  <c r="H26"/>
  <c r="J26" s="1"/>
  <c r="J20"/>
  <c r="H20"/>
  <c r="H19"/>
  <c r="J19" s="1"/>
  <c r="J18"/>
  <c r="H18"/>
  <c r="H17"/>
  <c r="J17" s="1"/>
  <c r="J16"/>
  <c r="H16"/>
  <c r="H15"/>
  <c r="H12"/>
  <c r="H11"/>
  <c r="H252" s="1"/>
  <c r="H410" s="1"/>
  <c r="J252" l="1"/>
  <c r="I410"/>
  <c r="J367"/>
  <c r="J336"/>
  <c r="J410" l="1"/>
  <c r="I125" i="3" l="1"/>
  <c r="H125"/>
  <c r="G125"/>
  <c r="F125"/>
  <c r="I100"/>
  <c r="I99"/>
</calcChain>
</file>

<file path=xl/comments1.xml><?xml version="1.0" encoding="utf-8"?>
<comments xmlns="http://schemas.openxmlformats.org/spreadsheetml/2006/main">
  <authors>
    <author>Автор</author>
  </authors>
  <commentList>
    <comment ref="F54" authorId="0">
      <text>
        <r>
          <rPr>
            <b/>
            <sz val="9"/>
            <color indexed="81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<sst xmlns="http://schemas.openxmlformats.org/spreadsheetml/2006/main" count="17856" uniqueCount="2779">
  <si>
    <t>Եղվարդի արվեստի դպրոց  ՀՈԱԿ</t>
  </si>
  <si>
    <t>Ð»ñÃ³Ï³Ý Ñ³Ù³ñ</t>
  </si>
  <si>
    <t>úµÛ»ÏïÇ ³Ýí³ÝáõÙÁ ¨ Ñ³Ù³éáï µÝáõÃ³·ÇñÁ</t>
  </si>
  <si>
    <t>ÂáÕ³ñÏÙ³Ý ï³ñ»ÃÇí</t>
  </si>
  <si>
    <t>Չափի միավորը</t>
  </si>
  <si>
    <t>·ÇÝÁ ÐÐ ¹ñ³Ù</t>
  </si>
  <si>
    <t>ö³ëï³óÇ ³éÏ³ÛáõÃÛáõÝÁ</t>
  </si>
  <si>
    <t>Ð³ßí³å³Ñ³Ï³Ý Ñ³ßí³éÙ³Ý ïíÛ³ÉÝ»ñáí</t>
  </si>
  <si>
    <t>ù³Ý³ÏÁ</t>
  </si>
  <si>
    <t>³ñÅ»ùÁ (¹ñ³Ù)</t>
  </si>
  <si>
    <t>Ռոյալ ,,Կր. Օկտյաբր,,</t>
  </si>
  <si>
    <t>հատ</t>
  </si>
  <si>
    <t>Դաշնամուր ,,Կր. Օկտյաբր,,</t>
  </si>
  <si>
    <t>Դաշնամուր ,,Կոմիտաս,,</t>
  </si>
  <si>
    <t>Դաշնամուր ,,Լիրիկա,,</t>
  </si>
  <si>
    <t>Ակորդեոն</t>
  </si>
  <si>
    <t>Գլոգ</t>
  </si>
  <si>
    <t>Էլ. Կիթառ ,,Բաս,,</t>
  </si>
  <si>
    <t>Էլ կիթառ ,,Ռիթմ,,</t>
  </si>
  <si>
    <t>Դաշնամուր ,,Բելառուս,,</t>
  </si>
  <si>
    <t>Դաշնամուր ,,Գամմա,,</t>
  </si>
  <si>
    <t>Սառնարան ,,Սադկո,,</t>
  </si>
  <si>
    <t>Հարվածային գործ. Կոմպ.</t>
  </si>
  <si>
    <t>Երաժշտ. Գործ. ,,Չեմբալո,,</t>
  </si>
  <si>
    <t>Կարի մեքենա</t>
  </si>
  <si>
    <t>Ակորդեոն ,,VEITNI STER,,</t>
  </si>
  <si>
    <t>Հեռուստացույց ,,SALYO,,</t>
  </si>
  <si>
    <t>Համակարգիչ P4</t>
  </si>
  <si>
    <t>Մոնիտոր Conmag</t>
  </si>
  <si>
    <t>Տպիչ HP</t>
  </si>
  <si>
    <t>Սեղան 2 տումբ.</t>
  </si>
  <si>
    <t>Սերվանտ</t>
  </si>
  <si>
    <t>Սեղան դիրեկտորի</t>
  </si>
  <si>
    <t>Աթոռ</t>
  </si>
  <si>
    <t>Երկաթյա պահարան</t>
  </si>
  <si>
    <t>Գրատախտակ</t>
  </si>
  <si>
    <t>Կարկասով աթոռ</t>
  </si>
  <si>
    <t>Աթոռ կարկասով</t>
  </si>
  <si>
    <t>Պարի ազգ. Շրջ</t>
  </si>
  <si>
    <t>Գոգնեց</t>
  </si>
  <si>
    <t>Կոպի</t>
  </si>
  <si>
    <t>Գոտի</t>
  </si>
  <si>
    <t>Դաս.պարի շրջ.</t>
  </si>
  <si>
    <t>Փայտե գիպսե շրջանակ</t>
  </si>
  <si>
    <t xml:space="preserve">Վարագույրի կտոր </t>
  </si>
  <si>
    <t>մ</t>
  </si>
  <si>
    <t>Ջեռուցիչ</t>
  </si>
  <si>
    <t>Աթոռ փափուկ</t>
  </si>
  <si>
    <t>Միկրոֆոնի հենակ</t>
  </si>
  <si>
    <t>Պարի շրջազգեստ</t>
  </si>
  <si>
    <t>Պարի ժիլետ</t>
  </si>
  <si>
    <t>Պարի գոգնոց</t>
  </si>
  <si>
    <t>Պարի կոպի</t>
  </si>
  <si>
    <t>Բազմ. Ապարատ ,,XEROX,,</t>
  </si>
  <si>
    <t>Էլ տաքացուցիչ</t>
  </si>
  <si>
    <t>դաշնամուր,,Ռոյնիշ..</t>
  </si>
  <si>
    <t>Դաշնամուր     ,,Վեյնբախ,,</t>
  </si>
  <si>
    <t>¿É. ï³ù³óáõóÇã</t>
  </si>
  <si>
    <t>¹ÇÝ³ÙÇÏ</t>
  </si>
  <si>
    <t>DVD</t>
  </si>
  <si>
    <t>²ß³Ï»ñï³Ï³Ý  ë»Õ³Ý</t>
  </si>
  <si>
    <t>Համակարգիչ I3</t>
  </si>
  <si>
    <t xml:space="preserve"> Մոնիտոր PHLPS 20</t>
  </si>
  <si>
    <t>Բարձրախոս</t>
  </si>
  <si>
    <t>Շերտավարագույր</t>
  </si>
  <si>
    <t>մ. ք</t>
  </si>
  <si>
    <t>Տպիչ Canon LBP030</t>
  </si>
  <si>
    <t>Մետաղական աթոռ</t>
  </si>
  <si>
    <t>Աշակերտական սեղան</t>
  </si>
  <si>
    <t>Գրապահարան</t>
  </si>
  <si>
    <t>Բազմոց բազկաթոռ./կոմպ/</t>
  </si>
  <si>
    <t>Սեղան փոքր /ամսագրի/</t>
  </si>
  <si>
    <t>Էլեկտրական օդամղիչ/պատի/</t>
  </si>
  <si>
    <t>Էլեկտրական  ջեռուցիչ</t>
  </si>
  <si>
    <t>Փոշեկուլ</t>
  </si>
  <si>
    <t>Լուսարձակ</t>
  </si>
  <si>
    <t>Մոխրաման</t>
  </si>
  <si>
    <t>Պարահանդ մանկ զգեստ</t>
  </si>
  <si>
    <t>Սպորտ.պարի վերնաշ</t>
  </si>
  <si>
    <t>Սպորտ.պարի զգեստ</t>
  </si>
  <si>
    <t>Հայկական պարի զգեստ</t>
  </si>
  <si>
    <t>Կրակմարիչ ОП-2</t>
  </si>
  <si>
    <t>Հրշեջ վահանակ</t>
  </si>
  <si>
    <t>Դաշնամուր</t>
  </si>
  <si>
    <t>Ղեկավարի սեղան</t>
  </si>
  <si>
    <t>Լրագրասեղան</t>
  </si>
  <si>
    <t>Մոլբերտ</t>
  </si>
  <si>
    <t>էլ ջեռուցիչ</t>
  </si>
  <si>
    <t>Դասական կիթառ</t>
  </si>
  <si>
    <t>Քանոն</t>
  </si>
  <si>
    <t>ØáÉµ»ñï</t>
  </si>
  <si>
    <t>ö³÷áõÏ ³Ãáé</t>
  </si>
  <si>
    <t>Հարվածային գործիք</t>
  </si>
  <si>
    <t>Պարի երկաթյա ձողեր</t>
  </si>
  <si>
    <t xml:space="preserve">Ապակի անգույն (հայելի) </t>
  </si>
  <si>
    <t>LED լուսարձակ W100 6500K</t>
  </si>
  <si>
    <t>Բազմաֆունկց. տպող սարք լազ.</t>
  </si>
  <si>
    <t>Եր. կենտ. GEEPAS GMS 8519</t>
  </si>
  <si>
    <t>Անվանատախտակ Զորավան</t>
  </si>
  <si>
    <t>Դաշնամուր PETROF</t>
  </si>
  <si>
    <t>Դաշնամուր ROSLER</t>
  </si>
  <si>
    <t>Դաշնամուր  Չայկովսկի</t>
  </si>
  <si>
    <t>Դաշնամուր  Բելառուս</t>
  </si>
  <si>
    <t>Նկարչական մոլբերտ</t>
  </si>
  <si>
    <t>գրատախտակ</t>
  </si>
  <si>
    <t>Նստարան</t>
  </si>
  <si>
    <t>Կախիչ</t>
  </si>
  <si>
    <t>Սեղան աշակերտական(կոմպ.)</t>
  </si>
  <si>
    <t>կոմպ.</t>
  </si>
  <si>
    <t>Գրասեղան</t>
  </si>
  <si>
    <t>Համակարգիչ լրակազմ core i5/Ram DDR4 8GB/ SSD 240GB/ մկնիկ, ստեղնաշար, մոնիտոր, Philips 21.5</t>
  </si>
  <si>
    <t>Ընդամենը</t>
  </si>
  <si>
    <t>Եղվարդի բարեկարգում և բնակֆոնդ ՀՈԱԿ</t>
  </si>
  <si>
    <t>Ð/Ñ</t>
  </si>
  <si>
    <t xml:space="preserve">¶áõÛùÇ ³Ýí³ÝáõÙÁ ¨ Ñ³Ù³éáï µÝáõÃ³·ÇñÁ </t>
  </si>
  <si>
    <t>ÃáÕ³ñÏÙ³Ý ï³ñ»ÃÇí</t>
  </si>
  <si>
    <t>Ձեռք բերման տարեթիվ</t>
  </si>
  <si>
    <t>Չափի միավոր</t>
  </si>
  <si>
    <t>·ÇÝ</t>
  </si>
  <si>
    <t>Ð³ßí³å³Ñ³Ï³Ý Ñ³ßí³é. ïíÛ³ÉÝ»ñáí</t>
  </si>
  <si>
    <t>ø³Ý³Ï</t>
  </si>
  <si>
    <t>ÀÝ¹Ñ³Ýáõñ ·áõÙ³ñ</t>
  </si>
  <si>
    <t>ù³Ý³Ï</t>
  </si>
  <si>
    <t>ÁÝ¹. ·áõÙ³ñ</t>
  </si>
  <si>
    <t>¼ÇÉ-ØØ¼-4502</t>
  </si>
  <si>
    <t xml:space="preserve"> </t>
  </si>
  <si>
    <t>²Õµ³ñÏÕ</t>
  </si>
  <si>
    <t>Ê³Õ³ë»Õ³Ý</t>
  </si>
  <si>
    <t>æñÇ åáÙåÇ ß³ñÅÇã</t>
  </si>
  <si>
    <t>îåÇã HP</t>
  </si>
  <si>
    <t>äáÙå NDB 500/70</t>
  </si>
  <si>
    <t>Þ³ñÅÇã 160KB 1500åï</t>
  </si>
  <si>
    <t>äáÙå NDB 320/50</t>
  </si>
  <si>
    <t>Î³ÉáÝÏ³</t>
  </si>
  <si>
    <t>Ko-413 ·³½ 53 ³Õµ³ï.</t>
  </si>
  <si>
    <t>1999</t>
  </si>
  <si>
    <t>1</t>
  </si>
  <si>
    <t>²íïáÙ»ù»Ý³  GAZ  2410</t>
  </si>
  <si>
    <t>¼ÇÉ KO-449-10 աղբատար</t>
  </si>
  <si>
    <t xml:space="preserve">Ø»ù»Ý³  MDK </t>
  </si>
  <si>
    <t>îñ³Ïïáñ Êî¼</t>
  </si>
  <si>
    <t>¶ñ»Û¹»ñ</t>
  </si>
  <si>
    <t>Îó³ë³ÛÉ</t>
  </si>
  <si>
    <t>îñ³Ïïáñ</t>
  </si>
  <si>
    <t>²Õµ³ñÏÕ Ù»Í</t>
  </si>
  <si>
    <t>Î³ñáõë»É</t>
  </si>
  <si>
    <t>Öá×³Ý³Ï T-³Ó¨</t>
  </si>
  <si>
    <t>Öá×³Ý³Ï 2 ï»Õ³Ýáó</t>
  </si>
  <si>
    <t>Öá×áÝ³Ï 2 ï»Õ³Ýáó</t>
  </si>
  <si>
    <t>Öá×³Ý³Ï 6 ï»Õ³Ýáó</t>
  </si>
  <si>
    <t>Î³Ý·³éÇ Í³ÍÏáó ÷áùñ</t>
  </si>
  <si>
    <t>Î³Ý·³éÇ Í³ÍÏáó Ù»Í</t>
  </si>
  <si>
    <t>Î³Ý·³éÇ Í³ÍÏáó</t>
  </si>
  <si>
    <t>¶»ñ»½Ù³Ýáó</t>
  </si>
  <si>
    <t xml:space="preserve">÷áÕáó³ÛÇÝ Éáõë³íáñáõÃÛáõÝ  </t>
  </si>
  <si>
    <t>մետր</t>
  </si>
  <si>
    <t>ë»Õ³Ý</t>
  </si>
  <si>
    <t>Ýëï³ñ³Ý</t>
  </si>
  <si>
    <t>ë»Õ³Ý ÷áùñ</t>
  </si>
  <si>
    <t>Üëï³ñ³Ý</t>
  </si>
  <si>
    <t>ºñÏ³ÃÛ³ ¿ï³Å»ñÏ³</t>
  </si>
  <si>
    <t>æñÇ µ³Ï</t>
  </si>
  <si>
    <t>Üëï³ñ³Ý (2Ù-ոց)</t>
  </si>
  <si>
    <t>Éí³ó³ñ³Ý å³Ñ³ñ³Ýáí</t>
  </si>
  <si>
    <t>²Õµ³ñÏÕ ÷áùñ</t>
  </si>
  <si>
    <t>²÷ë»</t>
  </si>
  <si>
    <t>²Õ³Ù³Ý</t>
  </si>
  <si>
    <t>²÷ë» Óí³Ó¨ ÓÏ³Ý</t>
  </si>
  <si>
    <t>²÷ë» ÷áùñ</t>
  </si>
  <si>
    <t>²÷ë» ½³ÏáõëÏÇ</t>
  </si>
  <si>
    <t>²÷ë» ½»ÛÃáõÝÇ</t>
  </si>
  <si>
    <t>ä³ï³é³ù³Õ</t>
  </si>
  <si>
    <t>¸³Ý³Ï</t>
  </si>
  <si>
    <t>ì³½ Ùñ·Ç</t>
  </si>
  <si>
    <t>ØáËñ³Ù³Ý</t>
  </si>
  <si>
    <t>µ³óÇã</t>
  </si>
  <si>
    <t>ë÷éáó</t>
  </si>
  <si>
    <t>Î³ëïñáõÉÏ³ 40É.</t>
  </si>
  <si>
    <t>Î³ëïñáõÉÏ³ 50É.</t>
  </si>
  <si>
    <t>Î³ëïñáõÉÏ³ 15É.</t>
  </si>
  <si>
    <t>Þ»ñ»÷</t>
  </si>
  <si>
    <t>Þ»ñ»÷ ù³÷ÏÇñ</t>
  </si>
  <si>
    <t>Ø»Í ¹³Ý³Ï</t>
  </si>
  <si>
    <t>Ð³óÇ ï³Ëï³Ï</t>
  </si>
  <si>
    <t>êñµÇã »ñ»ëÇ</t>
  </si>
  <si>
    <t>Î³ËÇã</t>
  </si>
  <si>
    <t>öÉ³íù³Ù óÇÝÏ»</t>
  </si>
  <si>
    <t>êÇÝÇ Ï³åñáÝ»</t>
  </si>
  <si>
    <t>êÇÝÇ Ý»ñÅ»</t>
  </si>
  <si>
    <t>êáõñ×Ç µ³Å³Ï</t>
  </si>
  <si>
    <t xml:space="preserve">êñ×»÷ </t>
  </si>
  <si>
    <t>Â»ÛÝÇÏ</t>
  </si>
  <si>
    <t>´³Å³Ï Ù»Í</t>
  </si>
  <si>
    <t>´³Å³Ï ÷áùñ</t>
  </si>
  <si>
    <t>´³Å³Ï µéÝ³Ïáí</t>
  </si>
  <si>
    <t>È³·³Ý Ï³åñáÝ»</t>
  </si>
  <si>
    <t>äáÉÇ ÷³Ûï</t>
  </si>
  <si>
    <t>¶³½ûç³Ë</t>
  </si>
  <si>
    <t>¶³½Ç ËáÕáí³Ï</t>
  </si>
  <si>
    <t>ØáËñ³Ù³Ý Ù»Í</t>
  </si>
  <si>
    <t>¸áõÛÉ</t>
  </si>
  <si>
    <t>²÷ë»Ý»ñÇ å³ëï³íÏ³</t>
  </si>
  <si>
    <t>²Ãáé Ù»Í</t>
  </si>
  <si>
    <t>Î³ñïáýÇÉ Ù³ùñÇã</t>
  </si>
  <si>
    <t xml:space="preserve">Þ»ñï³í³ñ³·áõÛñ  </t>
  </si>
  <si>
    <t>քմ</t>
  </si>
  <si>
    <t>ú¹³÷áËÇã SAMSUNG</t>
  </si>
  <si>
    <t>äáÙå</t>
  </si>
  <si>
    <t>Ñ»éáõëï³óáõÛóÇ ï³Ï¹Çñ</t>
  </si>
  <si>
    <t>³Õµ³ñÏÕ</t>
  </si>
  <si>
    <t>çñÇ ³å³ñ³ï Bosch</t>
  </si>
  <si>
    <t>¶ñ³ë»Õ³Ý</t>
  </si>
  <si>
    <t>Èñ³·ñ³ë»Õ³Ý</t>
  </si>
  <si>
    <t>Ð³·áõëïÇ Ï³ËÇã</t>
  </si>
  <si>
    <t>¶ñ³å³Ñ³ñ³Ý</t>
  </si>
  <si>
    <t>ö³÷áõÏ Ï³ÑáõÛù</t>
  </si>
  <si>
    <t>Ð»éáõëï³óáõÛó</t>
  </si>
  <si>
    <t>Ð»éáõëï³óáõÛóÇ ï³Ï¹Çñ</t>
  </si>
  <si>
    <t>²ÃáéÝ»ñ</t>
  </si>
  <si>
    <t>Þ»ñï³í³ñ³·áõÛñ</t>
  </si>
  <si>
    <t>»Ï»Õ»óáõ ³ñïù. Éáõë³íáñáõÃ.</t>
  </si>
  <si>
    <t>³Õցան  ԶԻԼ KO-449-10</t>
  </si>
  <si>
    <t>4522620</t>
  </si>
  <si>
    <t>³íïá³ßï³ñ³Ï ìê-22-01</t>
  </si>
  <si>
    <t xml:space="preserve">áéá·Ù³Ý ó³Ýó  </t>
  </si>
  <si>
    <t xml:space="preserve">·»ñ»½Ù³ÝáóÇ ó³ÝÏ³å³ï  </t>
  </si>
  <si>
    <t xml:space="preserve">ÏáÛáõÕ³·ÇÍ </t>
  </si>
  <si>
    <t xml:space="preserve">ÏáÛáõÕ³·ÇÍ  </t>
  </si>
  <si>
    <t>ÏáÛáõÕ³·Í»ñÇ ¹Çï³Ñáñ. ë³É</t>
  </si>
  <si>
    <t>ä»ñý»ñ³ïáñ</t>
  </si>
  <si>
    <t>Î³ñáõë»É 4 ï»Õ³Ýáó</t>
  </si>
  <si>
    <t>²ëý³Éï³å³ïփողոցներ</t>
  </si>
  <si>
    <t xml:space="preserve">öáÕáó³ÛÇÝ Éáõë³íáñáõÃÛáõÝ  </t>
  </si>
  <si>
    <t xml:space="preserve">öáÕáó³ÛÇÝ Éáõë³íáñáõÃÛáõÝ </t>
  </si>
  <si>
    <t>´»Ù³Ñ³ñÃ³Ï</t>
  </si>
  <si>
    <t xml:space="preserve">Öá×աÝ³Ï </t>
  </si>
  <si>
    <t>ê³ÑÇã</t>
  </si>
  <si>
    <t>²ëֆ³Éï³å³ï ճանապարհներ</t>
  </si>
  <si>
    <t xml:space="preserve">Փողոցային լուսավորություն </t>
  </si>
  <si>
    <t xml:space="preserve">Խճապատված փողոցներ </t>
  </si>
  <si>
    <t>Ոռոգման ցանց</t>
  </si>
  <si>
    <t>Սելավատարի կառուցում</t>
  </si>
  <si>
    <t>²ëý³Éï³å³ï  փողոց.</t>
  </si>
  <si>
    <t>Աղբարկղ</t>
  </si>
  <si>
    <t xml:space="preserve">Կոյուղագիծ </t>
  </si>
  <si>
    <t xml:space="preserve"> Կոյուղագիծ</t>
  </si>
  <si>
    <t>ԿոյուղագÇծ</t>
  </si>
  <si>
    <t>Տերյան փողոցի ջրագիծ</t>
  </si>
  <si>
    <t>Զ.Անդրանիկի խմ.ջրագիծ</t>
  </si>
  <si>
    <t>Խոտհնձիչ կոմբայն</t>
  </si>
  <si>
    <t>Էլ. Խոտհնձիչ</t>
  </si>
  <si>
    <t>Պլաստմասե կոճ ճկախսղովակի</t>
  </si>
  <si>
    <t>üáñ¹ ïñ³Ý½Çï</t>
  </si>
  <si>
    <t>»ñÏ³ÃÛ³ óáõó³Ý³Ï</t>
  </si>
  <si>
    <t xml:space="preserve">³ëý³Éï³å³ï  փողոցներ </t>
  </si>
  <si>
    <t xml:space="preserve">Ա½³ï³Ù³ñïÇÏÝ»ñի Ñáõß³Ñ³Ù³ÉÇñÇ ó³ÝÏ³å³ïáõÙ </t>
  </si>
  <si>
    <t>Ա½³ï³Ù³ñïÇÏÝ»ñի Ñáõß³Ñ³Ù³ÉÇñÇ  ë³ÉÇÏ³å³ïáõÙ.</t>
  </si>
  <si>
    <t xml:space="preserve"> ³ëý³Éï³å³ï  փողոցներ</t>
  </si>
  <si>
    <t>¾É»Ïïñ³Ï³Ý ç»éáõóÇã</t>
  </si>
  <si>
    <t>äáÙå Luck 220-240</t>
  </si>
  <si>
    <t>¶³½Ç Ù»Ùµñ³Ý³ÛÇÝ Ñ³ßíÇã C6C</t>
  </si>
  <si>
    <t>Ð³ßíÇã »é³ý³½</t>
  </si>
  <si>
    <t>Éáõë³ïáõ</t>
  </si>
  <si>
    <t>Ø»ÏÝ³ñÏÇã</t>
  </si>
  <si>
    <t xml:space="preserve"> կոյուղագիծ  </t>
  </si>
  <si>
    <t>Խոտհնձիչ</t>
  </si>
  <si>
    <t>Կոյուղատարի կոլեկտր</t>
  </si>
  <si>
    <t>Պոմպ կենտրոնախույս</t>
  </si>
  <si>
    <t>Ասֆալտապատ փողոցներ</t>
  </si>
  <si>
    <t>Թուջե մտոց իր կափարիչով</t>
  </si>
  <si>
    <t>Համակարգիչ</t>
  </si>
  <si>
    <t>Լուսարձակի հսկիչ</t>
  </si>
  <si>
    <t>Երևանյան թաղամասի լուսավորության անցկացում</t>
  </si>
  <si>
    <t>N1 մանկապարտեզի ոռոգման համ. վերանորոգում</t>
  </si>
  <si>
    <t>Բենզինային խոտհնձիչ</t>
  </si>
  <si>
    <t>Խոտնհձիչ</t>
  </si>
  <si>
    <t>Սաֆարյան փողոցի կոյուղու կառուցում</t>
  </si>
  <si>
    <t>Սաֆարյան փողոցի խմելու ջրագծի կառուցում</t>
  </si>
  <si>
    <t>Կանգառի ծածկոց</t>
  </si>
  <si>
    <t>Էլեկտ. Դրուժբա</t>
  </si>
  <si>
    <t>Աղբարկղեր</t>
  </si>
  <si>
    <t>Աղ տարածող սարքավորում</t>
  </si>
  <si>
    <t>Մուտքի տեսախցիկներ</t>
  </si>
  <si>
    <t>Կամազ 5320 հիդրոխողովակ</t>
  </si>
  <si>
    <t xml:space="preserve"> էնշեյի յուղի նասոս</t>
  </si>
  <si>
    <t>յուղի ճնշման խողովակ</t>
  </si>
  <si>
    <t xml:space="preserve"> շտոկ</t>
  </si>
  <si>
    <t>Կամազ ԿՕ-415Ա գեներատոր</t>
  </si>
  <si>
    <t>ռիչագ ռեգիլիրով.պրավի լեվի</t>
  </si>
  <si>
    <t xml:space="preserve"> Հիդրավլիկ շտոկ</t>
  </si>
  <si>
    <t xml:space="preserve"> Հիդրոգլան</t>
  </si>
  <si>
    <t xml:space="preserve"> Հիդրավլիկի խողովակ</t>
  </si>
  <si>
    <t>Ջրի պոմպ</t>
  </si>
  <si>
    <t>Գծանշում</t>
  </si>
  <si>
    <t>Խաղահրապարակի վերանորոգում</t>
  </si>
  <si>
    <t>Փոսային նորոգում</t>
  </si>
  <si>
    <t>Սղոցած ասֆ.խճապատում</t>
  </si>
  <si>
    <t>Մետաղյա աղբարկղ</t>
  </si>
  <si>
    <t>Հովացուցիչ</t>
  </si>
  <si>
    <t>Փոսային նորոգում և տեղ. Հսկող.</t>
  </si>
  <si>
    <t>ՀՄՊ Հուշարձանի ոռոգման ջր. կառ.</t>
  </si>
  <si>
    <t>գծմ</t>
  </si>
  <si>
    <t xml:space="preserve">Սղոցած ասֆալտով խճապատում </t>
  </si>
  <si>
    <t xml:space="preserve"> Սպանդարյան փողոցի կոյուղագծի կառ.</t>
  </si>
  <si>
    <t>գծ մ</t>
  </si>
  <si>
    <t>Պռոշյան փողոցի կոյուղագծի կառ.</t>
  </si>
  <si>
    <t>Պ. Սևակի 2-րդ փող. Կոյուղ. Վերանորոգում</t>
  </si>
  <si>
    <t>Փողոցների լուսավ. Ցանցի կառուցում</t>
  </si>
  <si>
    <t>Անվադող Կամազ 5320</t>
  </si>
  <si>
    <t>Անվադող Կամազ 415Ա</t>
  </si>
  <si>
    <t>Մարտկոցային մկրատ</t>
  </si>
  <si>
    <t>Բենզինային/ճյուղ կտրող/</t>
  </si>
  <si>
    <t>Շինարարների կոյուղագիծ</t>
  </si>
  <si>
    <t>Գերեզմանոցի ներքին ոռոգման ցանցի կառուցում</t>
  </si>
  <si>
    <t>Մ:Եղվարդեցու 2;3;4 փ-ցների գազաֆիկացում</t>
  </si>
  <si>
    <t>Ասֆալտապատում</t>
  </si>
  <si>
    <t>Թրթուրավոր բուլդուզեր,խորքային փխրեցուցիչ</t>
  </si>
  <si>
    <t>Էքսկավատոր ELAZ,հիդրավլիկ մուրճով FD-5X</t>
  </si>
  <si>
    <t>Ազոտային գութան</t>
  </si>
  <si>
    <t>Մեխանիկական գութան 4 խոփանի</t>
  </si>
  <si>
    <t>Դուպլեքսային -կտրող կախովի խոտհնձիչ</t>
  </si>
  <si>
    <t>Խոտի մամլիչ-հակավորիչ</t>
  </si>
  <si>
    <t>Անիվավոր տրակտոր Ա,2-րդ  քարշակ դասի, կոմունալ հրիչով</t>
  </si>
  <si>
    <t>Մինիամբարձիչ/ցողման խոզանակ,շերեփ,շերեփավոր էքսկավատոր,հիդրոմուրճ</t>
  </si>
  <si>
    <t>Անիվավոր տրակտորXSF,3-րդ քարշակ դասի,կոմունալ հրիչով TX250</t>
  </si>
  <si>
    <t xml:space="preserve">           </t>
  </si>
  <si>
    <t>Եղվարդ քաղաքի զբոսայգու կառուցում</t>
  </si>
  <si>
    <t>հա</t>
  </si>
  <si>
    <t>Լուսավորության ցանցի վերանորոգում</t>
  </si>
  <si>
    <t>կմ</t>
  </si>
  <si>
    <t>Մովսես Եղվարդեցու  2,3,4 փողոցների գազաֆիկացում</t>
  </si>
  <si>
    <t>Զաքարյան փողոցի հիմնանորոգում</t>
  </si>
  <si>
    <t>Ե/Բ ջրատար  ԼՌ-4</t>
  </si>
  <si>
    <t>ոռոգման ջրատար</t>
  </si>
  <si>
    <t>Մանկական կառուսել 4 նստատեղ</t>
  </si>
  <si>
    <t>Մանկական ճոճանակ 2 նստատեղ</t>
  </si>
  <si>
    <t>Մանկական  սղարան</t>
  </si>
  <si>
    <t>Մետաղական աղբարկղ</t>
  </si>
  <si>
    <t>Համակարգչի լրակազմ  core 15/DDR4 8GB/SSD 240GB  մկնիկ, ստեցնաշար,մոնիտոր PHILIPS 21.5</t>
  </si>
  <si>
    <t>Սեղան</t>
  </si>
  <si>
    <t>Պահարան</t>
  </si>
  <si>
    <t>Անվադող 9․00 R20 I-N 420 MB 14 PR</t>
  </si>
  <si>
    <t>Բազմաֆունկցիոնալ տպող սարք (Canon MF I Sensys MF 237w)</t>
  </si>
  <si>
    <t>Ավտոմեքենա OPEL COMBO 1.6  CNG</t>
  </si>
  <si>
    <t xml:space="preserve">Ավտոմեքենայի անիվներ 9․00 R20 N- 142 MB OМСКШИНА </t>
  </si>
  <si>
    <t>Փողոցների փոսային նորոգում</t>
  </si>
  <si>
    <t>Բենզասղոց</t>
  </si>
  <si>
    <t>Լուսարձակիչ</t>
  </si>
  <si>
    <t>Բալգարկա  3000 w 2300 մմ</t>
  </si>
  <si>
    <t>Մի շարք փողոցների արտաքին լուսավորության ցանցի կառուցում</t>
  </si>
  <si>
    <t>ԶՈՐԱՎԱՆ</t>
  </si>
  <si>
    <t xml:space="preserve">Աթոռ սրահի                                                                                               </t>
  </si>
  <si>
    <t>Սառնարան MIDEA HD598FWST</t>
  </si>
  <si>
    <t>Գազօջախ CG-15112</t>
  </si>
  <si>
    <t>Վարագույր</t>
  </si>
  <si>
    <t>գծ.մ</t>
  </si>
  <si>
    <t>Աղաման</t>
  </si>
  <si>
    <t>Պատառաքաղ</t>
  </si>
  <si>
    <t>Դանակ</t>
  </si>
  <si>
    <t>Ափսե սպիտակ ԱՎ-88</t>
  </si>
  <si>
    <t>Ափսե սպիտակ ԱՎ-89</t>
  </si>
  <si>
    <t>Ափսեի տակդիր</t>
  </si>
  <si>
    <t>Խոր ափսե</t>
  </si>
  <si>
    <t>Բաժակ մեծ</t>
  </si>
  <si>
    <t>Բաժակ փոքր</t>
  </si>
  <si>
    <t>Աղցանաման 1 օպալ</t>
  </si>
  <si>
    <t>Աղցանաման 2 օպալ</t>
  </si>
  <si>
    <t>Աղցանաման 3 կերամիկա</t>
  </si>
  <si>
    <t>Ափսե / պանրի/ կերամիկա</t>
  </si>
  <si>
    <t>Ափսե օպալ</t>
  </si>
  <si>
    <t>Ձկան ափսե</t>
  </si>
  <si>
    <t>Մրգաման</t>
  </si>
  <si>
    <t>Թեյի գդալ</t>
  </si>
  <si>
    <t>Սուրճի բաժակ</t>
  </si>
  <si>
    <t>Եռահարկ</t>
  </si>
  <si>
    <t>Բացիչ</t>
  </si>
  <si>
    <t>Գդալ մեծ</t>
  </si>
  <si>
    <t>Դանակ /պանրի/</t>
  </si>
  <si>
    <t>Խաչքար հուշարձան</t>
  </si>
  <si>
    <t>Փողոցի  լուսավ.</t>
  </si>
  <si>
    <t>Հողերի ոռոգման ցանց</t>
  </si>
  <si>
    <t>Գազի մագիստրալ</t>
  </si>
  <si>
    <t>Ավանի գազի մագիստրալ</t>
  </si>
  <si>
    <t>Գերեզմանոցի լուսավորման ցանց</t>
  </si>
  <si>
    <t>Գերեզմանոցի ջրամատակարարում</t>
  </si>
  <si>
    <t>Համայնքի հատակագիծ</t>
  </si>
  <si>
    <t>2-րդ փողոցի կոյուղու կառուցում</t>
  </si>
  <si>
    <t xml:space="preserve">2-րդ փողոցի ասֆալտապատում </t>
  </si>
  <si>
    <t>3-րդ փողոցի բարեկարգում</t>
  </si>
  <si>
    <t>5-րդ փողոցի լուսավորություն</t>
  </si>
  <si>
    <t>2-րդ փողոցի լուսավորություն</t>
  </si>
  <si>
    <t>Փողոցների ասֆալտապատում</t>
  </si>
  <si>
    <t xml:space="preserve">Տրակտոր </t>
  </si>
  <si>
    <t>Տրակտորի կցասայլ</t>
  </si>
  <si>
    <t>1-ին փողոցի 10-րդ նրբացքի կոյուղագիծ</t>
  </si>
  <si>
    <t>Անվադող 15․5․R-38  Փ-2A</t>
  </si>
  <si>
    <t>Ոռոգման ցանցի կառուցում</t>
  </si>
  <si>
    <t>Մետաղական ցանկապատի կառուցոմ</t>
  </si>
  <si>
    <t xml:space="preserve">   ԶՈՎՈՒՆԻ</t>
  </si>
  <si>
    <t xml:space="preserve">  </t>
  </si>
  <si>
    <t>Ցածր լարման լուս. համայնքային</t>
  </si>
  <si>
    <t xml:space="preserve">Ցածր լարման փողոցային լուսավորություն </t>
  </si>
  <si>
    <t>Ցածր լարման փողոցային լուսավորություն</t>
  </si>
  <si>
    <t>Ճանապարհ ավանում /ասֆալտապատ/</t>
  </si>
  <si>
    <t xml:space="preserve">Ասֆալտ ճանապարհ </t>
  </si>
  <si>
    <t>Ասֆալտ ճանապարհ</t>
  </si>
  <si>
    <t xml:space="preserve">Ասֆալտապատ ճանապարհ </t>
  </si>
  <si>
    <t xml:space="preserve"> 18 փողոցի ասֆալտապատում </t>
  </si>
  <si>
    <t xml:space="preserve">Ասֆալտապատ ճանապարհների փոսային նորոգում </t>
  </si>
  <si>
    <t>Թունաքիմիկատ.պահեստ</t>
  </si>
  <si>
    <t>Հողամասերի ոռոգման ցանց</t>
  </si>
  <si>
    <t>Հողամասերի ջրատար փակ խողովակաշար</t>
  </si>
  <si>
    <t>Այգիների ոռոգում ցանց կիսախողովակ</t>
  </si>
  <si>
    <t>Փակ ջրատար</t>
  </si>
  <si>
    <t>Լուծույթի ավազան</t>
  </si>
  <si>
    <t>Հակահրդեհային ավազան</t>
  </si>
  <si>
    <t>Ջրագիծ 2-րդ տեղամասում</t>
  </si>
  <si>
    <t>Էլ ենթակայան</t>
  </si>
  <si>
    <t>Գերեզմանատուն /2 հատ /</t>
  </si>
  <si>
    <t>Ոռոգման ներտնային ցանց</t>
  </si>
  <si>
    <t>Ցածր լարման լուսավորություն</t>
  </si>
  <si>
    <t xml:space="preserve">Ենթակայան </t>
  </si>
  <si>
    <t>5 և 7 շենքերի կոյուղագիծ</t>
  </si>
  <si>
    <t>Ոռոգման ցանցի փականները պահպանող մետաղական արկղ</t>
  </si>
  <si>
    <t>ԱՄՈ թաղամասի գազաֆիկացում</t>
  </si>
  <si>
    <t>7- րդ փողոցի ոռոգ.համակ.հիմնանորոգում</t>
  </si>
  <si>
    <t>Խմելու ջրագծի հիմնանորոգում տեղ. և հեղինակային հսկողություն</t>
  </si>
  <si>
    <t>1,5,15,16 փողոցների լուսավ. Ցանցի կառ.</t>
  </si>
  <si>
    <t>Ճանապարհների բարեկարգում</t>
  </si>
  <si>
    <t>Ոռոգ. ցանցի մասն վերան /կլոր խող./</t>
  </si>
  <si>
    <t>6;21;22;23;24 և 25 փողոցների գազաֆ-ցում</t>
  </si>
  <si>
    <t>Փողոցների կոյուղագծի կառուցում</t>
  </si>
  <si>
    <t>Խաչի տեղադրում</t>
  </si>
  <si>
    <t>Մի շարք փողոցների լուսավորություն</t>
  </si>
  <si>
    <t>35-16-րդ փողոցների ասֆալտապատում</t>
  </si>
  <si>
    <t>Անվադող 10․00 R20 OI-73B</t>
  </si>
  <si>
    <t>35-16-րդ փողոցների սղոցած ասֆալտապատում</t>
  </si>
  <si>
    <t>æñÇ åáÙå Grundfos</t>
  </si>
  <si>
    <t>6-րդ փողոցի ա/բ-յա  հիմնանորոգում</t>
  </si>
  <si>
    <t>Գյուղ Արագյուղ</t>
  </si>
  <si>
    <t xml:space="preserve">Ջրի  պոմպ </t>
  </si>
  <si>
    <t xml:space="preserve">Կաթսայատուն  </t>
  </si>
  <si>
    <t>Երկաթբետոնյա ցանկապատ</t>
  </si>
  <si>
    <t xml:space="preserve">մետր </t>
  </si>
  <si>
    <t xml:space="preserve">Երնջատապիմայրառու </t>
  </si>
  <si>
    <t xml:space="preserve">Եղվարդի մայր առու  </t>
  </si>
  <si>
    <t xml:space="preserve">Դոտացիոն գ  Արագյուղ </t>
  </si>
  <si>
    <t xml:space="preserve">Ճանապարհներ ներ  համ </t>
  </si>
  <si>
    <t>Ջրհան  կայան  մղող</t>
  </si>
  <si>
    <t xml:space="preserve">Գազատար   </t>
  </si>
  <si>
    <t xml:space="preserve">Գազատար </t>
  </si>
  <si>
    <t xml:space="preserve">մ </t>
  </si>
  <si>
    <t>Երկաթբետոնյա   ցանկապատ</t>
  </si>
  <si>
    <t>Լուսավորության անցկացում</t>
  </si>
  <si>
    <t>Սղոցած ասֆալտով խճապատում</t>
  </si>
  <si>
    <t>Գյուղ Բուժական</t>
  </si>
  <si>
    <t>խմելու ջրագիծ</t>
  </si>
  <si>
    <t>ենթակայան</t>
  </si>
  <si>
    <t xml:space="preserve">տրակտոր </t>
  </si>
  <si>
    <t>փողոցային լուսավորություն</t>
  </si>
  <si>
    <t>Խմելու ջրագիծի հիմնանորոգում</t>
  </si>
  <si>
    <t>Պրոժեկտոր ԷՌԱ 50W/6500K/Eco Slim/</t>
  </si>
  <si>
    <t>Կոյուղագծի հիմնանորոգում</t>
  </si>
  <si>
    <t>1-ին փողոցի հիմնանորոգում</t>
  </si>
  <si>
    <t>Գյուղ Սարալանջ</t>
  </si>
  <si>
    <t>Ոռոգման բաց ջրագիծ</t>
  </si>
  <si>
    <t>Ոռոգման փակ ջրագիծ</t>
  </si>
  <si>
    <t>Ոռոգման ջրագիծ փակ ենթակայանից</t>
  </si>
  <si>
    <t>Ոռոգման ներքի ցանց</t>
  </si>
  <si>
    <t>Ենթակայան</t>
  </si>
  <si>
    <t>Հուշարձան</t>
  </si>
  <si>
    <t>Գերեզմանոցի ցանկապատ</t>
  </si>
  <si>
    <t>Տրանսֆորմատորային ենթակայան  ԼՏԵ 630/10/04</t>
  </si>
  <si>
    <t>ԸՆԴԱՄԵՆԸ</t>
  </si>
  <si>
    <t xml:space="preserve">                                               Ð³í»Éí³Í 6</t>
  </si>
  <si>
    <t xml:space="preserve">               Հավելված 6</t>
  </si>
  <si>
    <t xml:space="preserve">                         ºÕí³ñ¹Ç  Ñ³Ù³ÛÝùÇ ³í³·³Ýáõ</t>
  </si>
  <si>
    <t>Եղվարդ համայնքի ավագանու</t>
  </si>
  <si>
    <t xml:space="preserve">                                 2013 Ã. N_______որոշման</t>
  </si>
  <si>
    <t xml:space="preserve"> 2017 թվականի</t>
  </si>
  <si>
    <t xml:space="preserve"> N  որոշման   արձանագրության</t>
  </si>
  <si>
    <t>Եղվարդի թիվ 1 մանակապարտեզ ՀՈԱԿ</t>
  </si>
  <si>
    <t xml:space="preserve">     §ºÔì²ð¸Æ N 1 Ø²ÜÎ²ä²ðîº¼¦ Ðà²Î</t>
  </si>
  <si>
    <t>չափման միավ</t>
  </si>
  <si>
    <t>Լվացքի մեքենա կիսաավտ.</t>
  </si>
  <si>
    <t>Կահույք 3 կտ.</t>
  </si>
  <si>
    <t>Գեղարվեստական նկար</t>
  </si>
  <si>
    <t>Գազօջախ</t>
  </si>
  <si>
    <t>Փլավքամիչ մեծ</t>
  </si>
  <si>
    <t>Ճաշի շերեփ մեծ</t>
  </si>
  <si>
    <t>Կաթսա ալ. 15լ</t>
  </si>
  <si>
    <t>Բրդյա վերմակ</t>
  </si>
  <si>
    <t>ՈՒժեղացուցիչ</t>
  </si>
  <si>
    <t>DVD PLJ-R</t>
  </si>
  <si>
    <t>Սեղան մանկական</t>
  </si>
  <si>
    <t>Աթոռ մանկական</t>
  </si>
  <si>
    <t>Ճաշի գդալ</t>
  </si>
  <si>
    <t>Դույլ էմ. 12լ</t>
  </si>
  <si>
    <t>Կաթսա էմ. 5լ</t>
  </si>
  <si>
    <t>Ադեալ</t>
  </si>
  <si>
    <t>Ծածկոց մանկական</t>
  </si>
  <si>
    <t>Դեղորայքի պահարան</t>
  </si>
  <si>
    <t>Կասսա</t>
  </si>
  <si>
    <t>Շվեդական պատ</t>
  </si>
  <si>
    <t>Կաթսա ալ. 50լ</t>
  </si>
  <si>
    <t>Աստիճան</t>
  </si>
  <si>
    <t>Մարզական  ներքնակ</t>
  </si>
  <si>
    <t>Մանկական սեղան</t>
  </si>
  <si>
    <t>Մանկական աթոռ</t>
  </si>
  <si>
    <t>Մեծ աթոռ</t>
  </si>
  <si>
    <t>ՀԴՄ §Մերկուրի¦ 130ֆ</t>
  </si>
  <si>
    <t>Հեռուստացույց  TOSHIBA 32PB</t>
  </si>
  <si>
    <t>DVD KFNUO 660E4</t>
  </si>
  <si>
    <t>Սառնարան  HITACH I 610 EUC</t>
  </si>
  <si>
    <t>Սառնարան SUPERGENERAL 300</t>
  </si>
  <si>
    <t>Հաց կտրող մեքենա</t>
  </si>
  <si>
    <t>Փոշեկուլ Eurolux336</t>
  </si>
  <si>
    <t>Համակարգիչ Pentium 4</t>
  </si>
  <si>
    <t>Վիդյոպրոյեկտոր OPTOMA DX 329,240*240</t>
  </si>
  <si>
    <t>Խաղալիքի պահարան</t>
  </si>
  <si>
    <t>Սպորտային նստարան</t>
  </si>
  <si>
    <t>Սեղան խոհանոցի</t>
  </si>
  <si>
    <t>Վերմակակալ 115*150</t>
  </si>
  <si>
    <t>Սավան 155*150</t>
  </si>
  <si>
    <t>Բարձ</t>
  </si>
  <si>
    <t>Ադիալ 110*140</t>
  </si>
  <si>
    <t>Բարձի երես</t>
  </si>
  <si>
    <t>Վերմակ</t>
  </si>
  <si>
    <t>Երեսի սրբիչ մանկական</t>
  </si>
  <si>
    <t>Բարձ բամբակյա 35*50</t>
  </si>
  <si>
    <t>Մանկական մահճակալ</t>
  </si>
  <si>
    <t>Ջրի բաժակի պահարան</t>
  </si>
  <si>
    <t>Վարագույրի տիսմա</t>
  </si>
  <si>
    <t>Կառնիզ</t>
  </si>
  <si>
    <t>Ալյումինից կաթսա 50լ</t>
  </si>
  <si>
    <t>Ալյումինից կաթսա 40լ</t>
  </si>
  <si>
    <t>Ալյումինից կաթսա 12լ</t>
  </si>
  <si>
    <t>Ալյումինից կաթսա 10լ</t>
  </si>
  <si>
    <t>Թեյնիկ էմալապատ 3,5լ</t>
  </si>
  <si>
    <t>Փոքր պատառաքաղ</t>
  </si>
  <si>
    <t>Փայտից շեռեփ</t>
  </si>
  <si>
    <t>Դանակի նաբոր</t>
  </si>
  <si>
    <t>Էլեկտրական պլիտա 4 տեղանոց</t>
  </si>
  <si>
    <t>2012թ.</t>
  </si>
  <si>
    <t>Գորգ</t>
  </si>
  <si>
    <t>Աթոռ մեծ</t>
  </si>
  <si>
    <t>Սրբիչի կախիչ 5 տեղանոց</t>
  </si>
  <si>
    <t>Մանկական զգեստապահարան</t>
  </si>
  <si>
    <t>Համակարգչի սեղան</t>
  </si>
  <si>
    <t>Ծաղկաման</t>
  </si>
  <si>
    <t>Սավոկ սննդի</t>
  </si>
  <si>
    <t xml:space="preserve">Մեծ պլաստմասե տարա </t>
  </si>
  <si>
    <t>Ü»ñùÝ³Ï</t>
  </si>
  <si>
    <t>¾É»Ïïñ³Ï³Ý åÉÇï³ 3ï»Õ³Ýáó</t>
  </si>
  <si>
    <t>¹áõËáíÏ³ ¿É»Ïïñ³Ï³Ý пс-3</t>
  </si>
  <si>
    <t>Éí³óùÇ Ù»ù»Ý³ ³íïáÙ³ï</t>
  </si>
  <si>
    <t>çñ³ï³ù³óáõóÇã</t>
  </si>
  <si>
    <t>ÇÝùÝ³»é</t>
  </si>
  <si>
    <t>¹ñëÇ Ù»Í í³Ñ³Ý³Ï 100x60</t>
  </si>
  <si>
    <t>í³Ñ³Ý³ÏÝ»ñ Ï³µÇÝ»ïÝ»ñÇ</t>
  </si>
  <si>
    <t>³ñ¹áõÏÇ ë»Õ³Ý</t>
  </si>
  <si>
    <t>Éí³óùÇ ãáñ³Ýáó</t>
  </si>
  <si>
    <t>·¹³ÉÇ ãáñ³Ýáó</t>
  </si>
  <si>
    <t>Ñ³óÇ ³Ù³Ý ë»Õ³ÝÇ</t>
  </si>
  <si>
    <t>¹³Ý³ÏÝ»ñ ÷áùñ</t>
  </si>
  <si>
    <t>ß»ñ»÷ ×³ßÇ</t>
  </si>
  <si>
    <t>ù³ÙÇã åÉ³ëïÙ³ëÇ ù³é³ÏáõëÇ</t>
  </si>
  <si>
    <t>³Õµ³Ù³Ý 11,5ÉÇïñ</t>
  </si>
  <si>
    <t>½áõ·³ñ³ÝÇ ãáïù</t>
  </si>
  <si>
    <t>ã³÷Ç µ³Å³Ï 1,5 ÉÇïñ</t>
  </si>
  <si>
    <t>³í»É, ë³íáÏ</t>
  </si>
  <si>
    <t>å³ïáõÑ³Ý Éí³Ý³Éáõ ãáïù</t>
  </si>
  <si>
    <t>³é³ëï³ÕÇ ãáïù</t>
  </si>
  <si>
    <t>Ã³ë åÉ³ëïÙ³ëÇ 14 ÉÇïñ</t>
  </si>
  <si>
    <t>Ù»ï³Õ³Ï³Ý Ï³ËÇã</t>
  </si>
  <si>
    <t>áõéÝ³ ÃÕÃÇ</t>
  </si>
  <si>
    <t>Ã³ë ù³é³ÏáõëÇ åÉ³ëïÙ³ëÇ</t>
  </si>
  <si>
    <t>Ù³ÝÏ³Ï³Ý ×³ß³ë»Õ³Ý</t>
  </si>
  <si>
    <t>³Ãáé Ù³ÝÏ³Ï³Ý</t>
  </si>
  <si>
    <t>Ë³Õ³ÉÇùÇ å³Ñ³ñ³Ý</t>
  </si>
  <si>
    <t>Ñ³Ûï³ñ³ñáõÃÛáõÝÝ»ñÇ óáõó³ï³</t>
  </si>
  <si>
    <t>Ï³éÝ»½</t>
  </si>
  <si>
    <t>24Ù</t>
  </si>
  <si>
    <t>Ñ³ßíÇã ·Çß»ñ-ó»ñ»Ï é»ÅÇÙáí</t>
  </si>
  <si>
    <t>ïáÏ³</t>
  </si>
  <si>
    <t>Ñ³ï³ÏÇ ÷³Ûï</t>
  </si>
  <si>
    <t>Ù»Í åÉ³ëïÙ³ë» Ã³ë</t>
  </si>
  <si>
    <t>¹é³Ý ¹»ÙÇ ãáïù</t>
  </si>
  <si>
    <t>çñÇ µ³Ï</t>
  </si>
  <si>
    <t>çñÇ åáÙå</t>
  </si>
  <si>
    <t xml:space="preserve">³íïáÙ³ï </t>
  </si>
  <si>
    <t>Ùë³Õ³óÇ ¹»ï³ÉÝ»ñ</t>
  </si>
  <si>
    <t>ÓÛáõÝ Ù³ùñ»Éáõ µ³Ñ</t>
  </si>
  <si>
    <t>Í³ÕÏ³Ù³Ý</t>
  </si>
  <si>
    <t>æñ³ã³÷</t>
  </si>
  <si>
    <t>Îß»éù</t>
  </si>
  <si>
    <t>Î³éáõë»É ëÕ³ñ³Ý</t>
  </si>
  <si>
    <t>Î³éáõë»É ×á×³Ý³Ï</t>
  </si>
  <si>
    <t>Î³éáõë»É Ý³í³Ï</t>
  </si>
  <si>
    <t>Î³éáõë»É åïïíáÕ 5 ï»Õ</t>
  </si>
  <si>
    <t>Î³éáõë»É åïïíáÕ</t>
  </si>
  <si>
    <t>Տպիչ Canon LPB 6020</t>
  </si>
  <si>
    <t>´³½Ù³ýáõÝÏóÇáÝ³É ë³ñù Canon MF 4410</t>
  </si>
  <si>
    <t>Շերեփ ճաշի մեծ</t>
  </si>
  <si>
    <t>Փլավի մեծ գդալ</t>
  </si>
  <si>
    <t>Հյութի բաժակ</t>
  </si>
  <si>
    <t>Օղու բաժակ</t>
  </si>
  <si>
    <t>Դանակ պատառաքաղ</t>
  </si>
  <si>
    <t>Հատակի խոզանակ</t>
  </si>
  <si>
    <t>Ճաշի ափսե</t>
  </si>
  <si>
    <t>Զակուսկի ափսե</t>
  </si>
  <si>
    <t>Թեյի բաժակ</t>
  </si>
  <si>
    <t>Վերմակակալ</t>
  </si>
  <si>
    <t>Սավան</t>
  </si>
  <si>
    <t>Սրբիչ երեսի մանկական</t>
  </si>
  <si>
    <t>Լվացքի մեքենա LG</t>
  </si>
  <si>
    <t>Մանկական երեսսրբիչ</t>
  </si>
  <si>
    <t>Հատակի փայտ</t>
  </si>
  <si>
    <t>Խոհանոցի տախտակ</t>
  </si>
  <si>
    <t>Ջրի բաժակ</t>
  </si>
  <si>
    <t>Սավոկ</t>
  </si>
  <si>
    <t>Խոզանակ</t>
  </si>
  <si>
    <t>Չորանոց ամանի</t>
  </si>
  <si>
    <t>Երկարացման շնուր</t>
  </si>
  <si>
    <t>Հացի դանակ</t>
  </si>
  <si>
    <t>Պլ. թաս 4 լ</t>
  </si>
  <si>
    <t>Պլ. թաս 15 լ</t>
  </si>
  <si>
    <t>Պլաստմասե թաս 5լ</t>
  </si>
  <si>
    <t>Փոքր դույլ կափարիչով</t>
  </si>
  <si>
    <t>Մեծ դույլ</t>
  </si>
  <si>
    <t xml:space="preserve">Պլաստ. տարա սննդի 50լ </t>
  </si>
  <si>
    <t>Պլ. թաս 20 լ</t>
  </si>
  <si>
    <t>Ջրի տարա ծորակով</t>
  </si>
  <si>
    <t>Կաթսա ալյումինե</t>
  </si>
  <si>
    <t>Կաթսա էմալապատ 40լ</t>
  </si>
  <si>
    <t>Փլավքամիչ</t>
  </si>
  <si>
    <t>Սննդի սավոկ</t>
  </si>
  <si>
    <t>USP մալուխ</t>
  </si>
  <si>
    <t xml:space="preserve">Տպիչ </t>
  </si>
  <si>
    <t>UTP մալուխ</t>
  </si>
  <si>
    <t>Համակարգիչ, մկնիկ, ստեղնաշար</t>
  </si>
  <si>
    <t>Անխափան սնուցման սարք</t>
  </si>
  <si>
    <t>Vi Fi TP link TL WR 740N</t>
  </si>
  <si>
    <t>Աշխատանքային սեղան խոհանոցի</t>
  </si>
  <si>
    <t>Աշխատանքային սեղան</t>
  </si>
  <si>
    <t>Փոշեկուլ Սամսունգ</t>
  </si>
  <si>
    <t>Սառնարան DWOOES</t>
  </si>
  <si>
    <t>Պլաստմասե թաս  15լ</t>
  </si>
  <si>
    <t>Դանակ մեծ</t>
  </si>
  <si>
    <t>Տախտակ փայտե</t>
  </si>
  <si>
    <t>Քամիչ</t>
  </si>
  <si>
    <t>Ճզմիչ</t>
  </si>
  <si>
    <t>Պլաստմասե տարա 70լ</t>
  </si>
  <si>
    <t>Աստիջան 3մ</t>
  </si>
  <si>
    <t>Պատուհանի ցանց 52սմ74</t>
  </si>
  <si>
    <t>Պատուհանի ցանց 52սմ80</t>
  </si>
  <si>
    <t>Կրակմարիչ</t>
  </si>
  <si>
    <t>Օդակարգավորիչ ORVICA,ORS</t>
  </si>
  <si>
    <t>Քամիչ մետաղյա</t>
  </si>
  <si>
    <t>Գոգաթիակ</t>
  </si>
  <si>
    <t>Պլաստ.տարա 70 լ.</t>
  </si>
  <si>
    <t>Խոհանոցային լվացարան</t>
  </si>
  <si>
    <t>Խալաթ</t>
  </si>
  <si>
    <t>35մ</t>
  </si>
  <si>
    <t>Տիսմա լայն</t>
  </si>
  <si>
    <t>40մ</t>
  </si>
  <si>
    <t>Տիսմա նեղ</t>
  </si>
  <si>
    <t>Ալյումինե տարա</t>
  </si>
  <si>
    <t>Պլաստ.տարա սննդ.մեծ</t>
  </si>
  <si>
    <t>Պլաստ.տարա սննդ.փոքր</t>
  </si>
  <si>
    <t>Տախտակ փայտե սննդ.</t>
  </si>
  <si>
    <t>Էլ.ջրատաքացուցիչ ARISTON</t>
  </si>
  <si>
    <t>ՍառնարանRDNE510m221W</t>
  </si>
  <si>
    <t>Փայտե նստարան տաղավար</t>
  </si>
  <si>
    <t>Ափսե զակուսկի N 7</t>
  </si>
  <si>
    <t>Ափսե ճաշի N 8</t>
  </si>
  <si>
    <t>Թեյի բաժակ թափանցիկ</t>
  </si>
  <si>
    <t>Սպիտակ խալաթ</t>
  </si>
  <si>
    <t>Գոգնոց</t>
  </si>
  <si>
    <t>Լվացարան երկու թասով դարակով 1200*700*850</t>
  </si>
  <si>
    <t>Մանկական երեսի սրբիչ</t>
  </si>
  <si>
    <t>Մանկական վերմակակալ</t>
  </si>
  <si>
    <t>Մանկական սավան</t>
  </si>
  <si>
    <t>Մանկական բարձի երես</t>
  </si>
  <si>
    <t>Ալյումինե կաթսա 10լիտր</t>
  </si>
  <si>
    <t>Էմալապատ կաթսա 40լիտր</t>
  </si>
  <si>
    <t>Թաս պլաստմասե 2.5լ</t>
  </si>
  <si>
    <t>Թաս պլաստմասե 10լ</t>
  </si>
  <si>
    <t>Թաս պլաստմասե 6լ</t>
  </si>
  <si>
    <t>Թաս պլաստմասե 15լ</t>
  </si>
  <si>
    <t>Թաս պլաստմասե 26լ</t>
  </si>
  <si>
    <t>Թաս պլաստմասե փոքր</t>
  </si>
  <si>
    <t>Հացի տախտակ</t>
  </si>
  <si>
    <t>Մեծ գթալ ներժից</t>
  </si>
  <si>
    <t>Պլաստմասե ջրի բաժակ 1լիտր</t>
  </si>
  <si>
    <t>Ջրի տարա 50-70լ</t>
  </si>
  <si>
    <t>Պլաստմասե դույլ 15 լիտր</t>
  </si>
  <si>
    <t>Քերիչ</t>
  </si>
  <si>
    <t>Աղբաման</t>
  </si>
  <si>
    <t>Կշեռք սեղանի</t>
  </si>
  <si>
    <t>Արդուկ</t>
  </si>
  <si>
    <t>Էլեկտր.բակ SOLIDO 100լ</t>
  </si>
  <si>
    <t>Կաթսա էմալապատ 6լ</t>
  </si>
  <si>
    <t>Զուգարանի խոզանակ</t>
  </si>
  <si>
    <t>Տեսախցիկ</t>
  </si>
  <si>
    <t xml:space="preserve">Հեռուստացույց </t>
  </si>
  <si>
    <t>Նոութբուք</t>
  </si>
  <si>
    <t>Մսաղաց</t>
  </si>
  <si>
    <t>Էմալապատ դույլ 12 լիտր</t>
  </si>
  <si>
    <t>Էմալապատ թեյնիկ 3.5լիտր</t>
  </si>
  <si>
    <t xml:space="preserve">Ը Ն Դ Ա  Մ Ե Ն Ը </t>
  </si>
  <si>
    <t>Եղվարդի թիվ 2 մանկապարտեզ ՀՈԱԿ</t>
  </si>
  <si>
    <t>Գույքեր անվանումը և համառոտ բնութագիրը</t>
  </si>
  <si>
    <t>Չափման միավոր</t>
  </si>
  <si>
    <t>գին</t>
  </si>
  <si>
    <t>Փաստացի առկայություն</t>
  </si>
  <si>
    <t>Քանակ</t>
  </si>
  <si>
    <t>Ընդ.գումար</t>
  </si>
  <si>
    <t>2</t>
  </si>
  <si>
    <t>3</t>
  </si>
  <si>
    <t>Անկողնային սիպիտակեղեն.Սավան,բարձի երես,ծրար</t>
  </si>
  <si>
    <t>Արդուկ PHILIPS JC4535/20</t>
  </si>
  <si>
    <t>Արդուկի սեղան EJE Sinpex color (18364-02 super standart)</t>
  </si>
  <si>
    <t>Բազմաֆունկցիոնալ տպող սարք</t>
  </si>
  <si>
    <t>Բաժակների և սրբիչների պահարան</t>
  </si>
  <si>
    <t>Բարձ50*40 քաշ 500 գ</t>
  </si>
  <si>
    <t>Զգեստապահարան մանկական</t>
  </si>
  <si>
    <t>Լվացքի մեքենա Hesense WFHXE1065W</t>
  </si>
  <si>
    <t>Խաղալիքների պահարան</t>
  </si>
  <si>
    <t>Խոհանոցային սպասքապահարան</t>
  </si>
  <si>
    <t>Ծածկոց</t>
  </si>
  <si>
    <t>Հեռուստացույց բերգ BLT-32 W500S</t>
  </si>
  <si>
    <t>Մահճակալ երկհարկանի</t>
  </si>
  <si>
    <t>Մահճակալ մեկ հարկանի</t>
  </si>
  <si>
    <t>Մսաղաց /պռոֆեսիոնալ</t>
  </si>
  <si>
    <t>Ներժից սեղան առանց բորտի</t>
  </si>
  <si>
    <t>Ներժից սեղան բորտով</t>
  </si>
  <si>
    <t>Ներքնակ</t>
  </si>
  <si>
    <t>Սառնարան Hesense NT43WR-INBOX</t>
  </si>
  <si>
    <t>Սառցարան բերգ BF-D212VW</t>
  </si>
  <si>
    <t>Սեղան աշխատանքային</t>
  </si>
  <si>
    <t>Սպիտակաեղենի պահարան</t>
  </si>
  <si>
    <t xml:space="preserve">Վարագույր </t>
  </si>
  <si>
    <t>վերմակ</t>
  </si>
  <si>
    <t>Փոշեկուլ  VIKASS VCJ3728J red</t>
  </si>
  <si>
    <t>Քիվ վարագույր</t>
  </si>
  <si>
    <t>Օդափոխիչ BJAC T 09 eco (T)</t>
  </si>
  <si>
    <t>Ինդուկցիոն սալօջախ Հուրական HKN-ICFDX 4</t>
  </si>
  <si>
    <t>Գորգ 3*4</t>
  </si>
  <si>
    <t>Գորգ 1.5*2</t>
  </si>
  <si>
    <t>Կախիչ փոքր</t>
  </si>
  <si>
    <t>Կախիչ մեծ</t>
  </si>
  <si>
    <t>ÀÝ¹³Ù»ÝÁ</t>
  </si>
  <si>
    <t>Եղվարդի կենտրոնացված գրադարանային համակարգ ՀՈԱԿ</t>
  </si>
  <si>
    <t>ԳÇÝ</t>
  </si>
  <si>
    <t>Ք³Ý³Ï</t>
  </si>
  <si>
    <t>ԸÝ¹. ·áõÙ³ñ</t>
  </si>
  <si>
    <t>Դաշնամուր  §Լիրիկա¦</t>
  </si>
  <si>
    <t>Մեծ ցուցափեղկ</t>
  </si>
  <si>
    <t>Ձայնապնակ պահարան</t>
  </si>
  <si>
    <t>Կախիչ հաելիով</t>
  </si>
  <si>
    <t>Կատալոգի արկղ</t>
  </si>
  <si>
    <t>Նկար  §Անդրանիկ¦</t>
  </si>
  <si>
    <t>Գրապահարան սերվանդ</t>
  </si>
  <si>
    <t>Գրապահարան սև</t>
  </si>
  <si>
    <t>Ծաղկաման կերամիկա</t>
  </si>
  <si>
    <t>Յուղանկար §Մալիշկա¦</t>
  </si>
  <si>
    <t>Գրքային ֆոնդ</t>
  </si>
  <si>
    <t>Գիքային ֆոնդ</t>
  </si>
  <si>
    <t>Donatcoverscarlett ï³ù³ó.</t>
  </si>
  <si>
    <t>Համակարգիչ  DVALCON S 300</t>
  </si>
  <si>
    <t>Մոնիտոր  LCLCE 1777</t>
  </si>
  <si>
    <t>Լուսամփոփ</t>
  </si>
  <si>
    <t>Կառնեզ</t>
  </si>
  <si>
    <t>Տացքասեղան</t>
  </si>
  <si>
    <t>Երկաթյա էտաժերկա</t>
  </si>
  <si>
    <t xml:space="preserve">Գրասեղան </t>
  </si>
  <si>
    <t>Ընթերցասեղան մեծ</t>
  </si>
  <si>
    <t xml:space="preserve">Ընթերցասեղան </t>
  </si>
  <si>
    <t>Գարպահարան փայտյա</t>
  </si>
  <si>
    <t>Պահարան երկաթյա</t>
  </si>
  <si>
    <t>Սեղան 1 տումբանի</t>
  </si>
  <si>
    <t>Սեղան  2 տումբանի</t>
  </si>
  <si>
    <t>²Ãáé</t>
  </si>
  <si>
    <t>CD</t>
  </si>
  <si>
    <t>öáß»ÏáõÉ LG</t>
  </si>
  <si>
    <t>Գրքային ֆոնդ (բրոշյուր)</t>
  </si>
  <si>
    <t>äñÇÝï»ñ Canon MF3010</t>
  </si>
  <si>
    <t>Էլեկտրական ջեռուցիչ</t>
  </si>
  <si>
    <t>&lt;&lt;Բոլոր ժամանակների Հայաստան&gt;&gt; գիրք</t>
  </si>
  <si>
    <t>Îñ³ÏÙ³ñÇã ПО-2</t>
  </si>
  <si>
    <t>ÐñÅ»ç í³Ñ³Ý³Ï</t>
  </si>
  <si>
    <t>Գրքային ֆոնդ  (նվեր)</t>
  </si>
  <si>
    <t>Գրքային ֆոնդ (նվեր)</t>
  </si>
  <si>
    <t>Աթոռակ</t>
  </si>
  <si>
    <t>Դարակ</t>
  </si>
  <si>
    <t xml:space="preserve">Օդորակիչ </t>
  </si>
  <si>
    <t xml:space="preserve">Գրքային ֆոնդ </t>
  </si>
  <si>
    <t>Գյուղ Զորավան</t>
  </si>
  <si>
    <t>Քարտերի արկղ</t>
  </si>
  <si>
    <t xml:space="preserve">Գրադարակ երկաթյա </t>
  </si>
  <si>
    <t>Սեղան 2 տումբանի</t>
  </si>
  <si>
    <t>Ընթերցասեղան</t>
  </si>
  <si>
    <t>Աթոռ երկաթյա</t>
  </si>
  <si>
    <t>Գրադարանի ֆոնդ</t>
  </si>
  <si>
    <t>Ցուցափեղկ</t>
  </si>
  <si>
    <t>Մանկական և այլ գրքեր</t>
  </si>
  <si>
    <t>Գրադարակներ</t>
  </si>
  <si>
    <t>Գրապահարաններ</t>
  </si>
  <si>
    <t xml:space="preserve">Սեղան </t>
  </si>
  <si>
    <t>Աթոռ թատերական</t>
  </si>
  <si>
    <t>Եղվարդի մշակույթի տուն ՀՈԱԿ</t>
  </si>
  <si>
    <t>Դահլիճի փափուկ բազկաթոռ</t>
  </si>
  <si>
    <t>Կախիչ (պատի)</t>
  </si>
  <si>
    <t>Շերտավարագույր (մետր)</t>
  </si>
  <si>
    <t>Վարագույր-վելյուր կարմիր (մետր)</t>
  </si>
  <si>
    <t>Վարագույրի աստար (մետր)</t>
  </si>
  <si>
    <t xml:space="preserve"> Վարագույր - ատլաս  ոսկեգույն (մետր)</t>
  </si>
  <si>
    <t>Ատլաս բորդո (մետր)</t>
  </si>
  <si>
    <t xml:space="preserve">Սեղան N 1 </t>
  </si>
  <si>
    <t xml:space="preserve">Սեղան N 2 </t>
  </si>
  <si>
    <t>Սեղան համակարգչի</t>
  </si>
  <si>
    <t>Կախիչ հագուստի</t>
  </si>
  <si>
    <t>Հաելի</t>
  </si>
  <si>
    <t>Սեղան  խորհրդակցության</t>
  </si>
  <si>
    <t>Գազի մեմբրանային հաշվիչ G16</t>
  </si>
  <si>
    <t>Երկաթյա խողովակ</t>
  </si>
  <si>
    <t>ÎáÝù³Ù³Ý</t>
  </si>
  <si>
    <t>Ð³Ù³Ï³ñ·Çã/Matherboad ASROK</t>
  </si>
  <si>
    <t>îåÇã</t>
  </si>
  <si>
    <t>¾É.ç»éáõóÇã</t>
  </si>
  <si>
    <t>Ջրաչափ DN 25</t>
  </si>
  <si>
    <t>Փափուկ աթոռ</t>
  </si>
  <si>
    <t>Տոնածառ</t>
  </si>
  <si>
    <t>153.285 Tronios Beamz BS 98 լուս. էֆ.</t>
  </si>
  <si>
    <t>178.142 Tronios Vonyx VSS150S բարձ. set</t>
  </si>
  <si>
    <t>151.316 Tronios Beamz BT320 LED լուս. էֆ.</t>
  </si>
  <si>
    <t>154. 060 Tronios Beamz DMX 192S</t>
  </si>
  <si>
    <t>Cymic միքշերային վահանակ</t>
  </si>
  <si>
    <r>
      <t>151.308 Tronios Beamz BT 280 LED լուս. էֆ</t>
    </r>
    <r>
      <rPr>
        <sz val="10"/>
        <color rgb="FF000000"/>
        <rFont val="Times New Roman"/>
        <family val="1"/>
        <charset val="204"/>
      </rPr>
      <t>.</t>
    </r>
    <r>
      <rPr>
        <sz val="10"/>
        <color rgb="FF000000"/>
        <rFont val="Sylfaen"/>
        <family val="1"/>
        <charset val="204"/>
      </rPr>
      <t xml:space="preserve"> </t>
    </r>
  </si>
  <si>
    <t>150.561 Tronios Beamz LCB 803 լուս. էֆ.</t>
  </si>
  <si>
    <t>Զովունի գյուղի մանկապարտեզ ՀՈԱԿ</t>
  </si>
  <si>
    <t>Հ/հ</t>
  </si>
  <si>
    <t>Գույքի անվանումը և համառոտ բնութագիրը</t>
  </si>
  <si>
    <t>Ձ/բ և շ/հ տարեթիվ</t>
  </si>
  <si>
    <t>Չափ. միավ.</t>
  </si>
  <si>
    <t>Գին</t>
  </si>
  <si>
    <t>Փաստացի առկայությունը</t>
  </si>
  <si>
    <t>Հաշվապահական հաշվառ. տվյալներով</t>
  </si>
  <si>
    <t>Ընդհանուր գումար</t>
  </si>
  <si>
    <t>Ընդ. գումար</t>
  </si>
  <si>
    <t>Մահճակալ</t>
  </si>
  <si>
    <t>Սպիտակեղեն</t>
  </si>
  <si>
    <t>Սպասքապահարան</t>
  </si>
  <si>
    <t>Սպասքապահարան 1/3</t>
  </si>
  <si>
    <t>Զգեստապահարան</t>
  </si>
  <si>
    <t>Աթոռ պլաստմասից</t>
  </si>
  <si>
    <t>Մանկավարժի աթոռ</t>
  </si>
  <si>
    <t>Մանկավարժի սեղան</t>
  </si>
  <si>
    <t>Ջրատաքացուցիչ</t>
  </si>
  <si>
    <t>Ջեռուցման կաթսա</t>
  </si>
  <si>
    <t>Հոսանքի կարգավորիչ</t>
  </si>
  <si>
    <t>Սեղան եռանկյունի</t>
  </si>
  <si>
    <t>Խոհանոցի սեղան</t>
  </si>
  <si>
    <t>Նախապատ. սեղան</t>
  </si>
  <si>
    <t>Թեյնիկ</t>
  </si>
  <si>
    <t>Թավա</t>
  </si>
  <si>
    <t>Ալյումինից կաթսա հավաքածու</t>
  </si>
  <si>
    <t>Բակ ալյումինից</t>
  </si>
  <si>
    <t>Էմալապատ դույլ</t>
  </si>
  <si>
    <t>Նախապատ. տախտակ</t>
  </si>
  <si>
    <t>Ջրի բակ</t>
  </si>
  <si>
    <t>Պլաստմասե տարա</t>
  </si>
  <si>
    <t>Էլ. սալիկ</t>
  </si>
  <si>
    <t>Էլեկտրական կշեռք</t>
  </si>
  <si>
    <t>Բժշկական կշեռք</t>
  </si>
  <si>
    <t>Բժշկական թախտ</t>
  </si>
  <si>
    <t>Ջերմաչափ</t>
  </si>
  <si>
    <t>Հեռուստացույց</t>
  </si>
  <si>
    <t>Տակդիր</t>
  </si>
  <si>
    <t>Սառնարան</t>
  </si>
  <si>
    <t>Սառնարան-պահարան</t>
  </si>
  <si>
    <t>Սպորտային պատ</t>
  </si>
  <si>
    <t>Ռադիատոր</t>
  </si>
  <si>
    <t>Ափսե փոքր</t>
  </si>
  <si>
    <t>Ափսե մեծ</t>
  </si>
  <si>
    <t>Դանակ դեսերտ</t>
  </si>
  <si>
    <t>Տակդիր ցանցավոր</t>
  </si>
  <si>
    <t>Օվալ մեծ</t>
  </si>
  <si>
    <t>Օվալ փոքր</t>
  </si>
  <si>
    <t>Վազա մրգի</t>
  </si>
  <si>
    <t>Կոֆեյի սպասքի (տուփ)</t>
  </si>
  <si>
    <t>Զեյթունի աման ապակուց</t>
  </si>
  <si>
    <t xml:space="preserve">Բաժակ երկար </t>
  </si>
  <si>
    <t>Աղցաման</t>
  </si>
  <si>
    <t>Սփռոց սեղանի</t>
  </si>
  <si>
    <t>Սեղան մեծ</t>
  </si>
  <si>
    <t>Սեղան փոքր</t>
  </si>
  <si>
    <t>Օդորոկիչ</t>
  </si>
  <si>
    <t>Խոհանոցային սեղան</t>
  </si>
  <si>
    <t>Գազօջախի օդափոխիչ</t>
  </si>
  <si>
    <t>Ավտոմատ SOA</t>
  </si>
  <si>
    <t>Ջրի բակ 500 մլ</t>
  </si>
  <si>
    <t>Փական կարգավորիչ</t>
  </si>
  <si>
    <t>Ջահ</t>
  </si>
  <si>
    <t>Բաժակ երկար պոչով</t>
  </si>
  <si>
    <t>Գրաֆինկա</t>
  </si>
  <si>
    <t>Գդալ</t>
  </si>
  <si>
    <t>Սկուտեղ</t>
  </si>
  <si>
    <t>Ջեռ. Մարտկոց</t>
  </si>
  <si>
    <t>Տպիչ Canon mf 3010</t>
  </si>
  <si>
    <t>Նույն. Քարտ կարդացող սարք</t>
  </si>
  <si>
    <t>Անկողնային կոմպլեկտ</t>
  </si>
  <si>
    <t>Աթոռ ( մանկական)</t>
  </si>
  <si>
    <t>Ջրատաքացուցիչ Baxi</t>
  </si>
  <si>
    <t>Խոհանոցային կաթսա 20լ. ալյում.</t>
  </si>
  <si>
    <t>Երաժշտական կենտրոն</t>
  </si>
  <si>
    <t>Վարսահարդարիչ</t>
  </si>
  <si>
    <t>Հարիչ ամանով</t>
  </si>
  <si>
    <t>Էլեկտրական մսաղաց AXION</t>
  </si>
  <si>
    <t>Պատուհանի ցանց</t>
  </si>
  <si>
    <t>Լվացքի մեքենա CANDY</t>
  </si>
  <si>
    <t>Սառնարան SHARP</t>
  </si>
  <si>
    <t>Դույլ</t>
  </si>
  <si>
    <t>Կշեռք</t>
  </si>
  <si>
    <t>Զրուցարան-տաղավար</t>
  </si>
  <si>
    <t xml:space="preserve">Գրապահարան </t>
  </si>
  <si>
    <t>Սեղան Մանկական</t>
  </si>
  <si>
    <t>Սեղան ուսուցչի</t>
  </si>
  <si>
    <t xml:space="preserve">Վերմակ </t>
  </si>
  <si>
    <t>Անկողնային սպիտակեղեն</t>
  </si>
  <si>
    <t xml:space="preserve">Բաժակ </t>
  </si>
  <si>
    <t>Ափսե</t>
  </si>
  <si>
    <t>Շերեփ</t>
  </si>
  <si>
    <t>Ճաշի կաթսա 40լ</t>
  </si>
  <si>
    <t>Խաղալիքների հավաքածու</t>
  </si>
  <si>
    <t>Լվացարան</t>
  </si>
  <si>
    <t>Լուսատու LED 30W 6500k</t>
  </si>
  <si>
    <t>Լուսատու LED 15W 6500k</t>
  </si>
  <si>
    <t>Լուսատու LED 40W 6500k</t>
  </si>
  <si>
    <t>Ավտոմատ EC1</t>
  </si>
  <si>
    <t>Պոմպ MKP62</t>
  </si>
  <si>
    <t>Ջրի բաք 750 լ</t>
  </si>
  <si>
    <t>Էլ. պտուտակ</t>
  </si>
  <si>
    <r>
      <t>մ</t>
    </r>
    <r>
      <rPr>
        <vertAlign val="superscript"/>
        <sz val="11"/>
        <color rgb="FF222222"/>
        <rFont val="Tahoma"/>
        <family val="2"/>
        <charset val="204"/>
      </rPr>
      <t>2</t>
    </r>
  </si>
  <si>
    <t>Սպասքի չորանոց</t>
  </si>
  <si>
    <t>Բաներ</t>
  </si>
  <si>
    <t>Դույլ էմալապատ</t>
  </si>
  <si>
    <t xml:space="preserve">Ը Ն Դ Ա Մ Ե Ն Ը </t>
  </si>
  <si>
    <t xml:space="preserve">                                                                                                                                         </t>
  </si>
  <si>
    <t xml:space="preserve">     §ԶՈՎՈՒՆԻԻ ԵՐԱԺՇՏԱԿԱՆ ԴՊՐՈՑ¦ Ðà²Î</t>
  </si>
  <si>
    <t xml:space="preserve">                                 1. ÐÆØÜ²Î²Ü ØÆæàòÜºðÆ,Ø²Üð²ðÄºø ºì ²ð²¶²Ø²Þ</t>
  </si>
  <si>
    <t xml:space="preserve">                                                   ²è²ðÎ²ÜºðÆ ¶àôÚø²¶ðØ²Ü òàôò²Î</t>
  </si>
  <si>
    <t>Ó/µ ¨ ß/Ñ ï³ñ»ÃÇí</t>
  </si>
  <si>
    <t>Ղեկավար սեղան</t>
  </si>
  <si>
    <t>ºñÏ³ÃÛ³  å³Ñ³ñ³Ý</t>
  </si>
  <si>
    <t>Գործավար սեղան</t>
  </si>
  <si>
    <t>ø³ÝáÝ</t>
  </si>
  <si>
    <t>øÇí</t>
  </si>
  <si>
    <t>ì³ñ³·áõÛñ</t>
  </si>
  <si>
    <t xml:space="preserve">   Ñ³ï</t>
  </si>
  <si>
    <t>Î³åÇãÝ»ñÇ ³Ùñ³ÏÝ»ñ</t>
  </si>
  <si>
    <t>àõëáõóãÇ ë»Õ³Ý</t>
  </si>
  <si>
    <t>îÝûñ»ÝÇ ë»Õ³Ý</t>
  </si>
  <si>
    <t xml:space="preserve">   հատ</t>
  </si>
  <si>
    <t xml:space="preserve">    քմ</t>
  </si>
  <si>
    <t>Աշ. Սեղան  աթոռներով</t>
  </si>
  <si>
    <t>Նոտակալ</t>
  </si>
  <si>
    <t>Երաժշտ.համակարգ ԼԳ OK55</t>
  </si>
  <si>
    <t>Փոշեկուլ EC1805A-R</t>
  </si>
  <si>
    <t xml:space="preserve">Խոսափող </t>
  </si>
  <si>
    <t>Սփրոց  սեղանի</t>
  </si>
  <si>
    <t>Գրաֆին</t>
  </si>
  <si>
    <t xml:space="preserve">    հատ</t>
  </si>
  <si>
    <t>Օդակարգավորիչ</t>
  </si>
  <si>
    <t>Գրասենյակային  աթոռ</t>
  </si>
  <si>
    <t xml:space="preserve">Աշակերտական /սեղան,2 աթոռ/ </t>
  </si>
  <si>
    <t>Դուդուկ</t>
  </si>
  <si>
    <t>Զովունիի մշակութային կենտրոն ՀՈԱԿ</t>
  </si>
  <si>
    <t>ÃáÕ³ñÏ Ù³Ý ï³ñ» ÃÇí</t>
  </si>
  <si>
    <t>Չափ ման միավոր</t>
  </si>
  <si>
    <t>Սեղան նիստի</t>
  </si>
  <si>
    <t> 1985</t>
  </si>
  <si>
    <t>Տրիբունա</t>
  </si>
  <si>
    <t>Նկար գեղարվեստական</t>
  </si>
  <si>
    <t>Զադնիկ</t>
  </si>
  <si>
    <t>Բեմի մեծ վարագույր</t>
  </si>
  <si>
    <t>Միջնավարագույր</t>
  </si>
  <si>
    <t>Էկրան</t>
  </si>
  <si>
    <t>Զադնիկ /բեմի մեծ նկար/</t>
  </si>
  <si>
    <t>Կուլիս</t>
  </si>
  <si>
    <t>Պադուգա</t>
  </si>
  <si>
    <t>Նիժնի պադվես</t>
  </si>
  <si>
    <t>Լույսի սաֆիդ</t>
  </si>
  <si>
    <t>Դաշնամուր &lt;&lt;Կոմիտաս&gt;&gt;</t>
  </si>
  <si>
    <t>Պրոժեկտոր /լուսարձակ/</t>
  </si>
  <si>
    <t>Սեղան տնօրենի</t>
  </si>
  <si>
    <t>Ռոյալ «Կրասնի օկտյաբր»</t>
  </si>
  <si>
    <t>Ուժեղացուցիչ «ԴՊՈՒ-200»</t>
  </si>
  <si>
    <t>Մթնեցուցիչ  տ ե տ</t>
  </si>
  <si>
    <t>Պահարան հագուստի</t>
  </si>
  <si>
    <t>Բրա</t>
  </si>
  <si>
    <t>Էլեկտրոշիթ</t>
  </si>
  <si>
    <t>ՀեռուստացույցLND32D51TS</t>
  </si>
  <si>
    <t>Աթոռ փայտյա</t>
  </si>
  <si>
    <t>Փոքր դահլիճի վարագույրների կոմպլեկտներ</t>
  </si>
  <si>
    <t>Նկարի շրջանակ</t>
  </si>
  <si>
    <t>Բարձրախոս դելտա 215</t>
  </si>
  <si>
    <t>Լուսանկարչական ապարատ</t>
  </si>
  <si>
    <t>Փոքր սեղան</t>
  </si>
  <si>
    <t>Բազկաթոռ</t>
  </si>
  <si>
    <t>Աթոռ փայտյա փափուկ</t>
  </si>
  <si>
    <t>Աթոռ տնօրենի</t>
  </si>
  <si>
    <t>Բարձրախոս «Բորլ»</t>
  </si>
  <si>
    <t>կոմպլ.</t>
  </si>
  <si>
    <t>Ուժեղարար«Մաքսէմիքս»1200</t>
  </si>
  <si>
    <t>Երաժշտական ղեկավարման վահանակ «Սաունդգրաֆտ»</t>
  </si>
  <si>
    <t>Խոսափող հեռակառավարմամբ «Շուր»</t>
  </si>
  <si>
    <t>Խոսափող «Մաքս Էս Էմ- 55»</t>
  </si>
  <si>
    <t>Խոսափող «Մաքս Տե Եմ-65»</t>
  </si>
  <si>
    <t>Խոսափող Մաքս Ի Են 33«»</t>
  </si>
  <si>
    <t>Խոսափողի հենարան</t>
  </si>
  <si>
    <t>Էխո «Ալեսիս»</t>
  </si>
  <si>
    <t xml:space="preserve">Ցուցատախտակ </t>
  </si>
  <si>
    <t>Միկրոֆոն</t>
  </si>
  <si>
    <t>Ջրաչափ</t>
  </si>
  <si>
    <t>Ջրի տարա</t>
  </si>
  <si>
    <t>Կոշտ- սկավառակ արտաքին HDD 2TB WB</t>
  </si>
  <si>
    <t>Ցանցային սարք Tenda N301</t>
  </si>
  <si>
    <t>Դռների ցուցանակներ</t>
  </si>
  <si>
    <t>Հայելի</t>
  </si>
  <si>
    <t>Լվացարան կերամիկական</t>
  </si>
  <si>
    <t>Դույլ12լ</t>
  </si>
  <si>
    <t>Գայլիկոնիչ 100w звер</t>
  </si>
  <si>
    <t>Կտրող հղկող գործիք RTRMAX 1200w</t>
  </si>
  <si>
    <t>քառ.մ</t>
  </si>
  <si>
    <t>Հատակի ծածկույթ</t>
  </si>
  <si>
    <t>Պահարան հաշվապահական</t>
  </si>
  <si>
    <t>Գրադարակ երկաթյա</t>
  </si>
  <si>
    <t>Կախիչ հայելիով</t>
  </si>
  <si>
    <t>Սեղան մեկ տումբայով</t>
  </si>
  <si>
    <t>Մ. Մաշտոցի նկար</t>
  </si>
  <si>
    <t>Ցուցափեղկ մեծ</t>
  </si>
  <si>
    <t>Պրիստավկա</t>
  </si>
  <si>
    <t>Ալբոմ</t>
  </si>
  <si>
    <t>Գրականություն</t>
  </si>
  <si>
    <t>Վարագույրներ</t>
  </si>
  <si>
    <t>Գրքամատյան</t>
  </si>
  <si>
    <t>Բջջայի հեռախոսMikromaxX 704</t>
  </si>
  <si>
    <t>Պահարան գրադարան</t>
  </si>
  <si>
    <t>Կապույտ տարազ (տղայի)</t>
  </si>
  <si>
    <t> 1987</t>
  </si>
  <si>
    <t>Կապույտ տարազ (աղջկա)</t>
  </si>
  <si>
    <t>&lt;&lt;Օրանժ&gt;&gt; տարազ(աղջկա)</t>
  </si>
  <si>
    <t>Կապույտ տարազ կիսաթև</t>
  </si>
  <si>
    <t>Տիկնիկների հագուստ</t>
  </si>
  <si>
    <t>Գլխարկ</t>
  </si>
  <si>
    <t>Հրեշտակի հագուստ (թևեր)</t>
  </si>
  <si>
    <t>Սև բալախո</t>
  </si>
  <si>
    <t>Սև կոմպլեկտ</t>
  </si>
  <si>
    <t>Գունավոր հագուստ</t>
  </si>
  <si>
    <t>Կոլբա</t>
  </si>
  <si>
    <t>Դեղին տարազ(աղջկա)</t>
  </si>
  <si>
    <t>Բեժ տարազ(աղջկա)</t>
  </si>
  <si>
    <t>Բեժ երկար տարազ(աղջկա)</t>
  </si>
  <si>
    <t>&lt;&lt;Ռուսական&gt;հագուստ(աղջկա)</t>
  </si>
  <si>
    <t>&lt;&lt;Ռուսական&gt;հագուստ (տղայի)</t>
  </si>
  <si>
    <t>Կանաչ երկար տարազ</t>
  </si>
  <si>
    <t>Սպիտակ երկար տարազ</t>
  </si>
  <si>
    <t>Մի կաթիլ մեղրի հագուստ(նոր</t>
  </si>
  <si>
    <t>Մի կաթիլ մեղրի հագուստ(հին</t>
  </si>
  <si>
    <t>Թագավորի հագուստ</t>
  </si>
  <si>
    <t>Թիկնոց</t>
  </si>
  <si>
    <t>Մեղվի հագուստ</t>
  </si>
  <si>
    <t>Շան հագուստ</t>
  </si>
  <si>
    <t>Կատվի հագուստ</t>
  </si>
  <si>
    <t>Ուլիկի գլուխ</t>
  </si>
  <si>
    <t>Կարմիր &lt;&lt;խալաթ&gt;&gt;</t>
  </si>
  <si>
    <t>Սև թիկնոց</t>
  </si>
  <si>
    <t>Զինվորի համազգեստ</t>
  </si>
  <si>
    <t>Բոքսի ռինգի գորգ</t>
  </si>
  <si>
    <t>Գրքեր</t>
  </si>
  <si>
    <t>Համակարգիչ կոմպլեկտ G4900 3,1 GH2 Cache 2 Mb</t>
  </si>
  <si>
    <t>սեղան մեծ</t>
  </si>
  <si>
    <t>սեղան փոքր</t>
  </si>
  <si>
    <t>Զորավանի մանկապարտեզ ՀՈԱԿ</t>
  </si>
  <si>
    <t>â³÷Ç ÙÇ³íáñ</t>
  </si>
  <si>
    <t>Ø³Ñ×³Ï³É 1ï. </t>
  </si>
  <si>
    <t>Ð³ï</t>
  </si>
  <si>
    <t>Ø³Ñ×³Ï³É 2ï. </t>
  </si>
  <si>
    <t>öáùñ ë»Õ³Ý</t>
  </si>
  <si>
    <t>²Ãáé ÷áùñ</t>
  </si>
  <si>
    <t>Ê³Õ³ÉÇùÇ å³Ñ³ñ³Ý</t>
  </si>
  <si>
    <t>¶ñ³¹³ñ³Ï Ï³ËáíÇ</t>
  </si>
  <si>
    <t>êñµÇãÇ å³Ñ³ñ³Ý</t>
  </si>
  <si>
    <t>Ð³Ý¹»ñÓ³å³Ñ³ñ³Ý</t>
  </si>
  <si>
    <t>¼·»ëï³å³Ñ³ñ³Ý</t>
  </si>
  <si>
    <t>Î³ÑáõÛù å³ïÇ 5 Ïïáñ</t>
  </si>
  <si>
    <t>ö³÷áõÏ µ³½Ùáó</t>
  </si>
  <si>
    <t>¸»ñÓ³ÏÇ ë»Õ³Ý</t>
  </si>
  <si>
    <t>êå³ëù³å³Ñ³ñ³Ý Ù»Í</t>
  </si>
  <si>
    <t>Ö³ß³ë»Õ³Ý</t>
  </si>
  <si>
    <t>¸³ßÝ³Ùáõñ</t>
  </si>
  <si>
    <t xml:space="preserve">Îß»éù 100Ï· </t>
  </si>
  <si>
    <t>Îß»éù 10Ï·</t>
  </si>
  <si>
    <t>Îßñ³ù³ñ</t>
  </si>
  <si>
    <t>Ð³»ÉÇ Ù»Í</t>
  </si>
  <si>
    <t>Ð³»ÉÇ ÷áùñ</t>
  </si>
  <si>
    <t xml:space="preserve">àõÕ»·áñ· Ï³ñÙÇñ Ý³Ëß»ñáí 3ùÙ </t>
  </si>
  <si>
    <t xml:space="preserve">Ð³ï³ÏÇ Ï³íé³ÉÇï Ù»Í Ï³ñÙÇñ 6ùÙ </t>
  </si>
  <si>
    <t xml:space="preserve">Ð³ï³ÏÇ Ï³íé³ÉÇï ÷áùñ Ï³ñÙÇñ 2ùÙ </t>
  </si>
  <si>
    <t>¶ñ³ï³Ëï³Ï</t>
  </si>
  <si>
    <t>¶ñã³ïáõ÷</t>
  </si>
  <si>
    <t xml:space="preserve">ºñÏ³ñ³óÙ³Ý É³ñ 3Ù </t>
  </si>
  <si>
    <t>Ø³ÝÏ³Ï³Ý ³Ãáé ÷³Ûï» ¨ Ù»ï³Õ³Ï³Ý ÏáÝëïñáõÏóÇ³Ûáí</t>
  </si>
  <si>
    <t>ÜÏ³ñ</t>
  </si>
  <si>
    <t>ºñÏ³Ã» ³ëïÇ×³Ý</t>
  </si>
  <si>
    <t>Ø³ÝÏ³Ï³Ý ³Ãáé ·áõÝ³íáñ</t>
  </si>
  <si>
    <t>´³ñÓ</t>
  </si>
  <si>
    <t>¶áñ· 6ùÙ</t>
  </si>
  <si>
    <t>Î³Ãë³ Ù»Í</t>
  </si>
  <si>
    <t>¸áõÛÉ ¿Ù³É³å³ï</t>
  </si>
  <si>
    <t>ò³Ýó Ë³Õ³ÉÇùÇ</t>
  </si>
  <si>
    <t>ê³éÝ³ñ³ÝÇ ëÇÝÇ</t>
  </si>
  <si>
    <t>îåÇã Phaser 3140</t>
  </si>
  <si>
    <t>Ì³ÕÏ³Ù³Ý</t>
  </si>
  <si>
    <t>äáãáí ³Ù³Ý ¿Ù³É³å³ï</t>
  </si>
  <si>
    <t>´³ù Ù»Í</t>
  </si>
  <si>
    <t>´³ù ÷áùñ</t>
  </si>
  <si>
    <t>Â³ë åÉ³ëÙ³ë» ÷áùñ</t>
  </si>
  <si>
    <t xml:space="preserve">Էմալապատ սկուտեղ </t>
  </si>
  <si>
    <t>Â»ÛÇ ëå³ëù</t>
  </si>
  <si>
    <t xml:space="preserve">Ð³óÇ ³Ù³Ý åÉ³ëïÙ³ë» </t>
  </si>
  <si>
    <t xml:space="preserve">Â³ë Ù»Í ËÙáñÇ </t>
  </si>
  <si>
    <t>Ä³Ù³óáõÛó å³ïÇ</t>
  </si>
  <si>
    <t>æ»ñÙ³ã³÷ å³ïÇ</t>
  </si>
  <si>
    <t>Ð³ï³Ï Éí³Ý³Éáõ ÷³Ûï</t>
  </si>
  <si>
    <t xml:space="preserve">ä³ïáõÑ³Ý Éí³Ý³Éáõ Ëá½³Ý³Ï </t>
  </si>
  <si>
    <t>Î³éÝÇ½</t>
  </si>
  <si>
    <t>Ø³ÝÏ³Ï³Ý ë»Õ³Ý ·áõÝ³íáñ</t>
  </si>
  <si>
    <t>îáÝáÙ»ïñ</t>
  </si>
  <si>
    <t>ì»ñÙ³Ï³Ï³É</t>
  </si>
  <si>
    <t>ê³í³Ý</t>
  </si>
  <si>
    <t>´³ñÓÇ »ñ»ë</t>
  </si>
  <si>
    <t>Üëï³ñ³Ý ¹³ÑÉÇ×Ç</t>
  </si>
  <si>
    <t>ê»Õ³Ý ËáÑ³ÝáóÇ</t>
  </si>
  <si>
    <t>îáÝ³Í³é</t>
  </si>
  <si>
    <t>ê³éÝ³ñ³Ý Hitachi R-Z6gos46</t>
  </si>
  <si>
    <t>¶³½ûç³Ë CG151126W190X60x82</t>
  </si>
  <si>
    <t>¾É»Ïïñ³Ï³Ý Ïß»éù</t>
  </si>
  <si>
    <t>¸áõÛÉ Ëá½³Ý³Ïáí</t>
  </si>
  <si>
    <t>ú×³éÇ ïáõ÷</t>
  </si>
  <si>
    <t>ºé³µ³ËßÇã 3Ù</t>
  </si>
  <si>
    <t xml:space="preserve">Ä³Ù³óáõÛó </t>
  </si>
  <si>
    <t xml:space="preserve">ì³ñ³·áõÛñ ¹³ÑÉÇ×Ç í³ñ¹³·áõÛÝ 3.5Ù </t>
  </si>
  <si>
    <t>Â³ë åÉ³ëïÙ³ë»</t>
  </si>
  <si>
    <t>¶ñ³ï³Ëï³Ï Í³ÉáíÇ</t>
  </si>
  <si>
    <t>²å³ÏÛ³ ï³ñ³</t>
  </si>
  <si>
    <t>ì³ñ³·áõÛñ ËáÑ³ÝáóÇ 2.8Ù</t>
  </si>
  <si>
    <t>îÝ³ÛÇÝ ÏÇÝáÃ³ïñáÝ PHILIPS5577</t>
  </si>
  <si>
    <t>¶áñ· 24ùÙ</t>
  </si>
  <si>
    <t>Ð³Ù³Ï³ñ·Çã</t>
  </si>
  <si>
    <t>æ»éáõóÙ³Ý Ñ³Ù³Ï³ñ·</t>
  </si>
  <si>
    <t>Î³Ãë³ ³å³ÏÛ³ Ï³÷³ñÇãáí 14É</t>
  </si>
  <si>
    <t>Â»ÛÝÇÏ 3É</t>
  </si>
  <si>
    <t>î³ñ³ Ñ³óÇ Ñ³Ù³ñ</t>
  </si>
  <si>
    <t>ÊáÑ³ÝáóÇ ï³Ëï³Ï</t>
  </si>
  <si>
    <t>²÷ë» Ñ³ñ¹</t>
  </si>
  <si>
    <t>²÷ë» Ëáñ</t>
  </si>
  <si>
    <t>¶¹³É Ù»Í</t>
  </si>
  <si>
    <t>¶¹³É ÷áùñ</t>
  </si>
  <si>
    <t>´³Å³Ï</t>
  </si>
  <si>
    <t>ØëÇ ¹³Ý³Ï /ã³÷³ç³Ë/</t>
  </si>
  <si>
    <t>ö³Ûï» ï³Ëï³Ï áõÕÕ³ÝÏÛáõÝ</t>
  </si>
  <si>
    <t>ø³ÙÇã Ù»ï³ÕÛ³ Ù»Í</t>
  </si>
  <si>
    <t>ø³ÙÇã Ù»ï³ÕÛ³ ÷áùñ</t>
  </si>
  <si>
    <t xml:space="preserve">Ê³éÝÇã ÷³ÛïÇó ÙÇçÇÝ </t>
  </si>
  <si>
    <t>Ê³éÝÇã ÷³ÛïÇó ÷áùñ</t>
  </si>
  <si>
    <t>äÉ³ëÙ³ëë³Û» ãáñ³Ýáó</t>
  </si>
  <si>
    <t xml:space="preserve">Â³ë åÉ³ëÙ³ëë³Û» Ï³÷³ñÇãáí </t>
  </si>
  <si>
    <t>Â³ë ¿Ù³É³å³ï 7É Í³ÕÇÏáí</t>
  </si>
  <si>
    <t>Ð³Ù»ÙáõÝùÇ ï³ññ³ ·áõÝ³íáñ</t>
  </si>
  <si>
    <t>Þ»ñï³í³ñ³·áõÛñ 3Ù</t>
  </si>
  <si>
    <t xml:space="preserve">êñµÇã </t>
  </si>
  <si>
    <t>Îñ³ÏÙ³ñÇã</t>
  </si>
  <si>
    <t>ìեñÙ³Ï</t>
  </si>
  <si>
    <t>²ÝÏáÕÝ³ÛÇÝ ëåÇï³Ï»Õ»Ý (í»ñÙ³Ï³Ï³É, ë³í³Ý, µ³ñÓÇ »ñ»ë)</t>
  </si>
  <si>
    <t>ÎáÙå</t>
  </si>
  <si>
    <t>¶á·³ÃÇ³Ï</t>
  </si>
  <si>
    <t>Ð³ï³Ï É³í³Ý³Éáõ Ëá½³Ý³Ï</t>
  </si>
  <si>
    <t>Ð³ï³Ï É³í³Ý³Éáõ ¹áõÛÉ Ëá½³Ý³Ïáí</t>
  </si>
  <si>
    <t>äÉ³ëÙ³ë» ï³ñ³  0.7É</t>
  </si>
  <si>
    <t>äÉ³ëÙ³ë» ï³ñ³  0.5É</t>
  </si>
  <si>
    <t>ê»Õ³ÝÇ Ñ³ßíÇã</t>
  </si>
  <si>
    <t>²Ýíï³Ý·áõÃÛ³Ý Ñ³Ù³Ï³ñ·</t>
  </si>
  <si>
    <t>Ð³Ù³Ï³ñ·Çã LG</t>
  </si>
  <si>
    <t xml:space="preserve">ì³ñ³·áõÛñ ¹³ÑÉÇ×Ç </t>
  </si>
  <si>
    <t>ì³ñ³·áõÛñ ËÙµ³ë»ÝÛ³ÏÇ</t>
  </si>
  <si>
    <t>ì³ñ³·áõÛñ ÙÇç³ÝóùÇ</t>
  </si>
  <si>
    <t>¶ñ³ë»Õ³Ý Õ»Ï³í³ñÇ</t>
  </si>
  <si>
    <t>´³½Ï³Ãáé Õ»Ï³í³ñÇ</t>
  </si>
  <si>
    <t>ÊáÑ³Ýáó³ÛÇÝ Ï³ÑáõÛù</t>
  </si>
  <si>
    <t>´³½Ùáó</t>
  </si>
  <si>
    <t>æ»éáó</t>
  </si>
  <si>
    <t>Üëï³ñ³ÝÝ»ñ</t>
  </si>
  <si>
    <t>²Õµ³Ù³ÝÝ»ñ</t>
  </si>
  <si>
    <t>îÝ³Ï</t>
  </si>
  <si>
    <t>¶Í³ÛÇÝ ×á×áñ³Ý</t>
  </si>
  <si>
    <t>5 ï»Õ³Ýáó Ï³ñáõë»É</t>
  </si>
  <si>
    <t>Öá×áÝ³Ï</t>
  </si>
  <si>
    <t>êÕ³ñ³Ý</t>
  </si>
  <si>
    <t>ÐáíÑ³ñ</t>
  </si>
  <si>
    <t>üÇÃÝ»ëÇ ·áñ·</t>
  </si>
  <si>
    <t>Ցանց լվացքի</t>
  </si>
  <si>
    <t>Հատ</t>
  </si>
  <si>
    <t>Թրմիչ</t>
  </si>
  <si>
    <t>Մկրատ մսի</t>
  </si>
  <si>
    <t>Թաս կափարիչով</t>
  </si>
  <si>
    <t>Թաս մեծ առանց կափարիչի</t>
  </si>
  <si>
    <t>Ձվի հարիչ</t>
  </si>
  <si>
    <t>Դույլ թափանցիկ կափարիչով</t>
  </si>
  <si>
    <t>Լվացքի մեքենա</t>
  </si>
  <si>
    <t>Տպիչ</t>
  </si>
  <si>
    <t xml:space="preserve">Ծածկոց </t>
  </si>
  <si>
    <t>Աղբաման  կփարիչով 5լ</t>
  </si>
  <si>
    <t>Գոգաթիակ երկար պոչով</t>
  </si>
  <si>
    <t xml:space="preserve">Գոգաթիակ </t>
  </si>
  <si>
    <t>Խոնավաչափ</t>
  </si>
  <si>
    <t>Խոհանոցային մկրատ /հավի/</t>
  </si>
  <si>
    <t>ՈՒտես բռնելու հարմարանք</t>
  </si>
  <si>
    <t>Կարտոֆիլի դանակ</t>
  </si>
  <si>
    <t>Թասեր 3լ</t>
  </si>
  <si>
    <t>Թեյի սրբիչ</t>
  </si>
  <si>
    <t>Փայտե գդալ</t>
  </si>
  <si>
    <t>Սենյակային ջերմաչափ</t>
  </si>
  <si>
    <t>Բռնիչ</t>
  </si>
  <si>
    <t>Սեկատր /մկրատ/</t>
  </si>
  <si>
    <t>Լվծքի տարա կլոր 25լ</t>
  </si>
  <si>
    <t xml:space="preserve">Կաթսա </t>
  </si>
  <si>
    <t>Ձեթի չափիջ</t>
  </si>
  <si>
    <t>Կախիչ զուգարանի թղթի</t>
  </si>
  <si>
    <t>Փայտե գդալների հավաքածու</t>
  </si>
  <si>
    <t>Սանհանգույցի խոզանակ</t>
  </si>
  <si>
    <t>Կաղամբ կտրատելու դանակ</t>
  </si>
  <si>
    <t>Ձյուն մաքրելու բահ</t>
  </si>
  <si>
    <t>Սկուտեղ բաժակների համար</t>
  </si>
  <si>
    <t xml:space="preserve">Լվածքի չորանոց </t>
  </si>
  <si>
    <t>Ժանետ</t>
  </si>
  <si>
    <t>Դռան մուտքի շոր ռեզինի 50*80կտ</t>
  </si>
  <si>
    <t>Ջերմաչափ էլեկտրական Nustyle</t>
  </si>
  <si>
    <t>Ինքնամղիչ պլասմասե 2լ</t>
  </si>
  <si>
    <t>Օճառաման կախովի 900մլ</t>
  </si>
  <si>
    <t>Աղբաման ոտնակով  Dunya 11լ</t>
  </si>
  <si>
    <t>Սրսկիչ այգու 16լ</t>
  </si>
  <si>
    <t>Աստիճան   մետաղյա կարմիր 7 քայլ</t>
  </si>
  <si>
    <t>Ծաղկաման 14լ</t>
  </si>
  <si>
    <t xml:space="preserve">Ծաղկաման 8,8լ </t>
  </si>
  <si>
    <t>Տեսագրման  համակարգ</t>
  </si>
  <si>
    <t>Էմալապատ կաթսա</t>
  </si>
  <si>
    <t>Լոգարանի դարակ</t>
  </si>
  <si>
    <t>Առաստաղի խոզանակ</t>
  </si>
  <si>
    <t>Ժամացույց պատի</t>
  </si>
  <si>
    <t>Ժամացույց պատի դեղին</t>
  </si>
  <si>
    <t xml:space="preserve">Ձագար </t>
  </si>
  <si>
    <t>Բաժակների և սրբիչի պահարան</t>
  </si>
  <si>
    <t>Ներժից սեղան բորտով առանց բորտի</t>
  </si>
  <si>
    <t>Քիվ միջանցքի</t>
  </si>
  <si>
    <t>Քիվ  խմբասենյակների</t>
  </si>
  <si>
    <t>Քիվ  սպորտ դահլիճի</t>
  </si>
  <si>
    <t>Օդորակիչ,բերգ BJAC-T 09 ecO( T)</t>
  </si>
  <si>
    <t>Արդուկի սեղան ,EJE Sinpex color (18364-02 super standa8t)</t>
  </si>
  <si>
    <t>Հեռուստացույց ,բերգ BLT-32W500S</t>
  </si>
  <si>
    <t>Փոշեկուլ VIKASS VCJ3728J red</t>
  </si>
  <si>
    <t>Բարձ 50*40քաշ 500գր</t>
  </si>
  <si>
    <t>Անկողնային սպիտակեղեն,սավան բարձի երես,ծրար</t>
  </si>
  <si>
    <t xml:space="preserve">Աթոռ մանկական </t>
  </si>
  <si>
    <t xml:space="preserve">Սպիտակեղենի պահարան </t>
  </si>
  <si>
    <t xml:space="preserve">Սեղան աշխատանքային </t>
  </si>
  <si>
    <t xml:space="preserve">Ներքնակ </t>
  </si>
  <si>
    <t xml:space="preserve">Խոհանոցային  սպասքապահարան </t>
  </si>
  <si>
    <t>Վարագույր միջանցքի</t>
  </si>
  <si>
    <t>Վարագույր խմբասենյակների</t>
  </si>
  <si>
    <t>Վարագույր սպորտ դահլիճի</t>
  </si>
  <si>
    <t>Սառնարան Hesense NT43WR-INOX</t>
  </si>
  <si>
    <t xml:space="preserve">Ծածկոց գունավոր </t>
  </si>
  <si>
    <t xml:space="preserve">Զգեստապահարան  մանկական </t>
  </si>
  <si>
    <t xml:space="preserve">Մահճակալ մեկ հարկանի </t>
  </si>
  <si>
    <t xml:space="preserve">Մահճակալ երկտեղանի </t>
  </si>
  <si>
    <t xml:space="preserve">Սեղան մանկական </t>
  </si>
  <si>
    <t>Կաթսա մեծ ներժից 30լ</t>
  </si>
  <si>
    <t>Պլաստմասե տարրա</t>
  </si>
  <si>
    <t>Պլաստմասե տարրա կափարիչով</t>
  </si>
  <si>
    <t>Մետաղական շերեփ մեծ</t>
  </si>
  <si>
    <t>Դույլ էմալապատ 12լ</t>
  </si>
  <si>
    <t>Պլաս տարրա քառ 12լ</t>
  </si>
  <si>
    <t xml:space="preserve">Լվածքի տարա 20լ </t>
  </si>
  <si>
    <t>Դույլ թափանցիկ կափարիչով 15լ</t>
  </si>
  <si>
    <t>Ափսե հարդ</t>
  </si>
  <si>
    <t>Ափսե խոր</t>
  </si>
  <si>
    <t xml:space="preserve">Սրբիչ մանկական </t>
  </si>
  <si>
    <t xml:space="preserve">Գդալ փոքր </t>
  </si>
  <si>
    <t xml:space="preserve">Գդալ մեծ </t>
  </si>
  <si>
    <t xml:space="preserve">Թեյի բաժակ </t>
  </si>
  <si>
    <t>պատի ջերմաչափ</t>
  </si>
  <si>
    <t>Կաթսա ալյումինից</t>
  </si>
  <si>
    <t>Գոգաթիակ խոզանակով</t>
  </si>
  <si>
    <t>Թեյի թրմիչ</t>
  </si>
  <si>
    <t>Մանկական սրբիչ</t>
  </si>
  <si>
    <t>Գորգ ռեզինից մուտքի</t>
  </si>
  <si>
    <t xml:space="preserve">Ծաղկաման </t>
  </si>
  <si>
    <t xml:space="preserve">Աշխատակազմ </t>
  </si>
  <si>
    <t>²Ý³ëÝ³µáõÅ³ñ³ÝÇ ß»Ýù</t>
  </si>
  <si>
    <t>ø³Õ³ù. ß»Ýù ºñ¨³ÝÛ³Ý 1</t>
  </si>
  <si>
    <t>Ð³Ï³Ï³ñÏï³ÛÇÝÇ ß»Ýù</t>
  </si>
  <si>
    <t>¼ÇÝ³ÙÃ»ñùÇ å³Ñ»ëï</t>
  </si>
  <si>
    <t>²ñí»ëïÇ ¹åñáóÇ ß»Ýù /բակով/</t>
  </si>
  <si>
    <t>ê·á ëñ³Ñի շենք</t>
  </si>
  <si>
    <t>ÂÇí 1 մանկապարտեզի  ß»Ýù</t>
  </si>
  <si>
    <t>ÂÇí 2  մանկապարտեզի ß»Ýù</t>
  </si>
  <si>
    <t>²ñï³¹åñáó³Ï³Ý Ï»Ý. ß»Ýù</t>
  </si>
  <si>
    <t>Երևանյան 10ա շենքի 79,2քմ</t>
  </si>
  <si>
    <t>Ø³ñ½³¹³ßïÇ í³ñã³Ï³Ý ß»Ýù</t>
  </si>
  <si>
    <t>Ø³ñ½³¹³ßïÇ Ñ³Ý¹»ñÓ³ñ³Ý</t>
  </si>
  <si>
    <t>ºñ¨³ÝÛ³Ý 16/2 ß»Ýù</t>
  </si>
  <si>
    <t>Å³Ù³ÝóÇ ëñ³ÑÇ ß»Ýù</t>
  </si>
  <si>
    <t>Մշակույթի տան  շենք</t>
  </si>
  <si>
    <t>Մշակ. շենքի ցանկապատ</t>
  </si>
  <si>
    <t>Մշակույթի տան կաթսայատուն</t>
  </si>
  <si>
    <t>HP Laserjet 1000 Printer</t>
  </si>
  <si>
    <t>ê³éÝ³ñ³Ý</t>
  </si>
  <si>
    <t>ê³éÝ³ñ³Ý NUKAR</t>
  </si>
  <si>
    <t>ä³ï×»Ý³Ñ³ÝÙ³Ý ë³ñù</t>
  </si>
  <si>
    <t>ê³é³Ý³ñ³Ý §BEKO¦</t>
  </si>
  <si>
    <t>Ð»éáõëï³óáõÛó §SAMSUNG¦</t>
  </si>
  <si>
    <t>Ð»é³Ëáë³ÛÇÝ Ñ³Ù³Ï.</t>
  </si>
  <si>
    <t>². Ð. Î. ¨ åÉ³ï³</t>
  </si>
  <si>
    <t>Ֆաքս պանասոնիկ FL403</t>
  </si>
  <si>
    <t>Ð³Ù³Ï³ñ·. åñáó»ëáñ</t>
  </si>
  <si>
    <t>ØáÝÇïáñ LG</t>
  </si>
  <si>
    <t>ØáÝÇïáñ</t>
  </si>
  <si>
    <t>UPS 600 VA</t>
  </si>
  <si>
    <t>ê»ñí»ñ</t>
  </si>
  <si>
    <t>Ð³Ù³Ï³ñ·Çã Wing OSX</t>
  </si>
  <si>
    <t>ØáÝÇïáñ 17 LG 1954</t>
  </si>
  <si>
    <t>È³½»ñ³ÛÇÝ ïåÇã</t>
  </si>
  <si>
    <t>êÏ³Ý»ñ</t>
  </si>
  <si>
    <t>²ÝË³÷³Ý ëÝáõóÙ³Ý ë³ñù</t>
  </si>
  <si>
    <t>ú¹áñ³ÏÇã BKK240</t>
  </si>
  <si>
    <t>ê³éÝ³ñ³Ý 25006</t>
  </si>
  <si>
    <t>UPS 650</t>
  </si>
  <si>
    <t>Ãí³ÛÇÝ ýáïá³å³ñ³ï N:KoL24</t>
  </si>
  <si>
    <t>ëÝáõóÙ³Ý ë³ñù</t>
  </si>
  <si>
    <t>Համակարգիչ Duolcre</t>
  </si>
  <si>
    <t>Մոնիտոր Samsung SA 300</t>
  </si>
  <si>
    <t>Լազերային տպիչ</t>
  </si>
  <si>
    <t>Համ. հոսանքի կարգավորիչ</t>
  </si>
  <si>
    <t>Միկրոտիկ RB750</t>
  </si>
  <si>
    <t>Համակարգիչ I 3</t>
  </si>
  <si>
    <t>Մոնիտոր LG 1943</t>
  </si>
  <si>
    <t>Ð³Ù³Ï³ñ·Çã i3</t>
  </si>
  <si>
    <t>ØáÝÇïáñ §PHILIPS 19¦</t>
  </si>
  <si>
    <t>²ßË³ï³ë»Õ³Ý</t>
  </si>
  <si>
    <t>¶áñ·</t>
  </si>
  <si>
    <t>ê»Õ³Ý Ñ»éáõëï³óáõÛóÇ</t>
  </si>
  <si>
    <t xml:space="preserve">¶áñ· </t>
  </si>
  <si>
    <t>Î³ÑáõÛù</t>
  </si>
  <si>
    <t>§Ð³Û ÅáÕ. ó»Õ. úëÙ. Ï³Ûë¦ գիրք</t>
  </si>
  <si>
    <t>ê»Õ³Ý 08 Ù»Í</t>
  </si>
  <si>
    <t>Ô»Ï³í³ñÇ ë»Õ³Ý</t>
  </si>
  <si>
    <t>ÊáñÑñ¹³ÏóáõÃÛ³Ý ë»Õ³Ý</t>
  </si>
  <si>
    <t>Ð³Ù³Ï³ñ·ã³ÛÇÝ ë»Õ³Ý</t>
  </si>
  <si>
    <t>ê»Õ³Ý</t>
  </si>
  <si>
    <t>ê»Õ³Ý ³ÝÏÛáõÝ³ÛÇÝ</t>
  </si>
  <si>
    <t>ÜÏ³ñ Ïï³íÇ íñ³</t>
  </si>
  <si>
    <t>ÜÏ³ñ Ý³ïÛáõñÙáñï 50x80</t>
  </si>
  <si>
    <t>ÜÏ³ñ Ý³ïÛáõñÙáñï 20x30</t>
  </si>
  <si>
    <t>ÜÏ³ñ Ý³ïÛáõñÙáñï 40x50</t>
  </si>
  <si>
    <t>ÜÏ³ñ §¸»Ï. Í³ÕÇÏ¦ 50x80</t>
  </si>
  <si>
    <t>ÜÏ³ñ §¸»Ï. Í³ÕÇÏ¦ 40x50</t>
  </si>
  <si>
    <t>ÜÏ³ñ §¸»Ï. Í³ÕÇÏ¦ 50x60</t>
  </si>
  <si>
    <t>ՀՀ դրոշ</t>
  </si>
  <si>
    <t>²íïáÙ»ù»Ý³ ì²¼ 21214</t>
  </si>
  <si>
    <t>Î³ëë³</t>
  </si>
  <si>
    <t>æ³Ñ</t>
  </si>
  <si>
    <t>äÉÇï³  ÛáõÕáí</t>
  </si>
  <si>
    <t xml:space="preserve">Ð»é³Ëáë §ä³Ý³ëáÝÇÏ¦ </t>
  </si>
  <si>
    <t>Ð»é³ËáëÇ ó³Ýó</t>
  </si>
  <si>
    <t>Ð»é³ËáëÇ ³å³ñ³ï</t>
  </si>
  <si>
    <t>²Ãáé 864Ù</t>
  </si>
  <si>
    <t>Ì³ÕÏÇ  å³ïí³Ý¹³Ý</t>
  </si>
  <si>
    <t>կախիչ</t>
  </si>
  <si>
    <t>ցուցատախտակ</t>
  </si>
  <si>
    <t>Â»ñÃÇ å³ïí.</t>
  </si>
  <si>
    <t>Ð»Ý³ï³Ëï³Ï</t>
  </si>
  <si>
    <t>Üí³·³ñÏÇã DVD LG 556</t>
  </si>
  <si>
    <t>ê»Õ³ÝÇ ³ñÑ»ëï³Ï³Ý Í³ÕÇÏ</t>
  </si>
  <si>
    <t>շերտավարագույր</t>
  </si>
  <si>
    <t>Հեռախոս Panasonik</t>
  </si>
  <si>
    <t>մետաղական ցուցատախտակ</t>
  </si>
  <si>
    <t>Կարդող գործիք</t>
  </si>
  <si>
    <t>Զինանշան</t>
  </si>
  <si>
    <t>Օդափոխիչ Goldi</t>
  </si>
  <si>
    <t>Բարձրախոս A60</t>
  </si>
  <si>
    <t>Համակարգչի մկնիկ</t>
  </si>
  <si>
    <t>Հեռախոսի ապարատ</t>
  </si>
  <si>
    <t>Գրչատուփ</t>
  </si>
  <si>
    <t>Ստեղնաշար</t>
  </si>
  <si>
    <t>Սնուցման սարք</t>
  </si>
  <si>
    <t>Ä³Ù³óáõÛó</t>
  </si>
  <si>
    <t>´³ñÓñ³Ëáë</t>
  </si>
  <si>
    <t>¾É»Ïïñ³Ï³Ý Ï³ñ·³íáñÇã</t>
  </si>
  <si>
    <t>ØÏÝÇÏ</t>
  </si>
  <si>
    <t>êï»ÕÝ³ß³ñ</t>
  </si>
  <si>
    <t>ê»Õ³ÝÇ Í³ÍÏáó</t>
  </si>
  <si>
    <t>Þ»ñï³í³ñ³·áõÛñ ùÙ</t>
  </si>
  <si>
    <t>Էլ. Պլիտա</t>
  </si>
  <si>
    <t>Պրոցեսոր g 1620</t>
  </si>
  <si>
    <t>ØáÝÇïáñ LG §20¦</t>
  </si>
  <si>
    <t>î»ë³ËóÇÏ inex</t>
  </si>
  <si>
    <t>ØáÝÇïáñ AOK-190</t>
  </si>
  <si>
    <t>Ðáë³ÝùÇ Ïáõï³ÏÇã</t>
  </si>
  <si>
    <t>ØÏÝÇÏ LW-55v</t>
  </si>
  <si>
    <t>êÝáõóÙ³Ý µÉáÏ</t>
  </si>
  <si>
    <t>êï»ÕÙÝ³ß³ñ</t>
  </si>
  <si>
    <t>ìÇ¹»á ù³ñï</t>
  </si>
  <si>
    <t>Ð³Ù³Ï³ñ·ãÇ ë³ñù</t>
  </si>
  <si>
    <t>ùÙ</t>
  </si>
  <si>
    <t>Համակարգչային տեսախցիկ</t>
  </si>
  <si>
    <t xml:space="preserve">ՊԳՕ/Գազի մեմբրանային հաշվիչ </t>
  </si>
  <si>
    <t>ØáÝÇïáñ Philips 20</t>
  </si>
  <si>
    <t>Ð³Ù³Ï³ñ·Çã Intel celeron</t>
  </si>
  <si>
    <t>¸ÇÝ³ÙÇÏ Genius</t>
  </si>
  <si>
    <t>¸ÇÝ³ÙÇÏ Creative A60</t>
  </si>
  <si>
    <t>Ðáë³ÝùÇ Ï³ñ·³íáñÇã</t>
  </si>
  <si>
    <t>ìÇ¹»á ù³ñï sparkle</t>
  </si>
  <si>
    <t>ÐÇßáÕáõÃÛ³Ý ë³ñù</t>
  </si>
  <si>
    <t>Îáßï ëÏ³í³é³Ï ³ñï³ùÇÝ</t>
  </si>
  <si>
    <t>ÐÇßáÕáõÃÛ³Ý ë³ñù 2g tilbait</t>
  </si>
  <si>
    <t>ØáõïùÇ Ëá½³Ý³Ï</t>
  </si>
  <si>
    <t>ØáõïùÇ Ëá½³Ý³Ï 0,8*1,0</t>
  </si>
  <si>
    <t>îÇÝÏá ÉáõÛë»ñ</t>
  </si>
  <si>
    <t>Ø³ñïÏáó 12V7,5Ah</t>
  </si>
  <si>
    <t>Ֆլեշկա 8GB</t>
  </si>
  <si>
    <t>Ֆլեշկա 2GB</t>
  </si>
  <si>
    <t>Մայր պլատա</t>
  </si>
  <si>
    <t>Օպերատիվ հիշողություն OZU</t>
  </si>
  <si>
    <t>Տեսաքարտ</t>
  </si>
  <si>
    <t>Համակարգչային մկնիկ</t>
  </si>
  <si>
    <t>Համակարգիչ (մայրական սալիկ, պրոցեսոր cpu i5, RAM DDR3 8GB, monitor LED LG19, HDD 1TB, մկնիկ)</t>
  </si>
  <si>
    <t>Համակարգիչ (մայրական սալիկ, պրոցեսոր cpu G1840, RAM DDR3 2GB, monitor LED LG19, HDD 500 GB, մկնիկ)</t>
  </si>
  <si>
    <t>Տպիչ Canon LBP 6030</t>
  </si>
  <si>
    <t>Բազմաֆունկցիոնալ Canon MF211</t>
  </si>
  <si>
    <t>Խաչքար</t>
  </si>
  <si>
    <t>Հեռախոս</t>
  </si>
  <si>
    <t>Շարժական աուդիո Sony ICD-UX522/S</t>
  </si>
  <si>
    <t>Տեսախցիկ Sony SR21E/B</t>
  </si>
  <si>
    <t>Համակարգիչ(AsRock H81, cpu G3240 , RAM DDR3 2GB, Monitor LED LG 19, HDD 500GB, մկնիկ, ստեղնաշար)</t>
  </si>
  <si>
    <t>Համակարգչի ներքին հիշողություն HDD 1TB</t>
  </si>
  <si>
    <t>Վեբ տեսախցիկ</t>
  </si>
  <si>
    <t xml:space="preserve">Անխափան սնուցման սարք UPS </t>
  </si>
  <si>
    <t>Համակարգիչ  (monitor, motherboard, case, mouze, kayboard, cpu, cooller, ram, HDD, DVD-RW)</t>
  </si>
  <si>
    <t>Համակարգիչ  (motherboard, case, mouze, kayboard, cpu, cooller, ram, HDD, DVD-RW)</t>
  </si>
  <si>
    <t>Անխափան սնուցման սարք (UPS)</t>
  </si>
  <si>
    <t>Օպերատիվ հիշողություն</t>
  </si>
  <si>
    <t>Մկնիկ</t>
  </si>
  <si>
    <t>Քարթրիջ Q2612A</t>
  </si>
  <si>
    <t>Տեսախցիկ SONY Handycam HD Camcorder</t>
  </si>
  <si>
    <t>Jack</t>
  </si>
  <si>
    <t>Կաբել/մ/</t>
  </si>
  <si>
    <t>Միքսեռ</t>
  </si>
  <si>
    <t>Խոսափող</t>
  </si>
  <si>
    <t>Տեսախցիկի հիշողության քարտ 32gb</t>
  </si>
  <si>
    <t>Տեսախցիկի եռոտանի 2մ</t>
  </si>
  <si>
    <t xml:space="preserve">HP ProDesk 600 MT G2: i5-6500 3.2G 6M; 16GB DDR4-2133; 1TB HDD; SuperMulti DVDRW; LAN Integrated GbE; W10dgW7p64; 1TB SATA HDD, Toshiba, USB keyboard &amp; mouse, Speakers Genius SPS 110, Windows 10 Pro (համակարգիչ)                                                     </t>
  </si>
  <si>
    <t>HP EliteDisplay E222 Monitor, VGA; 1 HDMI (with HDCP support); 1 DisplayPort 1.2 (with HDCP support) (մոնիտոր)</t>
  </si>
  <si>
    <t>Software vMix Basic HD</t>
  </si>
  <si>
    <t>APC Back-UPS 650VA/390 Watts Standby with Schuko, USB, warranty - 2 year (BC650-RS) (անխափան սնուցման սարք)</t>
  </si>
  <si>
    <t>Blackmagic Design DeckLink Mini Recorder, PCIe Slot Capture Card, SDI and HDMI Inputs</t>
  </si>
  <si>
    <t>HDMI cable 20m</t>
  </si>
  <si>
    <t>Երկարացման լար 3մ</t>
  </si>
  <si>
    <t>Երկարացման լար  20մ</t>
  </si>
  <si>
    <t>Համակարգչի սնուցման աղբյուր</t>
  </si>
  <si>
    <t>Համակարգչի մկնիկ լարով</t>
  </si>
  <si>
    <t>Համակարգչի մկնիկ անլար</t>
  </si>
  <si>
    <t>Համակարգչի օպ. հիշողություն</t>
  </si>
  <si>
    <t>Համակարգչի բարձրախոս</t>
  </si>
  <si>
    <t>Համակարգիչ(մոնիտոր 19M38A-B, մ/բ Asok H81-VG4,  պրոց. Intel G3900, օպեր. Հիշ. DDR3 4GB)</t>
  </si>
  <si>
    <t>Բազմաֆունկցիոնալ Canon MF231</t>
  </si>
  <si>
    <t>Համակարգչի ստեղնաշար</t>
  </si>
  <si>
    <t>Համակարգիչ(մոնիտոր LG 18,5 19M38A մ/բ Asus H-110-VG4, պրոց.intel Գ3900, օպեր. Հիշ.DD R4GB )</t>
  </si>
  <si>
    <t>Բազմաֆունկցիոնալ տպիչ Canon MF</t>
  </si>
  <si>
    <t xml:space="preserve">Համակարգչի մկնիկ </t>
  </si>
  <si>
    <t>Համակարգչի(մ/բ Asus H110-VG4, intel G3900, oպեր. Հիշ. DDR4 4GB)</t>
  </si>
  <si>
    <t>Անշարժ աթոռ</t>
  </si>
  <si>
    <t>TOYOTA COROLLA 1.6 GAS</t>
  </si>
  <si>
    <t>Համակարգիչ (INTEL I3 7100, Asus H11OM-R/CSI, CPU cooler Intel socket 1150/1151, Goodram GR2400D464L17S/4G 4B, Toshiba HDWD105UZSVA 500GB, GoldenField Quebec 8, Gembird KB-U-103-RU, Gembird MUS-101)</t>
  </si>
  <si>
    <t>Համակարգիչ (INTEL I5 7400, Asus H 110M-R/C/SI, Deepcool Theta 21 PWM, Goodram GR2400D464L17/4G 4B, Toshiba HDWD105UZSVA500GB, DVD-RW LG GH24NSDI, GIGABYTE GV-N730D5-2GI, Goldenfield Quebec 8, Gembird KB-U-103-RU, Gembird MUS-101)</t>
  </si>
  <si>
    <t>UPS սնուցման աղբյուր</t>
  </si>
  <si>
    <t xml:space="preserve">Օդափոխիչ </t>
  </si>
  <si>
    <t>Համակարգչի գրաֆիկական սալիկ մալուխ</t>
  </si>
  <si>
    <t>Սարք WI-FI TP-LINK</t>
  </si>
  <si>
    <t>Տոնածառ LX42 5մ.</t>
  </si>
  <si>
    <t>Եղնիկ սայլակով</t>
  </si>
  <si>
    <t>Սերվեր/Server 1 FUJITSU</t>
  </si>
  <si>
    <t>Ծրագրային ապահովում 1 (սերվերի համար)/ Software 1 (for server)</t>
  </si>
  <si>
    <t>Ծրագրային ապահովում 2 (սերվերի համար)/ Software 2 (for server)</t>
  </si>
  <si>
    <t>Տվյալների պահոց/Data Storage</t>
  </si>
  <si>
    <t>Համակարգիչ/Computer FUJITSU</t>
  </si>
  <si>
    <t>Մոնիտոր/Monitor AOC 21.5 LCD</t>
  </si>
  <si>
    <t>Տպիչ/Printer Canon i-SENSYS LBP252dw</t>
  </si>
  <si>
    <t>Սկաներ/ Scanner 1 Canon Document reader F120</t>
  </si>
  <si>
    <t>Պատճենահանող սարք/Copier Canon image RUNNER 2204N</t>
  </si>
  <si>
    <t>Անխափան սնուցման սարք UPS APC Back-UPS 650VA BX650CI-RS</t>
  </si>
  <si>
    <t>Անխափան սնուցման սարք UPS APC Smart-UPS 1500VA SMT15001</t>
  </si>
  <si>
    <t>Ցանցային կոնցենտրատոր 1/LAN Switch 1</t>
  </si>
  <si>
    <t>Ցանցային կոնցենտրատոր 1/LAN Switch 2</t>
  </si>
  <si>
    <t>ԼԱՆ Մալուխ. LAN Cable Cat. 5e UTP</t>
  </si>
  <si>
    <t>Էլ. միացնող հարմարանք/ Connector RJ-45</t>
  </si>
  <si>
    <t>Մալուխի ամրակ N2, Cable clips #2 for.one cable</t>
  </si>
  <si>
    <t>Երկարացման լար 5տ. Անջատիչով, 3մ/ Power extension 5 socket, 3m</t>
  </si>
  <si>
    <t>Մալուխի խրոցներ UPS-ի (1500W, APC)</t>
  </si>
  <si>
    <t>Գործավարի սեղան</t>
  </si>
  <si>
    <t>Համակարգչային կոմպլեկտ Core i3-8100</t>
  </si>
  <si>
    <t>Համակարգչային կոմպլեկտ G4900 3.1 GH2 Cache 2 Mb</t>
  </si>
  <si>
    <t>Պաստառի տպագրություն</t>
  </si>
  <si>
    <t>Աթոռ (CPV 39111140/1)</t>
  </si>
  <si>
    <t>Աթոռ (CPV 39111140/2)</t>
  </si>
  <si>
    <t>Աթոռ (CPV 39111140)</t>
  </si>
  <si>
    <t>Միջին հոլովակավոր աթոռ</t>
  </si>
  <si>
    <t>Ընդունարանի սեղան</t>
  </si>
  <si>
    <t>Տպիչի սեղան</t>
  </si>
  <si>
    <t>Դարակներով մոդուլ</t>
  </si>
  <si>
    <t>Համակարգչի և փոքր տպիչի մոդուլ</t>
  </si>
  <si>
    <t>3 քաշովի դարակներով մոդուլ</t>
  </si>
  <si>
    <t>Սերվերի և փաստաթղթերի պահարան</t>
  </si>
  <si>
    <t>Փաստաթղթերի և հագուստի պահարան</t>
  </si>
  <si>
    <t>4 քաշովի դարակներով պահարան</t>
  </si>
  <si>
    <t>Օվալաձև սեղան</t>
  </si>
  <si>
    <t>Ծաղկաման LECHUZA, BALCONERA COLOR 50, NUTMEG</t>
  </si>
  <si>
    <t>Ծաղկաման LECHUZA, BALCONERA COLOR 50, PISTACHIO</t>
  </si>
  <si>
    <t>Բազմաֆունկցիոնալ տպող սարք լազերային</t>
  </si>
  <si>
    <t>Տաք և սառը ջրի սարք BERG BD-20HC</t>
  </si>
  <si>
    <t>Օդակարգավորիչ HISENSE AS24HR4SFBTD</t>
  </si>
  <si>
    <t>Հոսանքի անխափան սնուցման սարք</t>
  </si>
  <si>
    <t>Բարձրախոս/մեգաֆոն</t>
  </si>
  <si>
    <t>C-40 սիրենա 380B</t>
  </si>
  <si>
    <t xml:space="preserve">Հակակարկտային կայան </t>
  </si>
  <si>
    <t>Բազմաֆունկցիոնալ տպող սարք(Canon Mf-1 Sensys MF237w)</t>
  </si>
  <si>
    <t>Բազմաֆունկցիոնալ տպող սարք(Canon Mf 3010)</t>
  </si>
  <si>
    <t>Սմարթֆոն</t>
  </si>
  <si>
    <t>Հեռուստացույց SKYWORTH 43Q20</t>
  </si>
  <si>
    <t xml:space="preserve">Տեսախցիկ </t>
  </si>
  <si>
    <t>Էլեկտրական շչակ</t>
  </si>
  <si>
    <t>Անդրանիկ Օզանյանի կիսանդրի</t>
  </si>
  <si>
    <t>Համակարգչի լրակազմ core i5/Ram DDR4 8GB/SSD 240GB</t>
  </si>
  <si>
    <t xml:space="preserve">Պահարան </t>
  </si>
  <si>
    <t xml:space="preserve">Սկաներ </t>
  </si>
  <si>
    <t xml:space="preserve">Գրատախտակ </t>
  </si>
  <si>
    <t>Տուֆե խաչքար</t>
  </si>
  <si>
    <t>Բարձրախոսի կոմպլեկտ</t>
  </si>
  <si>
    <t> Վարչական շենք</t>
  </si>
  <si>
    <t> 1</t>
  </si>
  <si>
    <t>Մանկապարտեզ</t>
  </si>
  <si>
    <t xml:space="preserve">Մանկապարտեզի խաղահրապարակ </t>
  </si>
  <si>
    <t>Մշակույթի տուն</t>
  </si>
  <si>
    <t>Բուժ կետ</t>
  </si>
  <si>
    <t>Հանդիսությունների սրահ</t>
  </si>
  <si>
    <t>Բիլիարդ</t>
  </si>
  <si>
    <t>Փայտե աթոռ փափուկ</t>
  </si>
  <si>
    <t>Բազկաթոռ կաշվե</t>
  </si>
  <si>
    <t>Գրապահարան փայտյա</t>
  </si>
  <si>
    <t xml:space="preserve">Համակարգիչ </t>
  </si>
  <si>
    <t>Դյուրակիր համակարգիչ Aser--------</t>
  </si>
  <si>
    <t>Տպիչ Canon</t>
  </si>
  <si>
    <t>Չհրկիզվող պահարան</t>
  </si>
  <si>
    <t>Սեղան խորհրդակցական</t>
  </si>
  <si>
    <t>Սեղան դիմադիրով</t>
  </si>
  <si>
    <t>Թիկնաթոռ</t>
  </si>
  <si>
    <t>Անվտանգության համակարգ</t>
  </si>
  <si>
    <t xml:space="preserve">Աթոռ փափուկ </t>
  </si>
  <si>
    <t>Սեղանի (պրիբոր)</t>
  </si>
  <si>
    <t>Հատակի գորգ</t>
  </si>
  <si>
    <t>ք.մ</t>
  </si>
  <si>
    <t>Կարնիզ</t>
  </si>
  <si>
    <t>Սեղան 1 տումբ</t>
  </si>
  <si>
    <t>Սեղան 2 տումբ</t>
  </si>
  <si>
    <t>Մետաղյա աթոռներ  (կուլտ.տուն)</t>
  </si>
  <si>
    <t>Սեղանի թենիս</t>
  </si>
  <si>
    <t>Ուղեգորգ</t>
  </si>
  <si>
    <t>Ամբիոն</t>
  </si>
  <si>
    <t>Դեկորատիվ նկար &lt;&lt;պար&gt;&gt;</t>
  </si>
  <si>
    <t>Նկար &lt;&lt;բերքահավաք&gt;&gt;</t>
  </si>
  <si>
    <t xml:space="preserve">Նկար  &lt;&lt;պար&gt;&gt; </t>
  </si>
  <si>
    <t>Բնանկար &lt;&lt;Գառնի&gt;&gt;</t>
  </si>
  <si>
    <t>Համակարգիչ/Computer FUJITSU Desktop ESPRIMO P556/E85+</t>
  </si>
  <si>
    <t>Մոնիտոր/Monitor AOC 21.5 LCD Monitor E2275SWJ</t>
  </si>
  <si>
    <t>Սկաներ/Scanner CanoScan LiDE 120</t>
  </si>
  <si>
    <t>Անխափան սնուցման սարք/ UPS APC Back-UPS 650VA BX650CI-RS</t>
  </si>
  <si>
    <t>Ցանցային կոնցետրատոր 1/LAN Switch 1</t>
  </si>
  <si>
    <t>Երկարացման լար 5տ. անջատիչով, 3մ/ Power extension 5 socket, 3m</t>
  </si>
  <si>
    <r>
      <t>Հուշարձանի մետաղյա ցանկապատ(</t>
    </r>
    <r>
      <rPr>
        <sz val="11"/>
        <color theme="1"/>
        <rFont val="Arial Armenian"/>
        <family val="2"/>
      </rPr>
      <t>204.8գծմ)</t>
    </r>
  </si>
  <si>
    <t>գյուղ Զովունի</t>
  </si>
  <si>
    <t xml:space="preserve">Զբաղմունքի կենտրոն </t>
  </si>
  <si>
    <t>Մանակապարտեզի շենք</t>
  </si>
  <si>
    <t>Մանկապարտեզի խաղահրապարակ</t>
  </si>
  <si>
    <t>Պետական բնակ. ֆոնդ 2 միավոր</t>
  </si>
  <si>
    <t>Կենցաղի տուն</t>
  </si>
  <si>
    <t>Գյուղխորհրդի նախկին շենք /արվեստի դպրոց/</t>
  </si>
  <si>
    <t>Կենցաղի տուն /հանրակացարան/</t>
  </si>
  <si>
    <t>Թունաքիմիկատների պահեստ</t>
  </si>
  <si>
    <t>Հանրության շենք</t>
  </si>
  <si>
    <t>Կուլտուրայի տուն</t>
  </si>
  <si>
    <t>թանգարանի շենք</t>
  </si>
  <si>
    <t xml:space="preserve">Հուշարձան համալիր </t>
  </si>
  <si>
    <t>ստենդ պատի(թանգարան)</t>
  </si>
  <si>
    <t>ստենդ արկղ (թանգարան)</t>
  </si>
  <si>
    <t>Աթոռ (թանգարան)</t>
  </si>
  <si>
    <t>սեղան փոքր (թանգարան)</t>
  </si>
  <si>
    <t xml:space="preserve">ողեգորգ (թանգարան) </t>
  </si>
  <si>
    <t>ուղեգորգ (թանգարան)</t>
  </si>
  <si>
    <t>գորգ (թանգարան)</t>
  </si>
  <si>
    <t>Գրասենյակ /գյուղապետարանի շենք/</t>
  </si>
  <si>
    <t>Հրապարակ կուլտուրայի տան դիմաց</t>
  </si>
  <si>
    <t>Բուժ. ամբուլատորիա</t>
  </si>
  <si>
    <t>Ինստիտուտի մասնաշենք /հանրակացարան/ 29 միավոր</t>
  </si>
  <si>
    <t>hատ</t>
  </si>
  <si>
    <t xml:space="preserve">Գերեզմանոցի պահակատուն </t>
  </si>
  <si>
    <t>Ավտոմեքենա  մարդատար Lexus RX 300</t>
  </si>
  <si>
    <t>աթոռ</t>
  </si>
  <si>
    <t>գրասեղան կողադիրով</t>
  </si>
  <si>
    <t>հեռախոս ներքին</t>
  </si>
  <si>
    <t>ուղեգորգ</t>
  </si>
  <si>
    <t>մ2</t>
  </si>
  <si>
    <t>պահարան</t>
  </si>
  <si>
    <t>բազմոց</t>
  </si>
  <si>
    <t>սեղան ապակուց</t>
  </si>
  <si>
    <t>սեղան  նիստերի</t>
  </si>
  <si>
    <t>Հագուստի կախիչ հայելիով</t>
  </si>
  <si>
    <t>սեղան մի տումբանի</t>
  </si>
  <si>
    <t>սեղան երկու տումբանի</t>
  </si>
  <si>
    <t>համակարգիչ</t>
  </si>
  <si>
    <t>բազկաթոռ</t>
  </si>
  <si>
    <t xml:space="preserve">Ñ³Ù³Ï³ñ·Çã LG </t>
  </si>
  <si>
    <t xml:space="preserve">Անխափան սնուցման բլոկ UPS </t>
  </si>
  <si>
    <t>·ñ³å³Ñ³ñ³Ý</t>
  </si>
  <si>
    <t>երկաթյա պահարան</t>
  </si>
  <si>
    <t>գրասեղան</t>
  </si>
  <si>
    <t>հատակի ծածկոց</t>
  </si>
  <si>
    <t>îåÇã hp MF3010</t>
  </si>
  <si>
    <t>Աթոռ կռեսլո</t>
  </si>
  <si>
    <t>տպիչ Canon MF</t>
  </si>
  <si>
    <t>համակարգչի սեղան</t>
  </si>
  <si>
    <t>գրապահարան</t>
  </si>
  <si>
    <t xml:space="preserve">պահարան </t>
  </si>
  <si>
    <t>դիմադիր սեղան</t>
  </si>
  <si>
    <t xml:space="preserve"> աթոռ փափուկ</t>
  </si>
  <si>
    <t>սեղան նիստերի</t>
  </si>
  <si>
    <t>ß»ñï³í³ñ³·áõÛñ</t>
  </si>
  <si>
    <t>Գրասեղան մեկ տումբանի</t>
  </si>
  <si>
    <t xml:space="preserve">Ñ³Ù³Ï³ñ·Çã </t>
  </si>
  <si>
    <t>³Ãáé</t>
  </si>
  <si>
    <t>գրաեյակային կահույք</t>
  </si>
  <si>
    <t>·ñ³սեղան</t>
  </si>
  <si>
    <t>գրասենյակային կահույք</t>
  </si>
  <si>
    <t>գազի տաքացուցիչ</t>
  </si>
  <si>
    <t>Օդորակիչ</t>
  </si>
  <si>
    <t>Ջրի ապարատ</t>
  </si>
  <si>
    <t>Ներքին հեռախոսակապ</t>
  </si>
  <si>
    <t>Խմելու ջրի պոմպ</t>
  </si>
  <si>
    <t>գյուղ Արագյուղ</t>
  </si>
  <si>
    <t xml:space="preserve">Վարչական     շենք  </t>
  </si>
  <si>
    <t xml:space="preserve">Մշակույթի տան շենք բակով </t>
  </si>
  <si>
    <t xml:space="preserve">Երկաթյա   պահարան </t>
  </si>
  <si>
    <t xml:space="preserve">հատ </t>
  </si>
  <si>
    <t xml:space="preserve">Աթոռ   կիսափափուկ </t>
  </si>
  <si>
    <t xml:space="preserve">Բաղնիքի  շենք  </t>
  </si>
  <si>
    <t xml:space="preserve">Ավտոմեքենա   ՈՒազ </t>
  </si>
  <si>
    <t xml:space="preserve">Ղեկավարի  սեղան </t>
  </si>
  <si>
    <t xml:space="preserve">Խորհդակցական  սեղան </t>
  </si>
  <si>
    <t xml:space="preserve">Աթոռ     </t>
  </si>
  <si>
    <t xml:space="preserve">Համակարգիչ.  սեղան  </t>
  </si>
  <si>
    <t xml:space="preserve">Հեռուտաց. Պատվանդան </t>
  </si>
  <si>
    <t xml:space="preserve">Աթոռ   պտտվող </t>
  </si>
  <si>
    <t>Համ.Dual Gurib 52000</t>
  </si>
  <si>
    <t>Samsung 923Wմոնիտոր</t>
  </si>
  <si>
    <t xml:space="preserve">Աթոռ   պտտվող  մեծ </t>
  </si>
  <si>
    <t>Տպիչ   3100</t>
  </si>
  <si>
    <t>Տաքացուցիչ</t>
  </si>
  <si>
    <t>Համ.Dual Gurib 57000</t>
  </si>
  <si>
    <t>Մոն  Samsung 132030</t>
  </si>
  <si>
    <t>Canon  3010 տպիչ</t>
  </si>
  <si>
    <t>Քսեռոքս  pu3100</t>
  </si>
  <si>
    <t>էլ  տաքաչուցիչ</t>
  </si>
  <si>
    <t xml:space="preserve">էլ    վահանակ  </t>
  </si>
  <si>
    <t xml:space="preserve">Ավտոմատ </t>
  </si>
  <si>
    <t xml:space="preserve">Կոնտակտոր </t>
  </si>
  <si>
    <t xml:space="preserve">Ավտոմեքենա Լադա </t>
  </si>
  <si>
    <t xml:space="preserve">Աթոռ   թատերական </t>
  </si>
  <si>
    <t xml:space="preserve">Սեղան  երկտումբանի </t>
  </si>
  <si>
    <t xml:space="preserve">Կատալոգի արկղ </t>
  </si>
  <si>
    <t xml:space="preserve">Ալբոմ </t>
  </si>
  <si>
    <t xml:space="preserve">Ցուցափեղկ  մեծ </t>
  </si>
  <si>
    <t>ցուցափեղկ  փոքր</t>
  </si>
  <si>
    <t xml:space="preserve">Նկար </t>
  </si>
  <si>
    <t>Դաշնամուր Կոմիտաս</t>
  </si>
  <si>
    <t xml:space="preserve">Նիստերի սեղան </t>
  </si>
  <si>
    <t xml:space="preserve">Շախմատ </t>
  </si>
  <si>
    <t xml:space="preserve">Նարդի </t>
  </si>
  <si>
    <t>Համակարգիչ/Computer FUJITSU Desktop ESPRIMO P556</t>
  </si>
  <si>
    <t>Սկաներ/ Scanner CanoScan LiDE 120</t>
  </si>
  <si>
    <t>Անխափան սնւցման սարք UPS APC Back-UPS 650VA BX650CI-RS</t>
  </si>
  <si>
    <t>ԼԱՆ Մալուխ, LAN Cable Cat. 5e UTP</t>
  </si>
  <si>
    <t>Պլիտա N 2</t>
  </si>
  <si>
    <t>Բազալտե խաչքար</t>
  </si>
  <si>
    <t>Աշակերտական սեղան (1 սեղ. 2աթոռ մշ.տուն)</t>
  </si>
  <si>
    <t xml:space="preserve">քմ </t>
  </si>
  <si>
    <t>Աթոռ փափուկ (մշ.տուն)</t>
  </si>
  <si>
    <t>Գրատախտակ (մշ.տուն)</t>
  </si>
  <si>
    <t>Կախիչ(մշ.տուն)</t>
  </si>
  <si>
    <t>Նստարան(մշ.տուն)</t>
  </si>
  <si>
    <t>Գրասեղան(մշ.տուն)</t>
  </si>
  <si>
    <t>Գրապահարան(մշ.տուն)</t>
  </si>
  <si>
    <t>Ցայտաղբյուր</t>
  </si>
  <si>
    <t>Սեղաններ աթոռներով</t>
  </si>
  <si>
    <t>դաշնամուր</t>
  </si>
  <si>
    <t>գորգ</t>
  </si>
  <si>
    <t>սառնարան</t>
  </si>
  <si>
    <t>գրականություն</t>
  </si>
  <si>
    <t>-</t>
  </si>
  <si>
    <t>շախմատ</t>
  </si>
  <si>
    <t>բիլիարդի փոքր դաշտ</t>
  </si>
  <si>
    <t>նարդի</t>
  </si>
  <si>
    <t xml:space="preserve"> սեղանի թենիսի ցանց</t>
  </si>
  <si>
    <t>սեղանի թենիսի ամրակներ</t>
  </si>
  <si>
    <t>սեղանի թենիսի ռակետ</t>
  </si>
  <si>
    <t>նարդու քար</t>
  </si>
  <si>
    <t>նարդուզառ</t>
  </si>
  <si>
    <t>սեղան</t>
  </si>
  <si>
    <t>բուժ. Ամբուլատորիայի շենք</t>
  </si>
  <si>
    <t>համայնքի վարչական շենք</t>
  </si>
  <si>
    <t>Մանկապարտեզի շենք</t>
  </si>
  <si>
    <t>հացահատիկի պահեստ</t>
  </si>
  <si>
    <t>ակումբ</t>
  </si>
  <si>
    <t>կշեռք15,5տ-ոց</t>
  </si>
  <si>
    <t>բետոնյա ցանկապատ</t>
  </si>
  <si>
    <t>քանդված սենաժի խրամատ</t>
  </si>
  <si>
    <t>կաթնամշակման պահեստ</t>
  </si>
  <si>
    <t>հակահրդեհային տարաններ</t>
  </si>
  <si>
    <t>հանդիսությունների սրահի սեղան</t>
  </si>
  <si>
    <t>չհրկիզվող պահարան</t>
  </si>
  <si>
    <t>համակարգիչ նոթբուկ</t>
  </si>
  <si>
    <t>համակարգչի կոմպլեկտ</t>
  </si>
  <si>
    <t>վարագույր</t>
  </si>
  <si>
    <t>սեղան մեկ տունբանի</t>
  </si>
  <si>
    <t>տպիչ HP 1120</t>
  </si>
  <si>
    <t>համակարգիչ ASUS2009</t>
  </si>
  <si>
    <t>տպիչ Canon LBP-3000</t>
  </si>
  <si>
    <t>հեռուստացույց</t>
  </si>
  <si>
    <t>կալորիֆեր</t>
  </si>
  <si>
    <t>կոմպյուտրի սեղան</t>
  </si>
  <si>
    <t>ժուրնալի սեղան</t>
  </si>
  <si>
    <t>հագուստի կախիչ</t>
  </si>
  <si>
    <t>ինտերնետ ալեհավաք</t>
  </si>
  <si>
    <t>ալեհավաքի հարթակ</t>
  </si>
  <si>
    <t>համակարգիչ Corel 2 Do</t>
  </si>
  <si>
    <t>մոնիտոր Samsung</t>
  </si>
  <si>
    <t>ձայնասյուն Haytes</t>
  </si>
  <si>
    <t>տպիչ Canon LBP-2900</t>
  </si>
  <si>
    <t>տպիչ</t>
  </si>
  <si>
    <t>մկնիկ</t>
  </si>
  <si>
    <t>ֆլեշ</t>
  </si>
  <si>
    <t>էլ. Խալիկ</t>
  </si>
  <si>
    <t>մեծ աթոռ</t>
  </si>
  <si>
    <t>հագուստի պահարան</t>
  </si>
  <si>
    <t>գրասեղան 3 կտոր</t>
  </si>
  <si>
    <t>կասսայի պահարան</t>
  </si>
  <si>
    <t>համակարգրի սեղան</t>
  </si>
  <si>
    <t>համակարգիչ Corel i3 լրակ.</t>
  </si>
  <si>
    <t>սնուցման սարք E- pro 800va</t>
  </si>
  <si>
    <t>մոնիտոր Samsung 20SA 300</t>
  </si>
  <si>
    <t>ֆոտո Sony</t>
  </si>
  <si>
    <t>ձայնագրիչ Օլիմպուս</t>
  </si>
  <si>
    <t>տաքացուցիչ</t>
  </si>
  <si>
    <t>համակարգիչ DC1610</t>
  </si>
  <si>
    <t>պրինտեր XEROX</t>
  </si>
  <si>
    <t>մոնիտոր LG 19 en 339</t>
  </si>
  <si>
    <t>մոնիտոր PHILIPS</t>
  </si>
  <si>
    <t>անխափան սնուցման սարք</t>
  </si>
  <si>
    <t>USB 8GB</t>
  </si>
  <si>
    <t>գազօջախ</t>
  </si>
  <si>
    <t>կշեռք saturn</t>
  </si>
  <si>
    <t>սառնարան  Daewo</t>
  </si>
  <si>
    <t>թեյնիկ</t>
  </si>
  <si>
    <t>փոշեկուլ</t>
  </si>
  <si>
    <t>տաքացուցիչ ELEKTROLUX</t>
  </si>
  <si>
    <t xml:space="preserve">ջեռոց SATURN </t>
  </si>
  <si>
    <t>ՀՀ նախագահի նկար</t>
  </si>
  <si>
    <t>լուսարձակ</t>
  </si>
  <si>
    <t>կոշտ սկավառակ</t>
  </si>
  <si>
    <t>պահպանման համակարգ</t>
  </si>
  <si>
    <t>տպիչ MOTION DETECTOR</t>
  </si>
  <si>
    <t>մարտկոց 12V 7,2A MEGA</t>
  </si>
  <si>
    <t>ազդարար զանգակ</t>
  </si>
  <si>
    <t>տեսախցիկ DOME CAMERA</t>
  </si>
  <si>
    <t>հեռակառավարման համակ.</t>
  </si>
  <si>
    <t>սնման աղբյուր12V 12a</t>
  </si>
  <si>
    <t>տեսաձայնագրող սարք DVR</t>
  </si>
  <si>
    <t>տեսախցիկ CCD KE-CP6009</t>
  </si>
  <si>
    <t>տպիչ գիշեր ցերեկ</t>
  </si>
  <si>
    <t>հեռուստացույց TOSHIBA</t>
  </si>
  <si>
    <t>տաքացուցիչ ZILAN</t>
  </si>
  <si>
    <t xml:space="preserve">համակարգիչ INTEL </t>
  </si>
  <si>
    <t>մոնիտոր LG</t>
  </si>
  <si>
    <t>ստեղնաշար GENIUS</t>
  </si>
  <si>
    <t>մկնիկ GENIUS</t>
  </si>
  <si>
    <t>բարձրախոս GENIUS</t>
  </si>
  <si>
    <t>տպիչ GANON</t>
  </si>
  <si>
    <t>UPS INVADER</t>
  </si>
  <si>
    <t xml:space="preserve"> տյուներ T2</t>
  </si>
  <si>
    <t>կախիչ BARKAN</t>
  </si>
  <si>
    <t>երկարացման լար F64</t>
  </si>
  <si>
    <t>երկարացման լար F196B</t>
  </si>
  <si>
    <t>մոնիտոր AOS</t>
  </si>
  <si>
    <t>համակարգիչ INTELI 3</t>
  </si>
  <si>
    <t>կրիչ</t>
  </si>
  <si>
    <t>դակիչ</t>
  </si>
  <si>
    <t>կնիք</t>
  </si>
  <si>
    <t>դրոշմանիշ</t>
  </si>
  <si>
    <t>սառնարան KRAFT</t>
  </si>
  <si>
    <t>ջուր սառ, տաք. սարքBERG</t>
  </si>
  <si>
    <t>հեռուստացույց BERG</t>
  </si>
  <si>
    <t xml:space="preserve">մարտկոց </t>
  </si>
  <si>
    <t>երկարացման լար F45</t>
  </si>
  <si>
    <t>երկարացման լար F182</t>
  </si>
  <si>
    <t>երկարացման լար F10</t>
  </si>
  <si>
    <t>Մալուխ ամրակ N2, Cable clips#2 for one cable</t>
  </si>
  <si>
    <t>Պլիտա N 1</t>
  </si>
  <si>
    <t>Գյուղապետարանի շենք</t>
  </si>
  <si>
    <t>Շենքի ցանկապատ</t>
  </si>
  <si>
    <t>Ակումբի շենք</t>
  </si>
  <si>
    <t>Համակարգիչ և տպիչ</t>
  </si>
  <si>
    <t>Մեկ տունբանի սեղան</t>
  </si>
  <si>
    <t>Խորհրդակցական սեղան</t>
  </si>
  <si>
    <t>Պտտվող աթոռ</t>
  </si>
  <si>
    <t>Աթոռ (CPV 39111290)</t>
  </si>
  <si>
    <t>Սեղան աթոռներով</t>
  </si>
  <si>
    <t xml:space="preserve">Տրանսֆորմատային ենթակայան </t>
  </si>
  <si>
    <r>
      <t>ö³Ûï» ï³Ëï³Ï ÏÉáñ</t>
    </r>
    <r>
      <rPr>
        <sz val="9"/>
        <color rgb="FF000000"/>
        <rFont val="Arial LatArm"/>
        <family val="2"/>
      </rPr>
      <t>32?432332AV-815</t>
    </r>
  </si>
  <si>
    <r>
      <t>ø»ñÇã/Ù»ï³ÕÛ³ åÉ³ëïÙ³ë» ï³Ïáí /</t>
    </r>
    <r>
      <rPr>
        <sz val="8"/>
        <color rgb="FF000000"/>
        <rFont val="Arial LatArm"/>
        <family val="2"/>
      </rPr>
      <t>AV15461-1</t>
    </r>
  </si>
  <si>
    <r>
      <t xml:space="preserve">êå³ëù Éí³óáÕ  Ù»ù»Ý³ </t>
    </r>
    <r>
      <rPr>
        <sz val="8"/>
        <color rgb="FF000000"/>
        <rFont val="Arial LatArm"/>
        <family val="2"/>
      </rPr>
      <t>MIDEAWQP12-J7205KSL</t>
    </r>
  </si>
  <si>
    <r>
      <rPr>
        <sz val="10"/>
        <color rgb="FF000000"/>
        <rFont val="Arial LatArm"/>
        <family val="2"/>
      </rPr>
      <t>Սալօջաղ ինդուկցիոն</t>
    </r>
    <r>
      <rPr>
        <sz val="9"/>
        <color rgb="FF000000"/>
        <rFont val="Arial LatArm"/>
        <family val="2"/>
      </rPr>
      <t xml:space="preserve"> HKN-JCFDX4</t>
    </r>
  </si>
  <si>
    <t>հ/հ</t>
  </si>
  <si>
    <t>Հիմնական միջոցի անվանումը և համառոտ բնութագիրը</t>
  </si>
  <si>
    <t>Թողարկման (կառուցման) տարեթիվը</t>
  </si>
  <si>
    <t>Ձեռքբերման տարեթիվը</t>
  </si>
  <si>
    <t>Համարը</t>
  </si>
  <si>
    <t>Առկայությունը</t>
  </si>
  <si>
    <t>գույքային</t>
  </si>
  <si>
    <t>գործարան.</t>
  </si>
  <si>
    <r>
      <t>փաստացի</t>
    </r>
    <r>
      <rPr>
        <sz val="10.5"/>
        <color rgb="FF000000"/>
        <rFont val="Calibri"/>
        <family val="2"/>
        <scheme val="minor"/>
      </rPr>
      <t> </t>
    </r>
    <r>
      <rPr>
        <sz val="7.5"/>
        <color rgb="FF000000"/>
        <rFont val="Arial Unicode"/>
        <family val="2"/>
      </rPr>
      <t>(քանակ)</t>
    </r>
  </si>
  <si>
    <r>
      <t>հաշվապահ</t>
    </r>
    <r>
      <rPr>
        <sz val="10.5"/>
        <color rgb="FF000000"/>
        <rFont val="MS Gothic"/>
        <family val="3"/>
      </rPr>
      <t>․</t>
    </r>
    <r>
      <rPr>
        <sz val="10.5"/>
        <color rgb="FF000000"/>
        <rFont val="Arial Unicode"/>
        <family val="2"/>
      </rPr>
      <t xml:space="preserve"> տվյալներով</t>
    </r>
  </si>
  <si>
    <t>(քանակ)</t>
  </si>
  <si>
    <r>
      <t> </t>
    </r>
    <r>
      <rPr>
        <sz val="10.5"/>
        <color rgb="FF000000"/>
        <rFont val="Arial Unicode"/>
        <family val="2"/>
      </rPr>
      <t>1</t>
    </r>
  </si>
  <si>
    <r>
      <t> </t>
    </r>
    <r>
      <rPr>
        <sz val="10.5"/>
        <color rgb="FF000000"/>
        <rFont val="Arial Unicode"/>
        <family val="2"/>
      </rPr>
      <t>Կահույք խոհանոցի /4 հատ/</t>
    </r>
  </si>
  <si>
    <r>
      <t> </t>
    </r>
    <r>
      <rPr>
        <sz val="10.5"/>
        <color rgb="FF000000"/>
        <rFont val="Arial Unicode"/>
        <family val="2"/>
      </rPr>
      <t>2010</t>
    </r>
  </si>
  <si>
    <r>
      <t> </t>
    </r>
    <r>
      <rPr>
        <sz val="10.5"/>
        <color rgb="FF000000"/>
        <rFont val="Arial Unicode"/>
        <family val="2"/>
      </rPr>
      <t>00001</t>
    </r>
  </si>
  <si>
    <r>
      <t> </t>
    </r>
    <r>
      <rPr>
        <sz val="10.5"/>
        <color rgb="FF000000"/>
        <rFont val="Arial Unicode"/>
        <family val="2"/>
      </rPr>
      <t>1.00</t>
    </r>
  </si>
  <si>
    <r>
      <t> </t>
    </r>
    <r>
      <rPr>
        <sz val="10.5"/>
        <color rgb="FF000000"/>
        <rFont val="Arial Unicode"/>
        <family val="2"/>
      </rPr>
      <t>2</t>
    </r>
  </si>
  <si>
    <r>
      <t> </t>
    </r>
    <r>
      <rPr>
        <sz val="10.5"/>
        <color rgb="FF000000"/>
        <rFont val="Arial Unicode"/>
        <family val="2"/>
      </rPr>
      <t>Մահճակալ /77 հատ/</t>
    </r>
  </si>
  <si>
    <r>
      <t> </t>
    </r>
    <r>
      <rPr>
        <sz val="10.5"/>
        <color rgb="FF000000"/>
        <rFont val="Arial Unicode"/>
        <family val="2"/>
      </rPr>
      <t>00002</t>
    </r>
  </si>
  <si>
    <r>
      <t> </t>
    </r>
    <r>
      <rPr>
        <sz val="10.5"/>
        <color rgb="FF000000"/>
        <rFont val="Arial Unicode"/>
        <family val="2"/>
      </rPr>
      <t>3</t>
    </r>
  </si>
  <si>
    <r>
      <t> </t>
    </r>
    <r>
      <rPr>
        <sz val="10.5"/>
        <color rgb="FF000000"/>
        <rFont val="Arial Unicode"/>
        <family val="2"/>
      </rPr>
      <t>Մահճակալ երկհարկանի /33 հատ/</t>
    </r>
  </si>
  <si>
    <r>
      <t> </t>
    </r>
    <r>
      <rPr>
        <sz val="10.5"/>
        <color rgb="FF000000"/>
        <rFont val="Arial Unicode"/>
        <family val="2"/>
      </rPr>
      <t>1984</t>
    </r>
  </si>
  <si>
    <r>
      <t> </t>
    </r>
    <r>
      <rPr>
        <sz val="10.5"/>
        <color rgb="FF000000"/>
        <rFont val="Arial Unicode"/>
        <family val="2"/>
      </rPr>
      <t>00003</t>
    </r>
  </si>
  <si>
    <r>
      <t> </t>
    </r>
    <r>
      <rPr>
        <sz val="10.5"/>
        <color rgb="FF000000"/>
        <rFont val="Arial Unicode"/>
        <family val="2"/>
      </rPr>
      <t>4</t>
    </r>
  </si>
  <si>
    <r>
      <t> </t>
    </r>
    <r>
      <rPr>
        <sz val="10.5"/>
        <color rgb="FF000000"/>
        <rFont val="Arial Unicode"/>
        <family val="2"/>
      </rPr>
      <t>Մանկական սեղան /34 հատ/</t>
    </r>
  </si>
  <si>
    <r>
      <t> </t>
    </r>
    <r>
      <rPr>
        <sz val="10.5"/>
        <color rgb="FF000000"/>
        <rFont val="Arial Unicode"/>
        <family val="2"/>
      </rPr>
      <t>00004</t>
    </r>
  </si>
  <si>
    <r>
      <t> </t>
    </r>
    <r>
      <rPr>
        <sz val="10.5"/>
        <color rgb="FF000000"/>
        <rFont val="Arial Unicode"/>
        <family val="2"/>
      </rPr>
      <t>5</t>
    </r>
  </si>
  <si>
    <r>
      <t> </t>
    </r>
    <r>
      <rPr>
        <sz val="10.5"/>
        <color rgb="FF000000"/>
        <rFont val="Arial Unicode"/>
        <family val="2"/>
      </rPr>
      <t>Գրասեղան /8 հատ/</t>
    </r>
  </si>
  <si>
    <r>
      <t> </t>
    </r>
    <r>
      <rPr>
        <sz val="10.5"/>
        <color rgb="FF000000"/>
        <rFont val="Arial Unicode"/>
        <family val="2"/>
      </rPr>
      <t>00005</t>
    </r>
  </si>
  <si>
    <r>
      <t> </t>
    </r>
    <r>
      <rPr>
        <sz val="10.5"/>
        <color rgb="FF000000"/>
        <rFont val="Arial Unicode"/>
        <family val="2"/>
      </rPr>
      <t>6</t>
    </r>
  </si>
  <si>
    <r>
      <t> </t>
    </r>
    <r>
      <rPr>
        <sz val="10.5"/>
        <color rgb="FF000000"/>
        <rFont val="Arial Unicode"/>
        <family val="2"/>
      </rPr>
      <t>Գրասեղան մեծ</t>
    </r>
  </si>
  <si>
    <r>
      <t> </t>
    </r>
    <r>
      <rPr>
        <sz val="10.5"/>
        <color rgb="FF000000"/>
        <rFont val="Arial Unicode"/>
        <family val="2"/>
      </rPr>
      <t>00006</t>
    </r>
  </si>
  <si>
    <r>
      <t> </t>
    </r>
    <r>
      <rPr>
        <sz val="10.5"/>
        <color rgb="FF000000"/>
        <rFont val="Arial Unicode"/>
        <family val="2"/>
      </rPr>
      <t>7</t>
    </r>
  </si>
  <si>
    <r>
      <t> </t>
    </r>
    <r>
      <rPr>
        <sz val="10.5"/>
        <color rgb="FF000000"/>
        <rFont val="Arial Unicode"/>
        <family val="2"/>
      </rPr>
      <t>Աթոռ փայտից /8 հատ/</t>
    </r>
  </si>
  <si>
    <r>
      <t> </t>
    </r>
    <r>
      <rPr>
        <sz val="10.5"/>
        <color rgb="FF000000"/>
        <rFont val="Arial Unicode"/>
        <family val="2"/>
      </rPr>
      <t>00007</t>
    </r>
  </si>
  <si>
    <r>
      <t> </t>
    </r>
    <r>
      <rPr>
        <sz val="10.5"/>
        <color rgb="FF000000"/>
        <rFont val="Arial Unicode"/>
        <family val="2"/>
      </rPr>
      <t>8</t>
    </r>
  </si>
  <si>
    <r>
      <t> </t>
    </r>
    <r>
      <rPr>
        <sz val="10.5"/>
        <color rgb="FF000000"/>
        <rFont val="Arial Unicode"/>
        <family val="2"/>
      </rPr>
      <t>Հանդերձապահարան /19 հատ/</t>
    </r>
  </si>
  <si>
    <r>
      <t> </t>
    </r>
    <r>
      <rPr>
        <sz val="10.5"/>
        <color rgb="FF000000"/>
        <rFont val="Arial Unicode"/>
        <family val="2"/>
      </rPr>
      <t>00008</t>
    </r>
  </si>
  <si>
    <r>
      <t> </t>
    </r>
    <r>
      <rPr>
        <sz val="10.5"/>
        <color rgb="FF000000"/>
        <rFont val="Arial Unicode"/>
        <family val="2"/>
      </rPr>
      <t>9</t>
    </r>
  </si>
  <si>
    <r>
      <t> </t>
    </r>
    <r>
      <rPr>
        <sz val="10.5"/>
        <color rgb="FF000000"/>
        <rFont val="Arial Unicode"/>
        <family val="2"/>
      </rPr>
      <t>Հանդերձապահարան երկհարկանի /2 հատ/</t>
    </r>
  </si>
  <si>
    <r>
      <t> </t>
    </r>
    <r>
      <rPr>
        <sz val="10.5"/>
        <color rgb="FF000000"/>
        <rFont val="Arial Unicode"/>
        <family val="2"/>
      </rPr>
      <t>00009</t>
    </r>
  </si>
  <si>
    <r>
      <t> </t>
    </r>
    <r>
      <rPr>
        <sz val="10.5"/>
        <color rgb="FF000000"/>
        <rFont val="Arial Unicode"/>
        <family val="2"/>
      </rPr>
      <t>10</t>
    </r>
  </si>
  <si>
    <r>
      <t> </t>
    </r>
    <r>
      <rPr>
        <sz val="10.5"/>
        <color rgb="FF000000"/>
        <rFont val="Arial Unicode"/>
        <family val="2"/>
      </rPr>
      <t>Նստարան բակում /7 հատ/</t>
    </r>
  </si>
  <si>
    <r>
      <t> </t>
    </r>
    <r>
      <rPr>
        <sz val="10.5"/>
        <color rgb="FF000000"/>
        <rFont val="Arial Unicode"/>
        <family val="2"/>
      </rPr>
      <t>00010</t>
    </r>
  </si>
  <si>
    <r>
      <t> </t>
    </r>
    <r>
      <rPr>
        <sz val="10.5"/>
        <color rgb="FF000000"/>
        <rFont val="Arial Unicode"/>
        <family val="2"/>
      </rPr>
      <t>11</t>
    </r>
  </si>
  <si>
    <r>
      <t> </t>
    </r>
    <r>
      <rPr>
        <sz val="10.5"/>
        <color rgb="FF000000"/>
        <rFont val="Arial Unicode"/>
        <family val="2"/>
      </rPr>
      <t>Կառուսել /2 հատ/</t>
    </r>
  </si>
  <si>
    <r>
      <t> </t>
    </r>
    <r>
      <rPr>
        <sz val="10.5"/>
        <color rgb="FF000000"/>
        <rFont val="Arial Unicode"/>
        <family val="2"/>
      </rPr>
      <t>00011</t>
    </r>
  </si>
  <si>
    <r>
      <t> </t>
    </r>
    <r>
      <rPr>
        <sz val="10.5"/>
        <color rgb="FF000000"/>
        <rFont val="Arial Unicode"/>
        <family val="2"/>
      </rPr>
      <t>12</t>
    </r>
  </si>
  <si>
    <r>
      <t> </t>
    </r>
    <r>
      <rPr>
        <sz val="10.5"/>
        <color rgb="FF000000"/>
        <rFont val="Arial Unicode"/>
        <family val="2"/>
      </rPr>
      <t>Հրշեջ վահանակ</t>
    </r>
  </si>
  <si>
    <r>
      <t> </t>
    </r>
    <r>
      <rPr>
        <sz val="10.5"/>
        <color rgb="FF000000"/>
        <rFont val="Arial Unicode"/>
        <family val="2"/>
      </rPr>
      <t>2015</t>
    </r>
  </si>
  <si>
    <r>
      <t> </t>
    </r>
    <r>
      <rPr>
        <sz val="10.5"/>
        <color rgb="FF000000"/>
        <rFont val="Arial Unicode"/>
        <family val="2"/>
      </rPr>
      <t>00012</t>
    </r>
  </si>
  <si>
    <r>
      <t> </t>
    </r>
    <r>
      <rPr>
        <sz val="10.5"/>
        <color rgb="FF000000"/>
        <rFont val="Arial Unicode"/>
        <family val="2"/>
      </rPr>
      <t>13</t>
    </r>
  </si>
  <si>
    <r>
      <t> </t>
    </r>
    <r>
      <rPr>
        <sz val="10.5"/>
        <color rgb="FF000000"/>
        <rFont val="Arial Unicode"/>
        <family val="2"/>
      </rPr>
      <t>Կրակմարիչ /4 հատ/</t>
    </r>
  </si>
  <si>
    <r>
      <t> </t>
    </r>
    <r>
      <rPr>
        <sz val="10.5"/>
        <color rgb="FF000000"/>
        <rFont val="Arial Unicode"/>
        <family val="2"/>
      </rPr>
      <t>00013</t>
    </r>
  </si>
  <si>
    <r>
      <t> </t>
    </r>
    <r>
      <rPr>
        <sz val="10.5"/>
        <color rgb="FF000000"/>
        <rFont val="Arial Unicode"/>
        <family val="2"/>
      </rPr>
      <t>14</t>
    </r>
  </si>
  <si>
    <r>
      <t> </t>
    </r>
    <r>
      <rPr>
        <sz val="10.5"/>
        <color rgb="FF000000"/>
        <rFont val="Arial Unicode"/>
        <family val="2"/>
      </rPr>
      <t>Կահույք խոհանոցում /2 հատ/</t>
    </r>
  </si>
  <si>
    <r>
      <t> </t>
    </r>
    <r>
      <rPr>
        <sz val="10.5"/>
        <color rgb="FF000000"/>
        <rFont val="Arial Unicode"/>
        <family val="2"/>
      </rPr>
      <t>00014</t>
    </r>
  </si>
  <si>
    <r>
      <t> </t>
    </r>
    <r>
      <rPr>
        <sz val="10.5"/>
        <color rgb="FF000000"/>
        <rFont val="Arial Unicode"/>
        <family val="2"/>
      </rPr>
      <t>15</t>
    </r>
  </si>
  <si>
    <r>
      <t> </t>
    </r>
    <r>
      <rPr>
        <sz val="10.5"/>
        <color rgb="FF000000"/>
        <rFont val="Arial Unicode"/>
        <family val="2"/>
      </rPr>
      <t>Սեղան /2 հատ/</t>
    </r>
  </si>
  <si>
    <r>
      <t> </t>
    </r>
    <r>
      <rPr>
        <sz val="10.5"/>
        <color rgb="FF000000"/>
        <rFont val="Arial Unicode"/>
        <family val="2"/>
      </rPr>
      <t>00015</t>
    </r>
  </si>
  <si>
    <r>
      <t> </t>
    </r>
    <r>
      <rPr>
        <sz val="10.5"/>
        <color rgb="FF000000"/>
        <rFont val="Arial Unicode"/>
        <family val="2"/>
      </rPr>
      <t>16</t>
    </r>
  </si>
  <si>
    <r>
      <t> </t>
    </r>
    <r>
      <rPr>
        <sz val="10.5"/>
        <color rgb="FF000000"/>
        <rFont val="Arial Unicode"/>
        <family val="2"/>
      </rPr>
      <t>Պահարան /6 հատ/</t>
    </r>
  </si>
  <si>
    <r>
      <t> </t>
    </r>
    <r>
      <rPr>
        <sz val="10.5"/>
        <color rgb="FF000000"/>
        <rFont val="Arial Unicode"/>
        <family val="2"/>
      </rPr>
      <t>00016</t>
    </r>
  </si>
  <si>
    <r>
      <t> </t>
    </r>
    <r>
      <rPr>
        <sz val="10.5"/>
        <color rgb="FF000000"/>
        <rFont val="Arial Unicode"/>
        <family val="2"/>
      </rPr>
      <t>17</t>
    </r>
  </si>
  <si>
    <r>
      <t> </t>
    </r>
    <r>
      <rPr>
        <sz val="10.5"/>
        <color rgb="FF000000"/>
        <rFont val="Arial Unicode"/>
        <family val="2"/>
      </rPr>
      <t>Սեղան արդուկի</t>
    </r>
  </si>
  <si>
    <r>
      <t> </t>
    </r>
    <r>
      <rPr>
        <sz val="10.5"/>
        <color rgb="FF000000"/>
        <rFont val="Arial Unicode"/>
        <family val="2"/>
      </rPr>
      <t>00017</t>
    </r>
  </si>
  <si>
    <r>
      <t> </t>
    </r>
    <r>
      <rPr>
        <sz val="10.5"/>
        <color rgb="FF000000"/>
        <rFont val="Arial Unicode"/>
        <family val="2"/>
      </rPr>
      <t>18</t>
    </r>
  </si>
  <si>
    <r>
      <t> </t>
    </r>
    <r>
      <rPr>
        <sz val="10.5"/>
        <color rgb="FF000000"/>
        <rFont val="Arial Unicode"/>
        <family val="2"/>
      </rPr>
      <t>Դաշնամուր</t>
    </r>
  </si>
  <si>
    <r>
      <t> </t>
    </r>
    <r>
      <rPr>
        <sz val="10.5"/>
        <color rgb="FF000000"/>
        <rFont val="Arial Unicode"/>
        <family val="2"/>
      </rPr>
      <t>1985</t>
    </r>
  </si>
  <si>
    <r>
      <t> </t>
    </r>
    <r>
      <rPr>
        <sz val="10.5"/>
        <color rgb="FF000000"/>
        <rFont val="Arial Unicode"/>
        <family val="2"/>
      </rPr>
      <t>00018</t>
    </r>
  </si>
  <si>
    <r>
      <t> </t>
    </r>
    <r>
      <rPr>
        <sz val="10.5"/>
        <color rgb="FF000000"/>
        <rFont val="Arial Unicode"/>
        <family val="2"/>
      </rPr>
      <t>19</t>
    </r>
  </si>
  <si>
    <r>
      <t> </t>
    </r>
    <r>
      <rPr>
        <sz val="10.5"/>
        <color rgb="FF000000"/>
        <rFont val="Arial Unicode"/>
        <family val="2"/>
      </rPr>
      <t>Աթոռ մանկական փայտից /դահլիճ/ - 40 հատ</t>
    </r>
  </si>
  <si>
    <r>
      <t> </t>
    </r>
    <r>
      <rPr>
        <sz val="10.5"/>
        <color rgb="FF000000"/>
        <rFont val="Arial Unicode"/>
        <family val="2"/>
      </rPr>
      <t>00019</t>
    </r>
  </si>
  <si>
    <r>
      <t> </t>
    </r>
    <r>
      <rPr>
        <sz val="10.5"/>
        <color rgb="FF000000"/>
        <rFont val="Arial Unicode"/>
        <family val="2"/>
      </rPr>
      <t>21</t>
    </r>
  </si>
  <si>
    <r>
      <t> </t>
    </r>
    <r>
      <rPr>
        <sz val="10.5"/>
        <color rgb="FF000000"/>
        <rFont val="Arial Unicode"/>
        <family val="2"/>
      </rPr>
      <t>Բազկաթոռ</t>
    </r>
  </si>
  <si>
    <r>
      <t> </t>
    </r>
    <r>
      <rPr>
        <sz val="10.5"/>
        <color rgb="FF000000"/>
        <rFont val="Arial Unicode"/>
        <family val="2"/>
      </rPr>
      <t>00021</t>
    </r>
  </si>
  <si>
    <r>
      <t> </t>
    </r>
    <r>
      <rPr>
        <sz val="10.5"/>
        <color rgb="FF000000"/>
        <rFont val="Arial Unicode"/>
        <family val="2"/>
      </rPr>
      <t>22</t>
    </r>
  </si>
  <si>
    <r>
      <t> </t>
    </r>
    <r>
      <rPr>
        <sz val="10.5"/>
        <color rgb="FF000000"/>
        <rFont val="Arial Unicode"/>
        <family val="2"/>
      </rPr>
      <t>Աթոռ փայտից մեծ /6 հատ/</t>
    </r>
  </si>
  <si>
    <r>
      <t> </t>
    </r>
    <r>
      <rPr>
        <sz val="10.5"/>
        <color rgb="FF000000"/>
        <rFont val="Arial Unicode"/>
        <family val="2"/>
      </rPr>
      <t>00022</t>
    </r>
  </si>
  <si>
    <r>
      <t> </t>
    </r>
    <r>
      <rPr>
        <sz val="10.5"/>
        <color rgb="FF000000"/>
        <rFont val="Arial Unicode"/>
        <family val="2"/>
      </rPr>
      <t>23</t>
    </r>
  </si>
  <si>
    <r>
      <t> </t>
    </r>
    <r>
      <rPr>
        <sz val="10.5"/>
        <color rgb="FF000000"/>
        <rFont val="Arial Unicode"/>
        <family val="2"/>
      </rPr>
      <t>Գազօջախ</t>
    </r>
  </si>
  <si>
    <r>
      <t> </t>
    </r>
    <r>
      <rPr>
        <sz val="10.5"/>
        <color rgb="FF000000"/>
        <rFont val="Arial Unicode"/>
        <family val="2"/>
      </rPr>
      <t>00023</t>
    </r>
  </si>
  <si>
    <r>
      <t> </t>
    </r>
    <r>
      <rPr>
        <sz val="10.5"/>
        <color rgb="FF000000"/>
        <rFont val="Arial Unicode"/>
        <family val="2"/>
      </rPr>
      <t>24</t>
    </r>
  </si>
  <si>
    <r>
      <t> </t>
    </r>
    <r>
      <rPr>
        <sz val="10.5"/>
        <color rgb="FF000000"/>
        <rFont val="Arial Unicode"/>
        <family val="2"/>
      </rPr>
      <t>Սառնարան SHARP</t>
    </r>
  </si>
  <si>
    <r>
      <t> </t>
    </r>
    <r>
      <rPr>
        <sz val="10.5"/>
        <color rgb="FF000000"/>
        <rFont val="Arial Unicode"/>
        <family val="2"/>
      </rPr>
      <t>00024</t>
    </r>
  </si>
  <si>
    <r>
      <t> </t>
    </r>
    <r>
      <rPr>
        <sz val="10.5"/>
        <color rgb="FF000000"/>
        <rFont val="Arial Unicode"/>
        <family val="2"/>
      </rPr>
      <t>25</t>
    </r>
  </si>
  <si>
    <r>
      <t> </t>
    </r>
    <r>
      <rPr>
        <sz val="10.5"/>
        <color rgb="FF000000"/>
        <rFont val="Arial Unicode"/>
        <family val="2"/>
      </rPr>
      <t>Սառնարան LG /2 ՀԱՏ/</t>
    </r>
  </si>
  <si>
    <r>
      <t> </t>
    </r>
    <r>
      <rPr>
        <sz val="10.5"/>
        <color rgb="FF000000"/>
        <rFont val="Arial Unicode"/>
        <family val="2"/>
      </rPr>
      <t>00025</t>
    </r>
  </si>
  <si>
    <r>
      <t> </t>
    </r>
    <r>
      <rPr>
        <sz val="10.5"/>
        <color rgb="FF000000"/>
        <rFont val="Arial Unicode"/>
        <family val="2"/>
      </rPr>
      <t>27</t>
    </r>
  </si>
  <si>
    <r>
      <t> </t>
    </r>
    <r>
      <rPr>
        <sz val="10.5"/>
        <color rgb="FF000000"/>
        <rFont val="Arial Unicode"/>
        <family val="2"/>
      </rPr>
      <t>Լվացքի մեքենա 8 կգ</t>
    </r>
  </si>
  <si>
    <r>
      <t> </t>
    </r>
    <r>
      <rPr>
        <sz val="10.5"/>
        <color rgb="FF000000"/>
        <rFont val="Arial Unicode"/>
        <family val="2"/>
      </rPr>
      <t>00027</t>
    </r>
  </si>
  <si>
    <r>
      <t> </t>
    </r>
    <r>
      <rPr>
        <sz val="10.5"/>
        <color rgb="FF000000"/>
        <rFont val="Arial Unicode"/>
        <family val="2"/>
      </rPr>
      <t>28</t>
    </r>
  </si>
  <si>
    <r>
      <t> </t>
    </r>
    <r>
      <rPr>
        <sz val="10.5"/>
        <color rgb="FF000000"/>
        <rFont val="Arial Unicode"/>
        <family val="2"/>
      </rPr>
      <t>Լվացքի մեքենա 7 կգ</t>
    </r>
  </si>
  <si>
    <r>
      <t> </t>
    </r>
    <r>
      <rPr>
        <sz val="10.5"/>
        <color rgb="FF000000"/>
        <rFont val="Arial Unicode"/>
        <family val="2"/>
      </rPr>
      <t>00028</t>
    </r>
  </si>
  <si>
    <r>
      <t> </t>
    </r>
    <r>
      <rPr>
        <sz val="10.5"/>
        <color rgb="FF000000"/>
        <rFont val="Arial Unicode"/>
        <family val="2"/>
      </rPr>
      <t>29</t>
    </r>
  </si>
  <si>
    <r>
      <t> </t>
    </r>
    <r>
      <rPr>
        <sz val="10.5"/>
        <color rgb="FF000000"/>
        <rFont val="Arial Unicode"/>
        <family val="2"/>
      </rPr>
      <t>Չորացնող մեքենա</t>
    </r>
  </si>
  <si>
    <r>
      <t> </t>
    </r>
    <r>
      <rPr>
        <sz val="10.5"/>
        <color rgb="FF000000"/>
        <rFont val="Arial Unicode"/>
        <family val="2"/>
      </rPr>
      <t>00029</t>
    </r>
  </si>
  <si>
    <r>
      <t> </t>
    </r>
    <r>
      <rPr>
        <sz val="10.5"/>
        <color rgb="FF000000"/>
        <rFont val="Arial Unicode"/>
        <family val="2"/>
      </rPr>
      <t>31</t>
    </r>
  </si>
  <si>
    <r>
      <t> </t>
    </r>
    <r>
      <rPr>
        <sz val="10.5"/>
        <color rgb="FF000000"/>
        <rFont val="Arial Unicode"/>
        <family val="2"/>
      </rPr>
      <t>համակարգիչ ASUS</t>
    </r>
  </si>
  <si>
    <r>
      <t> </t>
    </r>
    <r>
      <rPr>
        <sz val="10.5"/>
        <color rgb="FF000000"/>
        <rFont val="Arial Unicode"/>
        <family val="2"/>
      </rPr>
      <t>00031</t>
    </r>
  </si>
  <si>
    <r>
      <t> </t>
    </r>
    <r>
      <rPr>
        <sz val="10.5"/>
        <color rgb="FF000000"/>
        <rFont val="Arial Unicode"/>
        <family val="2"/>
      </rPr>
      <t>32</t>
    </r>
  </si>
  <si>
    <r>
      <t> </t>
    </r>
    <r>
      <rPr>
        <sz val="10.5"/>
        <color rgb="FF000000"/>
        <rFont val="Arial Unicode"/>
        <family val="2"/>
      </rPr>
      <t>Բազմաֆունկցիոնալ սարք</t>
    </r>
  </si>
  <si>
    <r>
      <t> </t>
    </r>
    <r>
      <rPr>
        <sz val="10.5"/>
        <color rgb="FF000000"/>
        <rFont val="Arial Unicode"/>
        <family val="2"/>
      </rPr>
      <t>00032</t>
    </r>
  </si>
  <si>
    <r>
      <t> </t>
    </r>
    <r>
      <rPr>
        <sz val="10.5"/>
        <color rgb="FF000000"/>
        <rFont val="Arial Unicode"/>
        <family val="2"/>
      </rPr>
      <t>33</t>
    </r>
  </si>
  <si>
    <r>
      <t> </t>
    </r>
    <r>
      <rPr>
        <sz val="10.5"/>
        <color rgb="FF000000"/>
        <rFont val="Arial Unicode"/>
        <family val="2"/>
      </rPr>
      <t>Պրինտեր</t>
    </r>
  </si>
  <si>
    <r>
      <t> </t>
    </r>
    <r>
      <rPr>
        <sz val="10.5"/>
        <color rgb="FF000000"/>
        <rFont val="Arial Unicode"/>
        <family val="2"/>
      </rPr>
      <t>2014</t>
    </r>
  </si>
  <si>
    <r>
      <t> </t>
    </r>
    <r>
      <rPr>
        <sz val="10.5"/>
        <color rgb="FF000000"/>
        <rFont val="Arial Unicode"/>
        <family val="2"/>
      </rPr>
      <t>00033</t>
    </r>
  </si>
  <si>
    <r>
      <t> </t>
    </r>
    <r>
      <rPr>
        <sz val="10.5"/>
        <color rgb="FF000000"/>
        <rFont val="Arial Unicode"/>
        <family val="2"/>
      </rPr>
      <t>34</t>
    </r>
  </si>
  <si>
    <r>
      <t> </t>
    </r>
    <r>
      <rPr>
        <sz val="10.5"/>
        <color rgb="FF000000"/>
        <rFont val="Arial Unicode"/>
        <family val="2"/>
      </rPr>
      <t>Երաժշտական կենտրոն</t>
    </r>
  </si>
  <si>
    <r>
      <t> </t>
    </r>
    <r>
      <rPr>
        <sz val="10.5"/>
        <color rgb="FF000000"/>
        <rFont val="Arial Unicode"/>
        <family val="2"/>
      </rPr>
      <t>00034</t>
    </r>
  </si>
  <si>
    <r>
      <t> </t>
    </r>
    <r>
      <rPr>
        <sz val="10.5"/>
        <color rgb="FF000000"/>
        <rFont val="Arial Unicode"/>
        <family val="2"/>
      </rPr>
      <t>35</t>
    </r>
  </si>
  <si>
    <r>
      <t> </t>
    </r>
    <r>
      <rPr>
        <sz val="10.5"/>
        <color rgb="FF000000"/>
        <rFont val="Arial Unicode"/>
        <family val="2"/>
      </rPr>
      <t>Փոշեկուլ</t>
    </r>
  </si>
  <si>
    <r>
      <t> </t>
    </r>
    <r>
      <rPr>
        <sz val="10.5"/>
        <color rgb="FF000000"/>
        <rFont val="Arial Unicode"/>
        <family val="2"/>
      </rPr>
      <t>00035</t>
    </r>
  </si>
  <si>
    <r>
      <t> </t>
    </r>
    <r>
      <rPr>
        <sz val="10.5"/>
        <color rgb="FF000000"/>
        <rFont val="Arial Unicode"/>
        <family val="2"/>
      </rPr>
      <t>36</t>
    </r>
  </si>
  <si>
    <r>
      <t> </t>
    </r>
    <r>
      <rPr>
        <sz val="10.5"/>
        <color rgb="FF000000"/>
        <rFont val="Arial Unicode"/>
        <family val="2"/>
      </rPr>
      <t>Համակարգիչ ASUS H310M-K</t>
    </r>
  </si>
  <si>
    <r>
      <t> </t>
    </r>
    <r>
      <rPr>
        <sz val="10.5"/>
        <color rgb="FF000000"/>
        <rFont val="Arial Unicode"/>
        <family val="2"/>
      </rPr>
      <t>00196</t>
    </r>
  </si>
  <si>
    <r>
      <t> </t>
    </r>
    <r>
      <rPr>
        <sz val="10.5"/>
        <color rgb="FF000000"/>
        <rFont val="Arial Unicode"/>
        <family val="2"/>
      </rPr>
      <t>37</t>
    </r>
  </si>
  <si>
    <r>
      <t> </t>
    </r>
    <r>
      <rPr>
        <sz val="10.5"/>
        <color rgb="FF000000"/>
        <rFont val="Arial Unicode"/>
        <family val="2"/>
      </rPr>
      <t>Նվագարգիչ բարձրախոսոì GEEPAS GMS8519</t>
    </r>
  </si>
  <si>
    <r>
      <t> </t>
    </r>
    <r>
      <rPr>
        <sz val="10.5"/>
        <color rgb="FF000000"/>
        <rFont val="Arial Unicode"/>
        <family val="2"/>
      </rPr>
      <t>2021</t>
    </r>
  </si>
  <si>
    <r>
      <t> </t>
    </r>
    <r>
      <rPr>
        <sz val="10.5"/>
        <color rgb="FF000000"/>
        <rFont val="Arial Unicode"/>
        <family val="2"/>
      </rPr>
      <t>00197</t>
    </r>
  </si>
  <si>
    <r>
      <t> </t>
    </r>
    <r>
      <rPr>
        <sz val="10.5"/>
        <color rgb="FF000000"/>
        <rFont val="Arial Unicode"/>
        <family val="2"/>
      </rPr>
      <t>38</t>
    </r>
  </si>
  <si>
    <r>
      <t> </t>
    </r>
    <r>
      <rPr>
        <sz val="10.5"/>
        <color rgb="FF000000"/>
        <rFont val="Arial Unicode"/>
        <family val="2"/>
      </rPr>
      <t>Տպիչ CANON MF3010</t>
    </r>
  </si>
  <si>
    <r>
      <t> </t>
    </r>
    <r>
      <rPr>
        <sz val="10.5"/>
        <color rgb="FF000000"/>
        <rFont val="Arial Unicode"/>
        <family val="2"/>
      </rPr>
      <t>00198</t>
    </r>
  </si>
  <si>
    <r>
      <t> </t>
    </r>
    <r>
      <rPr>
        <sz val="10.5"/>
        <color rgb="FF000000"/>
        <rFont val="Arial Unicode"/>
        <family val="2"/>
      </rPr>
      <t>39</t>
    </r>
  </si>
  <si>
    <r>
      <t> </t>
    </r>
    <r>
      <rPr>
        <sz val="10.5"/>
        <color rgb="FF000000"/>
        <rFont val="Arial Unicode"/>
        <family val="2"/>
      </rPr>
      <t>Հեռուստացույց HISENSE</t>
    </r>
  </si>
  <si>
    <r>
      <t> </t>
    </r>
    <r>
      <rPr>
        <sz val="10.5"/>
        <color rgb="FF000000"/>
        <rFont val="Arial Unicode"/>
        <family val="2"/>
      </rPr>
      <t>00199</t>
    </r>
  </si>
  <si>
    <r>
      <t> </t>
    </r>
    <r>
      <rPr>
        <sz val="10.5"/>
        <color rgb="FF000000"/>
        <rFont val="Arial Unicode"/>
        <family val="2"/>
      </rPr>
      <t>40</t>
    </r>
  </si>
  <si>
    <r>
      <t> </t>
    </r>
    <r>
      <rPr>
        <sz val="10.5"/>
        <color rgb="FF000000"/>
        <rFont val="Arial Unicode"/>
        <family val="2"/>
      </rPr>
      <t>00200</t>
    </r>
  </si>
  <si>
    <r>
      <t> </t>
    </r>
    <r>
      <rPr>
        <sz val="10.5"/>
        <color rgb="FF000000"/>
        <rFont val="Arial Unicode"/>
        <family val="2"/>
      </rPr>
      <t>41</t>
    </r>
  </si>
  <si>
    <r>
      <t> </t>
    </r>
    <r>
      <rPr>
        <sz val="10.5"/>
        <color rgb="FF000000"/>
        <rFont val="Arial Unicode"/>
        <family val="2"/>
      </rPr>
      <t>Մսաղաց VIKASS</t>
    </r>
  </si>
  <si>
    <r>
      <t> </t>
    </r>
    <r>
      <rPr>
        <sz val="10.5"/>
        <color rgb="FF000000"/>
        <rFont val="Arial Unicode"/>
        <family val="2"/>
      </rPr>
      <t>00201</t>
    </r>
  </si>
  <si>
    <r>
      <t> </t>
    </r>
    <r>
      <rPr>
        <sz val="10.5"/>
        <color rgb="FF000000"/>
        <rFont val="Arial Unicode"/>
        <family val="2"/>
      </rPr>
      <t>42</t>
    </r>
  </si>
  <si>
    <r>
      <t> </t>
    </r>
    <r>
      <rPr>
        <sz val="10.5"/>
        <color rgb="FF000000"/>
        <rFont val="Arial Unicode"/>
        <family val="2"/>
      </rPr>
      <t>Աթոռ փայտյա 60 հատ</t>
    </r>
  </si>
  <si>
    <r>
      <t> </t>
    </r>
    <r>
      <rPr>
        <sz val="10.5"/>
        <color rgb="FF000000"/>
        <rFont val="Arial Unicode"/>
        <family val="2"/>
      </rPr>
      <t>00202</t>
    </r>
  </si>
  <si>
    <t>Պռոշյանի &lt;&lt;Աստղիկ&gt;&gt;  մ/մանկապարտեզ ՀՈԱԿ</t>
  </si>
  <si>
    <r>
      <t> </t>
    </r>
    <r>
      <rPr>
        <sz val="10.5"/>
        <color rgb="FF000000"/>
        <rFont val="Arial Unicode"/>
        <family val="2"/>
      </rPr>
      <t>Ղեկավարի սեղան /կոմպլեկտ 4 կտոր/</t>
    </r>
  </si>
  <si>
    <r>
      <t> </t>
    </r>
    <r>
      <rPr>
        <sz val="10.5"/>
        <color rgb="FF000000"/>
        <rFont val="Arial Unicode"/>
        <family val="2"/>
      </rPr>
      <t>00127</t>
    </r>
  </si>
  <si>
    <r>
      <t> </t>
    </r>
    <r>
      <rPr>
        <sz val="10.5"/>
        <color rgb="FF000000"/>
        <rFont val="Arial Unicode"/>
        <family val="2"/>
      </rPr>
      <t>Պահարան</t>
    </r>
  </si>
  <si>
    <r>
      <t> </t>
    </r>
    <r>
      <rPr>
        <sz val="10.5"/>
        <color rgb="FF000000"/>
        <rFont val="Arial Unicode"/>
        <family val="2"/>
      </rPr>
      <t>00128</t>
    </r>
  </si>
  <si>
    <r>
      <t> </t>
    </r>
    <r>
      <rPr>
        <sz val="10.5"/>
        <color rgb="FF000000"/>
        <rFont val="Arial Unicode"/>
        <family val="2"/>
      </rPr>
      <t>Բազկաթոռ /ղեկավարի/</t>
    </r>
  </si>
  <si>
    <r>
      <t> </t>
    </r>
    <r>
      <rPr>
        <sz val="10.5"/>
        <color rgb="FF000000"/>
        <rFont val="Arial Unicode"/>
        <family val="2"/>
      </rPr>
      <t>00129</t>
    </r>
  </si>
  <si>
    <r>
      <t> </t>
    </r>
    <r>
      <rPr>
        <sz val="10.5"/>
        <color rgb="FF000000"/>
        <rFont val="Arial Unicode"/>
        <family val="2"/>
      </rPr>
      <t>Սեղան</t>
    </r>
  </si>
  <si>
    <r>
      <t> </t>
    </r>
    <r>
      <rPr>
        <sz val="10.5"/>
        <color rgb="FF000000"/>
        <rFont val="Arial Unicode"/>
        <family val="2"/>
      </rPr>
      <t>00130</t>
    </r>
  </si>
  <si>
    <r>
      <t> </t>
    </r>
    <r>
      <rPr>
        <sz val="10.5"/>
        <color rgb="FF000000"/>
        <rFont val="Arial Unicode"/>
        <family val="2"/>
      </rPr>
      <t>Աթոռ</t>
    </r>
  </si>
  <si>
    <r>
      <t> </t>
    </r>
    <r>
      <rPr>
        <sz val="10.5"/>
        <color rgb="FF000000"/>
        <rFont val="Arial Unicode"/>
        <family val="2"/>
      </rPr>
      <t>00131</t>
    </r>
  </si>
  <si>
    <r>
      <t> </t>
    </r>
    <r>
      <rPr>
        <sz val="10.5"/>
        <color rgb="FF000000"/>
        <rFont val="Arial Unicode"/>
        <family val="2"/>
      </rPr>
      <t>00132</t>
    </r>
  </si>
  <si>
    <r>
      <t> </t>
    </r>
    <r>
      <rPr>
        <sz val="10.5"/>
        <color rgb="FF000000"/>
        <rFont val="Arial Unicode"/>
        <family val="2"/>
      </rPr>
      <t>00133</t>
    </r>
  </si>
  <si>
    <r>
      <t> </t>
    </r>
    <r>
      <rPr>
        <sz val="10.5"/>
        <color rgb="FF000000"/>
        <rFont val="Arial Unicode"/>
        <family val="2"/>
      </rPr>
      <t>00134</t>
    </r>
  </si>
  <si>
    <r>
      <t> </t>
    </r>
    <r>
      <rPr>
        <sz val="10.5"/>
        <color rgb="FF000000"/>
        <rFont val="Arial Unicode"/>
        <family val="2"/>
      </rPr>
      <t>00135</t>
    </r>
  </si>
  <si>
    <r>
      <t> </t>
    </r>
    <r>
      <rPr>
        <sz val="10.5"/>
        <color rgb="FF000000"/>
        <rFont val="Arial Unicode"/>
        <family val="2"/>
      </rPr>
      <t>00136</t>
    </r>
  </si>
  <si>
    <r>
      <t> </t>
    </r>
    <r>
      <rPr>
        <sz val="10.5"/>
        <color rgb="FF000000"/>
        <rFont val="Arial Unicode"/>
        <family val="2"/>
      </rPr>
      <t>00137</t>
    </r>
  </si>
  <si>
    <r>
      <t> </t>
    </r>
    <r>
      <rPr>
        <sz val="10.5"/>
        <color rgb="FF000000"/>
        <rFont val="Arial Unicode"/>
        <family val="2"/>
      </rPr>
      <t>00138</t>
    </r>
  </si>
  <si>
    <r>
      <t> </t>
    </r>
    <r>
      <rPr>
        <sz val="10.5"/>
        <color rgb="FF000000"/>
        <rFont val="Arial Unicode"/>
        <family val="2"/>
      </rPr>
      <t>00139</t>
    </r>
  </si>
  <si>
    <r>
      <t> </t>
    </r>
    <r>
      <rPr>
        <sz val="10.5"/>
        <color rgb="FF000000"/>
        <rFont val="Arial Unicode"/>
        <family val="2"/>
      </rPr>
      <t>00140</t>
    </r>
  </si>
  <si>
    <r>
      <t> </t>
    </r>
    <r>
      <rPr>
        <sz val="10.5"/>
        <color rgb="FF000000"/>
        <rFont val="Arial Unicode"/>
        <family val="2"/>
      </rPr>
      <t>00141</t>
    </r>
  </si>
  <si>
    <r>
      <t> </t>
    </r>
    <r>
      <rPr>
        <sz val="10.5"/>
        <color rgb="FF000000"/>
        <rFont val="Arial Unicode"/>
        <family val="2"/>
      </rPr>
      <t>00142</t>
    </r>
  </si>
  <si>
    <r>
      <t> </t>
    </r>
    <r>
      <rPr>
        <sz val="10.5"/>
        <color rgb="FF000000"/>
        <rFont val="Arial Unicode"/>
        <family val="2"/>
      </rPr>
      <t>00143</t>
    </r>
  </si>
  <si>
    <r>
      <t> </t>
    </r>
    <r>
      <rPr>
        <sz val="10.5"/>
        <color rgb="FF000000"/>
        <rFont val="Arial Unicode"/>
        <family val="2"/>
      </rPr>
      <t>00144</t>
    </r>
  </si>
  <si>
    <r>
      <t> </t>
    </r>
    <r>
      <rPr>
        <sz val="10.5"/>
        <color rgb="FF000000"/>
        <rFont val="Arial Unicode"/>
        <family val="2"/>
      </rPr>
      <t>00145</t>
    </r>
  </si>
  <si>
    <r>
      <t> </t>
    </r>
    <r>
      <rPr>
        <sz val="10.5"/>
        <color rgb="FF000000"/>
        <rFont val="Arial Unicode"/>
        <family val="2"/>
      </rPr>
      <t>20</t>
    </r>
  </si>
  <si>
    <r>
      <t> </t>
    </r>
    <r>
      <rPr>
        <sz val="10.5"/>
        <color rgb="FF000000"/>
        <rFont val="Arial Unicode"/>
        <family val="2"/>
      </rPr>
      <t>00146</t>
    </r>
  </si>
  <si>
    <r>
      <t> </t>
    </r>
    <r>
      <rPr>
        <sz val="10.5"/>
        <color rgb="FF000000"/>
        <rFont val="Arial Unicode"/>
        <family val="2"/>
      </rPr>
      <t>00147</t>
    </r>
  </si>
  <si>
    <r>
      <t> </t>
    </r>
    <r>
      <rPr>
        <sz val="10.5"/>
        <color rgb="FF000000"/>
        <rFont val="Arial Unicode"/>
        <family val="2"/>
      </rPr>
      <t>00148</t>
    </r>
  </si>
  <si>
    <r>
      <t> </t>
    </r>
    <r>
      <rPr>
        <sz val="10.5"/>
        <color rgb="FF000000"/>
        <rFont val="Arial Unicode"/>
        <family val="2"/>
      </rPr>
      <t>00149</t>
    </r>
  </si>
  <si>
    <r>
      <t> </t>
    </r>
    <r>
      <rPr>
        <sz val="10.5"/>
        <color rgb="FF000000"/>
        <rFont val="Arial Unicode"/>
        <family val="2"/>
      </rPr>
      <t>00150</t>
    </r>
  </si>
  <si>
    <r>
      <t> </t>
    </r>
    <r>
      <rPr>
        <sz val="10.5"/>
        <color rgb="FF000000"/>
        <rFont val="Arial Unicode"/>
        <family val="2"/>
      </rPr>
      <t>Գրասեղան</t>
    </r>
  </si>
  <si>
    <r>
      <t> </t>
    </r>
    <r>
      <rPr>
        <sz val="10.5"/>
        <color rgb="FF000000"/>
        <rFont val="Arial Unicode"/>
        <family val="2"/>
      </rPr>
      <t>00151</t>
    </r>
  </si>
  <si>
    <r>
      <t> </t>
    </r>
    <r>
      <rPr>
        <sz val="10.5"/>
        <color rgb="FF000000"/>
        <rFont val="Arial Unicode"/>
        <family val="2"/>
      </rPr>
      <t>26</t>
    </r>
  </si>
  <si>
    <r>
      <t> </t>
    </r>
    <r>
      <rPr>
        <sz val="10.5"/>
        <color rgb="FF000000"/>
        <rFont val="Arial Unicode"/>
        <family val="2"/>
      </rPr>
      <t>00152</t>
    </r>
  </si>
  <si>
    <r>
      <t> </t>
    </r>
    <r>
      <rPr>
        <sz val="10.5"/>
        <color rgb="FF000000"/>
        <rFont val="Arial Unicode"/>
        <family val="2"/>
      </rPr>
      <t>00153</t>
    </r>
  </si>
  <si>
    <r>
      <t> </t>
    </r>
    <r>
      <rPr>
        <sz val="10.5"/>
        <color rgb="FF000000"/>
        <rFont val="Arial Unicode"/>
        <family val="2"/>
      </rPr>
      <t>00154</t>
    </r>
  </si>
  <si>
    <r>
      <t> </t>
    </r>
    <r>
      <rPr>
        <sz val="10.5"/>
        <color rgb="FF000000"/>
        <rFont val="Arial Unicode"/>
        <family val="2"/>
      </rPr>
      <t>00155</t>
    </r>
  </si>
  <si>
    <r>
      <t> </t>
    </r>
    <r>
      <rPr>
        <sz val="10.5"/>
        <color rgb="FF000000"/>
        <rFont val="Arial Unicode"/>
        <family val="2"/>
      </rPr>
      <t>30</t>
    </r>
  </si>
  <si>
    <r>
      <t> </t>
    </r>
    <r>
      <rPr>
        <sz val="10.5"/>
        <color rgb="FF000000"/>
        <rFont val="Arial Unicode"/>
        <family val="2"/>
      </rPr>
      <t>00156</t>
    </r>
  </si>
  <si>
    <r>
      <t> </t>
    </r>
    <r>
      <rPr>
        <sz val="10.5"/>
        <color rgb="FF000000"/>
        <rFont val="Arial Unicode"/>
        <family val="2"/>
      </rPr>
      <t>00157</t>
    </r>
  </si>
  <si>
    <r>
      <t> </t>
    </r>
    <r>
      <rPr>
        <sz val="10.5"/>
        <color rgb="FF000000"/>
        <rFont val="Arial Unicode"/>
        <family val="2"/>
      </rPr>
      <t>00158</t>
    </r>
  </si>
  <si>
    <r>
      <t> </t>
    </r>
    <r>
      <rPr>
        <sz val="10.5"/>
        <color rgb="FF000000"/>
        <rFont val="Arial Unicode"/>
        <family val="2"/>
      </rPr>
      <t>00159</t>
    </r>
  </si>
  <si>
    <r>
      <t> </t>
    </r>
    <r>
      <rPr>
        <sz val="10.5"/>
        <color rgb="FF000000"/>
        <rFont val="Arial Unicode"/>
        <family val="2"/>
      </rPr>
      <t>00160</t>
    </r>
  </si>
  <si>
    <r>
      <t> </t>
    </r>
    <r>
      <rPr>
        <sz val="10.5"/>
        <color rgb="FF000000"/>
        <rFont val="Arial Unicode"/>
        <family val="2"/>
      </rPr>
      <t>00161</t>
    </r>
  </si>
  <si>
    <r>
      <t> </t>
    </r>
    <r>
      <rPr>
        <sz val="10.5"/>
        <color rgb="FF000000"/>
        <rFont val="Arial Unicode"/>
        <family val="2"/>
      </rPr>
      <t>00162</t>
    </r>
  </si>
  <si>
    <r>
      <t> </t>
    </r>
    <r>
      <rPr>
        <sz val="10.5"/>
        <color rgb="FF000000"/>
        <rFont val="Arial Unicode"/>
        <family val="2"/>
      </rPr>
      <t>00163</t>
    </r>
  </si>
  <si>
    <r>
      <t> </t>
    </r>
    <r>
      <rPr>
        <sz val="10.5"/>
        <color rgb="FF000000"/>
        <rFont val="Arial Unicode"/>
        <family val="2"/>
      </rPr>
      <t>00164</t>
    </r>
  </si>
  <si>
    <r>
      <t> </t>
    </r>
    <r>
      <rPr>
        <sz val="10.5"/>
        <color rgb="FF000000"/>
        <rFont val="Arial Unicode"/>
        <family val="2"/>
      </rPr>
      <t>00165</t>
    </r>
  </si>
  <si>
    <r>
      <t> </t>
    </r>
    <r>
      <rPr>
        <sz val="10.5"/>
        <color rgb="FF000000"/>
        <rFont val="Arial Unicode"/>
        <family val="2"/>
      </rPr>
      <t>00166</t>
    </r>
  </si>
  <si>
    <r>
      <t> </t>
    </r>
    <r>
      <rPr>
        <sz val="10.5"/>
        <color rgb="FF000000"/>
        <rFont val="Arial Unicode"/>
        <family val="2"/>
      </rPr>
      <t>00167</t>
    </r>
  </si>
  <si>
    <r>
      <t> </t>
    </r>
    <r>
      <rPr>
        <sz val="10.5"/>
        <color rgb="FF000000"/>
        <rFont val="Arial Unicode"/>
        <family val="2"/>
      </rPr>
      <t>00168</t>
    </r>
  </si>
  <si>
    <r>
      <t> </t>
    </r>
    <r>
      <rPr>
        <sz val="10.5"/>
        <color rgb="FF000000"/>
        <rFont val="Arial Unicode"/>
        <family val="2"/>
      </rPr>
      <t>43</t>
    </r>
  </si>
  <si>
    <r>
      <t> </t>
    </r>
    <r>
      <rPr>
        <sz val="10.5"/>
        <color rgb="FF000000"/>
        <rFont val="Arial Unicode"/>
        <family val="2"/>
      </rPr>
      <t>00169</t>
    </r>
  </si>
  <si>
    <r>
      <t> </t>
    </r>
    <r>
      <rPr>
        <sz val="10.5"/>
        <color rgb="FF000000"/>
        <rFont val="Arial Unicode"/>
        <family val="2"/>
      </rPr>
      <t>44</t>
    </r>
  </si>
  <si>
    <r>
      <t> </t>
    </r>
    <r>
      <rPr>
        <sz val="10.5"/>
        <color rgb="FF000000"/>
        <rFont val="Arial Unicode"/>
        <family val="2"/>
      </rPr>
      <t>00170</t>
    </r>
  </si>
  <si>
    <r>
      <t> </t>
    </r>
    <r>
      <rPr>
        <sz val="10.5"/>
        <color rgb="FF000000"/>
        <rFont val="Arial Unicode"/>
        <family val="2"/>
      </rPr>
      <t>45</t>
    </r>
  </si>
  <si>
    <r>
      <t> </t>
    </r>
    <r>
      <rPr>
        <sz val="10.5"/>
        <color rgb="FF000000"/>
        <rFont val="Arial Unicode"/>
        <family val="2"/>
      </rPr>
      <t>00171</t>
    </r>
  </si>
  <si>
    <r>
      <t> </t>
    </r>
    <r>
      <rPr>
        <sz val="10.5"/>
        <color rgb="FF000000"/>
        <rFont val="Arial Unicode"/>
        <family val="2"/>
      </rPr>
      <t>46</t>
    </r>
  </si>
  <si>
    <r>
      <t> </t>
    </r>
    <r>
      <rPr>
        <sz val="10.5"/>
        <color rgb="FF000000"/>
        <rFont val="Arial Unicode"/>
        <family val="2"/>
      </rPr>
      <t>00172</t>
    </r>
  </si>
  <si>
    <r>
      <t> </t>
    </r>
    <r>
      <rPr>
        <sz val="10.5"/>
        <color rgb="FF000000"/>
        <rFont val="Arial Unicode"/>
        <family val="2"/>
      </rPr>
      <t>47</t>
    </r>
  </si>
  <si>
    <r>
      <t> </t>
    </r>
    <r>
      <rPr>
        <sz val="10.5"/>
        <color rgb="FF000000"/>
        <rFont val="Arial Unicode"/>
        <family val="2"/>
      </rPr>
      <t>00173</t>
    </r>
  </si>
  <si>
    <r>
      <t> </t>
    </r>
    <r>
      <rPr>
        <sz val="10.5"/>
        <color rgb="FF000000"/>
        <rFont val="Arial Unicode"/>
        <family val="2"/>
      </rPr>
      <t>48</t>
    </r>
  </si>
  <si>
    <r>
      <t> </t>
    </r>
    <r>
      <rPr>
        <sz val="10.5"/>
        <color rgb="FF000000"/>
        <rFont val="Arial Unicode"/>
        <family val="2"/>
      </rPr>
      <t>00174</t>
    </r>
  </si>
  <si>
    <r>
      <t> </t>
    </r>
    <r>
      <rPr>
        <sz val="10.5"/>
        <color rgb="FF000000"/>
        <rFont val="Arial Unicode"/>
        <family val="2"/>
      </rPr>
      <t>49</t>
    </r>
  </si>
  <si>
    <r>
      <t> </t>
    </r>
    <r>
      <rPr>
        <sz val="10.5"/>
        <color rgb="FF000000"/>
        <rFont val="Arial Unicode"/>
        <family val="2"/>
      </rPr>
      <t>00175</t>
    </r>
  </si>
  <si>
    <r>
      <t> </t>
    </r>
    <r>
      <rPr>
        <sz val="10.5"/>
        <color rgb="FF000000"/>
        <rFont val="Arial Unicode"/>
        <family val="2"/>
      </rPr>
      <t>50</t>
    </r>
  </si>
  <si>
    <r>
      <t> </t>
    </r>
    <r>
      <rPr>
        <sz val="10.5"/>
        <color rgb="FF000000"/>
        <rFont val="Arial Unicode"/>
        <family val="2"/>
      </rPr>
      <t>00176</t>
    </r>
  </si>
  <si>
    <r>
      <t> </t>
    </r>
    <r>
      <rPr>
        <sz val="10.5"/>
        <color rgb="FF000000"/>
        <rFont val="Arial Unicode"/>
        <family val="2"/>
      </rPr>
      <t>51</t>
    </r>
  </si>
  <si>
    <r>
      <t> </t>
    </r>
    <r>
      <rPr>
        <sz val="10.5"/>
        <color rgb="FF000000"/>
        <rFont val="Arial Unicode"/>
        <family val="2"/>
      </rPr>
      <t>00177</t>
    </r>
  </si>
  <si>
    <r>
      <t> </t>
    </r>
    <r>
      <rPr>
        <sz val="10.5"/>
        <color rgb="FF000000"/>
        <rFont val="Arial Unicode"/>
        <family val="2"/>
      </rPr>
      <t>52</t>
    </r>
  </si>
  <si>
    <r>
      <t> </t>
    </r>
    <r>
      <rPr>
        <sz val="10.5"/>
        <color rgb="FF000000"/>
        <rFont val="Arial Unicode"/>
        <family val="2"/>
      </rPr>
      <t>00178</t>
    </r>
  </si>
  <si>
    <r>
      <t> </t>
    </r>
    <r>
      <rPr>
        <sz val="10.5"/>
        <color rgb="FF000000"/>
        <rFont val="Arial Unicode"/>
        <family val="2"/>
      </rPr>
      <t>53</t>
    </r>
  </si>
  <si>
    <r>
      <t> </t>
    </r>
    <r>
      <rPr>
        <sz val="10.5"/>
        <color rgb="FF000000"/>
        <rFont val="Arial Unicode"/>
        <family val="2"/>
      </rPr>
      <t>00179</t>
    </r>
  </si>
  <si>
    <r>
      <t> </t>
    </r>
    <r>
      <rPr>
        <sz val="10.5"/>
        <color rgb="FF000000"/>
        <rFont val="Arial Unicode"/>
        <family val="2"/>
      </rPr>
      <t>54</t>
    </r>
  </si>
  <si>
    <r>
      <t> </t>
    </r>
    <r>
      <rPr>
        <sz val="10.5"/>
        <color rgb="FF000000"/>
        <rFont val="Arial Unicode"/>
        <family val="2"/>
      </rPr>
      <t>Կախիչ</t>
    </r>
  </si>
  <si>
    <r>
      <t> </t>
    </r>
    <r>
      <rPr>
        <sz val="10.5"/>
        <color rgb="FF000000"/>
        <rFont val="Arial Unicode"/>
        <family val="2"/>
      </rPr>
      <t>00180</t>
    </r>
  </si>
  <si>
    <r>
      <t> </t>
    </r>
    <r>
      <rPr>
        <sz val="10.5"/>
        <color rgb="FF000000"/>
        <rFont val="Arial Unicode"/>
        <family val="2"/>
      </rPr>
      <t>55</t>
    </r>
  </si>
  <si>
    <r>
      <t> </t>
    </r>
    <r>
      <rPr>
        <sz val="10.5"/>
        <color rgb="FF000000"/>
        <rFont val="Arial Unicode"/>
        <family val="2"/>
      </rPr>
      <t>00181</t>
    </r>
  </si>
  <si>
    <r>
      <t> </t>
    </r>
    <r>
      <rPr>
        <sz val="10.5"/>
        <color rgb="FF000000"/>
        <rFont val="Arial Unicode"/>
        <family val="2"/>
      </rPr>
      <t>56</t>
    </r>
  </si>
  <si>
    <r>
      <t> </t>
    </r>
    <r>
      <rPr>
        <sz val="10.5"/>
        <color rgb="FF000000"/>
        <rFont val="Arial Unicode"/>
        <family val="2"/>
      </rPr>
      <t>00182</t>
    </r>
  </si>
  <si>
    <r>
      <t> </t>
    </r>
    <r>
      <rPr>
        <sz val="10.5"/>
        <color rgb="FF000000"/>
        <rFont val="Arial Unicode"/>
        <family val="2"/>
      </rPr>
      <t>57</t>
    </r>
  </si>
  <si>
    <r>
      <t> </t>
    </r>
    <r>
      <rPr>
        <sz val="10.5"/>
        <color rgb="FF000000"/>
        <rFont val="Arial Unicode"/>
        <family val="2"/>
      </rPr>
      <t>Շերտավարագույր</t>
    </r>
  </si>
  <si>
    <r>
      <t> </t>
    </r>
    <r>
      <rPr>
        <sz val="10.5"/>
        <color rgb="FF000000"/>
        <rFont val="Arial Unicode"/>
        <family val="2"/>
      </rPr>
      <t>00183</t>
    </r>
  </si>
  <si>
    <r>
      <t> </t>
    </r>
    <r>
      <rPr>
        <sz val="10.5"/>
        <color rgb="FF000000"/>
        <rFont val="Arial Unicode"/>
        <family val="2"/>
      </rPr>
      <t>58</t>
    </r>
  </si>
  <si>
    <r>
      <t> </t>
    </r>
    <r>
      <rPr>
        <sz val="10.5"/>
        <color rgb="FF000000"/>
        <rFont val="Arial Unicode"/>
        <family val="2"/>
      </rPr>
      <t>Դարակաշար</t>
    </r>
  </si>
  <si>
    <r>
      <t> </t>
    </r>
    <r>
      <rPr>
        <sz val="10.5"/>
        <color rgb="FF000000"/>
        <rFont val="Arial Unicode"/>
        <family val="2"/>
      </rPr>
      <t>00184</t>
    </r>
  </si>
  <si>
    <r>
      <t> </t>
    </r>
    <r>
      <rPr>
        <sz val="10.5"/>
        <color rgb="FF000000"/>
        <rFont val="Arial Unicode"/>
        <family val="2"/>
      </rPr>
      <t>59</t>
    </r>
  </si>
  <si>
    <r>
      <t> </t>
    </r>
    <r>
      <rPr>
        <sz val="10.5"/>
        <color rgb="FF000000"/>
        <rFont val="Arial Unicode"/>
        <family val="2"/>
      </rPr>
      <t>00185</t>
    </r>
  </si>
  <si>
    <r>
      <t> </t>
    </r>
    <r>
      <rPr>
        <sz val="10.5"/>
        <color rgb="FF000000"/>
        <rFont val="Arial Unicode"/>
        <family val="2"/>
      </rPr>
      <t>60</t>
    </r>
  </si>
  <si>
    <r>
      <t> </t>
    </r>
    <r>
      <rPr>
        <sz val="10.5"/>
        <color rgb="FF000000"/>
        <rFont val="Arial Unicode"/>
        <family val="2"/>
      </rPr>
      <t>00186</t>
    </r>
  </si>
  <si>
    <r>
      <t> </t>
    </r>
    <r>
      <rPr>
        <sz val="10.5"/>
        <color rgb="FF000000"/>
        <rFont val="Arial Unicode"/>
        <family val="2"/>
      </rPr>
      <t>61</t>
    </r>
  </si>
  <si>
    <r>
      <t> </t>
    </r>
    <r>
      <rPr>
        <sz val="10.5"/>
        <color rgb="FF000000"/>
        <rFont val="Arial Unicode"/>
        <family val="2"/>
      </rPr>
      <t>00187</t>
    </r>
  </si>
  <si>
    <r>
      <t> </t>
    </r>
    <r>
      <rPr>
        <sz val="10.5"/>
        <color rgb="FF000000"/>
        <rFont val="Arial Unicode"/>
        <family val="2"/>
      </rPr>
      <t>62</t>
    </r>
  </si>
  <si>
    <r>
      <t> </t>
    </r>
    <r>
      <rPr>
        <sz val="10.5"/>
        <color rgb="FF000000"/>
        <rFont val="Arial Unicode"/>
        <family val="2"/>
      </rPr>
      <t>00188</t>
    </r>
  </si>
  <si>
    <r>
      <t> </t>
    </r>
    <r>
      <rPr>
        <sz val="10.5"/>
        <color rgb="FF000000"/>
        <rFont val="Arial Unicode"/>
        <family val="2"/>
      </rPr>
      <t>63</t>
    </r>
  </si>
  <si>
    <r>
      <t> </t>
    </r>
    <r>
      <rPr>
        <sz val="10.5"/>
        <color rgb="FF000000"/>
        <rFont val="Arial Unicode"/>
        <family val="2"/>
      </rPr>
      <t>00189</t>
    </r>
  </si>
  <si>
    <r>
      <t> </t>
    </r>
    <r>
      <rPr>
        <sz val="10.5"/>
        <color rgb="FF000000"/>
        <rFont val="Arial Unicode"/>
        <family val="2"/>
      </rPr>
      <t>64</t>
    </r>
  </si>
  <si>
    <r>
      <t> </t>
    </r>
    <r>
      <rPr>
        <sz val="10.5"/>
        <color rgb="FF000000"/>
        <rFont val="Arial Unicode"/>
        <family val="2"/>
      </rPr>
      <t>00190</t>
    </r>
  </si>
  <si>
    <r>
      <t> </t>
    </r>
    <r>
      <rPr>
        <sz val="10.5"/>
        <color rgb="FF000000"/>
        <rFont val="Arial Unicode"/>
        <family val="2"/>
      </rPr>
      <t>65</t>
    </r>
  </si>
  <si>
    <r>
      <t> </t>
    </r>
    <r>
      <rPr>
        <sz val="10.5"/>
        <color rgb="FF000000"/>
        <rFont val="Arial Unicode"/>
        <family val="2"/>
      </rPr>
      <t>00191</t>
    </r>
  </si>
  <si>
    <r>
      <t> </t>
    </r>
    <r>
      <rPr>
        <sz val="10.5"/>
        <color rgb="FF000000"/>
        <rFont val="Arial Unicode"/>
        <family val="2"/>
      </rPr>
      <t>66</t>
    </r>
  </si>
  <si>
    <r>
      <t> </t>
    </r>
    <r>
      <rPr>
        <sz val="10.5"/>
        <color rgb="FF000000"/>
        <rFont val="Arial Unicode"/>
        <family val="2"/>
      </rPr>
      <t>Բազմոց</t>
    </r>
  </si>
  <si>
    <r>
      <t> </t>
    </r>
    <r>
      <rPr>
        <sz val="10.5"/>
        <color rgb="FF000000"/>
        <rFont val="Arial Unicode"/>
        <family val="2"/>
      </rPr>
      <t>00192</t>
    </r>
  </si>
  <si>
    <r>
      <t> </t>
    </r>
    <r>
      <rPr>
        <sz val="10.5"/>
        <color rgb="FF000000"/>
        <rFont val="Arial Unicode"/>
        <family val="2"/>
      </rPr>
      <t>67</t>
    </r>
  </si>
  <si>
    <r>
      <t> </t>
    </r>
    <r>
      <rPr>
        <sz val="10.5"/>
        <color rgb="FF000000"/>
        <rFont val="Arial Unicode"/>
        <family val="2"/>
      </rPr>
      <t>00193</t>
    </r>
  </si>
  <si>
    <r>
      <t> </t>
    </r>
    <r>
      <rPr>
        <sz val="10.5"/>
        <color rgb="FF000000"/>
        <rFont val="Arial Unicode"/>
        <family val="2"/>
      </rPr>
      <t>68</t>
    </r>
  </si>
  <si>
    <r>
      <t> </t>
    </r>
    <r>
      <rPr>
        <sz val="10.5"/>
        <color rgb="FF000000"/>
        <rFont val="Arial Unicode"/>
        <family val="2"/>
      </rPr>
      <t>00194</t>
    </r>
  </si>
  <si>
    <r>
      <t> </t>
    </r>
    <r>
      <rPr>
        <sz val="10.5"/>
        <color rgb="FF000000"/>
        <rFont val="Arial Unicode"/>
        <family val="2"/>
      </rPr>
      <t>69</t>
    </r>
  </si>
  <si>
    <r>
      <t> </t>
    </r>
    <r>
      <rPr>
        <sz val="10.5"/>
        <color rgb="FF000000"/>
        <rFont val="Arial Unicode"/>
        <family val="2"/>
      </rPr>
      <t>00195</t>
    </r>
  </si>
  <si>
    <r>
      <t> </t>
    </r>
    <r>
      <rPr>
        <sz val="10.5"/>
        <color rgb="FF000000"/>
        <rFont val="Arial Unicode"/>
        <family val="2"/>
      </rPr>
      <t>69.00</t>
    </r>
  </si>
  <si>
    <t>Պռոշյանի &lt;&lt;Կարոտ Մկրտչյանի&gt;&gt; անվան մշակույթի կենտրոն ՀՈԱԿ</t>
  </si>
  <si>
    <t>N</t>
  </si>
  <si>
    <t>Անվանում</t>
  </si>
  <si>
    <t>Սկզբնական արժեքի հաշիվ</t>
  </si>
  <si>
    <t>Շահագործման հանձն-ման ամսաթիվ</t>
  </si>
  <si>
    <t>Համախառն հաշվեկշռային արժեք</t>
  </si>
  <si>
    <t>Կուտակված մաշվածություն</t>
  </si>
  <si>
    <t>Հաշվեկշռային արժեք</t>
  </si>
  <si>
    <t>Դահլիճի բազկաթոռներ</t>
  </si>
  <si>
    <t>1117.1</t>
  </si>
  <si>
    <t>Փայտից աթոռ</t>
  </si>
  <si>
    <t>1117.3</t>
  </si>
  <si>
    <t>Փայտից շրջանակներ</t>
  </si>
  <si>
    <t>Դաշն. ՙՌոյնիշ՚</t>
  </si>
  <si>
    <t>1114.3</t>
  </si>
  <si>
    <t>Դաշնամ.  ՙԿոմիտաս՚</t>
  </si>
  <si>
    <t>Դաշնամ.  ՙԲելոռուս՚</t>
  </si>
  <si>
    <t>Դաշնամ. ՙԿր. Օկտյաբր՚</t>
  </si>
  <si>
    <t>Դաշնամ. ՙՌոստով Դոն՚</t>
  </si>
  <si>
    <t>Երաժ. Կենտ. ՙPanasonic՚</t>
  </si>
  <si>
    <t>Գազի հաշվիչ G6</t>
  </si>
  <si>
    <t>Բազմաֆունկ.սարքՙHP Lazer Jet՚</t>
  </si>
  <si>
    <t>Համակարգիչ  ՙIntel՚</t>
  </si>
  <si>
    <t>Միկրոֆոն  ՙSensor՚</t>
  </si>
  <si>
    <t>Միկրոֆոն   ՙSekaki՚</t>
  </si>
  <si>
    <t>Զարդաք. քանոն</t>
  </si>
  <si>
    <t>Հեռուստաց.DAEWOO</t>
  </si>
  <si>
    <t>Տնային կինոթ.SAMSUNG</t>
  </si>
  <si>
    <t>Տակդիր հեռուստացույցի</t>
  </si>
  <si>
    <t>Դահլիճի վարագույր</t>
  </si>
  <si>
    <t>Սեղան մեկ տումբանի</t>
  </si>
  <si>
    <t>Սեղան երկու տումբանի</t>
  </si>
  <si>
    <t>1117.2</t>
  </si>
  <si>
    <t>Կաթսա Thermona therm 50ft</t>
  </si>
  <si>
    <t>Ծխատարի կոմպլեկտ</t>
  </si>
  <si>
    <t>Խմելու ջրի ապարատ</t>
  </si>
  <si>
    <t>LCD համակարգիչներ</t>
  </si>
  <si>
    <t>UPS,500VA 230V</t>
  </si>
  <si>
    <t>Son vaio SVE1411FXB</t>
  </si>
  <si>
    <t>Տեսա պրոեկտորներ</t>
  </si>
  <si>
    <t>1114.2</t>
  </si>
  <si>
    <t>Տեսա -պրոեկտորներ էկրան</t>
  </si>
  <si>
    <t>Ուժեղացուցիչ</t>
  </si>
  <si>
    <t>Միկշերային վահանակ</t>
  </si>
  <si>
    <t>Կենֆերենց հարդակ</t>
  </si>
  <si>
    <t>Լուսային էֆեկտ</t>
  </si>
  <si>
    <t>Ծխի մեքենա</t>
  </si>
  <si>
    <t>5</t>
  </si>
  <si>
    <t>Սեղան փակ ծածկոցով</t>
  </si>
  <si>
    <t>ՀամակարգիչՙIntel Gore i7՚</t>
  </si>
  <si>
    <t>Բազմաֆու. սարքՙHP Las.M1132ե՚</t>
  </si>
  <si>
    <t>UPSՙ«6000VA Invader՚</t>
  </si>
  <si>
    <t>4</t>
  </si>
  <si>
    <t>Ջեռուցիչ սեկցիա</t>
  </si>
  <si>
    <t>Hi-Fi աուդիո Sony-V50IP/B</t>
  </si>
  <si>
    <t>Հոլովակավոր աթոռ</t>
  </si>
  <si>
    <t>6</t>
  </si>
  <si>
    <t>Խոսափող SHURE SH-22</t>
  </si>
  <si>
    <t>1114.1</t>
  </si>
  <si>
    <t>Հեքիաթի հերոսների հագուստ</t>
  </si>
  <si>
    <t>1119.1</t>
  </si>
  <si>
    <t>10</t>
  </si>
  <si>
    <t>Աղջիկների տարազ</t>
  </si>
  <si>
    <t>Տղաների տարազ</t>
  </si>
  <si>
    <t>Աղջկա տարազ</t>
  </si>
  <si>
    <t>Ժամ. պարերի հագուստ</t>
  </si>
  <si>
    <t>16</t>
  </si>
  <si>
    <t>Շարժական հենահարթակ</t>
  </si>
  <si>
    <t>Լուսային և ձայնային սարքեր</t>
  </si>
  <si>
    <t>Երաժշտական գրական.</t>
  </si>
  <si>
    <t>1119.3</t>
  </si>
  <si>
    <t>Ռուսական և հայ գրականություն</t>
  </si>
  <si>
    <t>Գեղարվեստայկան գրականություն</t>
  </si>
  <si>
    <t>Մոնիտոր</t>
  </si>
  <si>
    <t>Համակարգչային ծրագիր ՀԾ</t>
  </si>
  <si>
    <t>1311</t>
  </si>
  <si>
    <t>Աթոռներ</t>
  </si>
  <si>
    <t>Փայտից աթոռներ</t>
  </si>
  <si>
    <t>Դիֆենբխ. Տրոպիկ-диффенбахия тропик</t>
  </si>
  <si>
    <t>Անտուրիում</t>
  </si>
  <si>
    <t>Ֆիկուս Բենժամինա, տիպ - Մոնիկ</t>
  </si>
  <si>
    <t>Ցիկաս 2</t>
  </si>
  <si>
    <t>Դռացենա</t>
  </si>
  <si>
    <t>Ֆալենոպսիս</t>
  </si>
  <si>
    <t>Մանուշակ</t>
  </si>
  <si>
    <t>20</t>
  </si>
  <si>
    <t>Վրեզիա /ֆրիզեա/</t>
  </si>
  <si>
    <t>Սցինդապսուս</t>
  </si>
  <si>
    <t>Աշակերտական աթոռ</t>
  </si>
  <si>
    <t>28</t>
  </si>
  <si>
    <t>Սև աթոռ</t>
  </si>
  <si>
    <t>Աթոռ փայտե</t>
  </si>
  <si>
    <t>30</t>
  </si>
  <si>
    <t>Շերտավարագույր 170մ2</t>
  </si>
  <si>
    <t>Սուսեր /ռեկվիզիտ/</t>
  </si>
  <si>
    <t>Վահաններ /ռեկվիզիտ/</t>
  </si>
  <si>
    <t>Տարազներ /ռեկվիզիտ/</t>
  </si>
  <si>
    <t>Անվտանգութ. հոսանքափոխարկիչ</t>
  </si>
  <si>
    <t>Խաչակրի տարազ /ռեկվիզիտ/</t>
  </si>
  <si>
    <t>12</t>
  </si>
  <si>
    <t>բարձրախոսի հենահարթակ</t>
  </si>
  <si>
    <t>դիտահորի կափարիչ</t>
  </si>
  <si>
    <t>Էկրան.պատերին ամրաց. կախ.</t>
  </si>
  <si>
    <t>Գ. Նժդեհ ԵԼԺ  5 Հատոր</t>
  </si>
  <si>
    <t>Խ. Աբովյան Վերք Հայաստանի</t>
  </si>
  <si>
    <t>Շ. Նաթալի Մենք և թուրքերը</t>
  </si>
  <si>
    <t>Կ. Զարյան Նավր լեռան վրա</t>
  </si>
  <si>
    <t>Կ. Զարյան Բառերի ոսկին</t>
  </si>
  <si>
    <t>Ա. Տերյան Նոր ուսումնասիրություններ</t>
  </si>
  <si>
    <t>Ա. Տերյան Հնագույն վկայություններ</t>
  </si>
  <si>
    <t>Ա. Տերյան Հայոց հնագույն աստվածներ</t>
  </si>
  <si>
    <t>Ա. Սարգսյան Անավարտ հաղթանակ</t>
  </si>
  <si>
    <t>Հագուստ տարազ աղջկա</t>
  </si>
  <si>
    <t>13</t>
  </si>
  <si>
    <t>Գրքեր գեղարվեստական</t>
  </si>
  <si>
    <t>Բարձրախոս AKG WMS4-wireless-600</t>
  </si>
  <si>
    <t>Բարձրախոս Monccor CM-502</t>
  </si>
  <si>
    <t>Սանդուղք մետաղյա</t>
  </si>
  <si>
    <t>Պատուհանի ճաղավանդակներ</t>
  </si>
  <si>
    <t>Կիթառի ոտնակ</t>
  </si>
  <si>
    <t>Ռոյալի աթոռ</t>
  </si>
  <si>
    <t>Ղեկավարի աթոռ</t>
  </si>
  <si>
    <t>Ջութակ 4/4</t>
  </si>
  <si>
    <t>Ուդ</t>
  </si>
  <si>
    <t>Դյուրակիր համակարգիչ ASER</t>
  </si>
  <si>
    <r>
      <t xml:space="preserve">Նիկ Վուլչիչ </t>
    </r>
    <r>
      <rPr>
        <sz val="8"/>
        <color rgb="FF000000"/>
        <rFont val="Calibri"/>
        <family val="2"/>
        <charset val="204"/>
      </rPr>
      <t>«</t>
    </r>
    <r>
      <rPr>
        <sz val="8"/>
        <color rgb="FF000000"/>
        <rFont val="Tahoma"/>
        <family val="2"/>
      </rPr>
      <t>Կյանք առանց սահմանների</t>
    </r>
    <r>
      <rPr>
        <sz val="8"/>
        <color rgb="FF000000"/>
        <rFont val="Calibri"/>
        <family val="2"/>
        <charset val="204"/>
      </rPr>
      <t>»</t>
    </r>
  </si>
  <si>
    <t>Կեսգիշերի զավակները</t>
  </si>
  <si>
    <t>Պաուլո Կոելյո /Ալքիմիկոսը/</t>
  </si>
  <si>
    <t>Ջորջ Օրուէլ/1984/</t>
  </si>
  <si>
    <t>Ջոն Գրին «Աստղորն են մեղավոր»</t>
  </si>
  <si>
    <t>Ջոն Բոյն Զոլավոր «Գիշերազգեստով տղան&gt;&gt;</t>
  </si>
  <si>
    <r>
      <rPr>
        <sz val="10"/>
        <rFont val="Calibri"/>
        <family val="2"/>
        <charset val="204"/>
      </rPr>
      <t>«</t>
    </r>
    <r>
      <rPr>
        <sz val="10"/>
        <rFont val="Arial"/>
        <family val="2"/>
        <charset val="204"/>
      </rPr>
      <t xml:space="preserve">       </t>
    </r>
    <r>
      <rPr>
        <sz val="10"/>
        <rFont val="Calibri"/>
        <family val="2"/>
        <charset val="204"/>
      </rPr>
      <t>»</t>
    </r>
  </si>
  <si>
    <t>Աբբա Պրևո « Մանոն Լեսկո»</t>
  </si>
  <si>
    <t>Նապալեոն Հիլլ « Մտածիր և հարստացիր»</t>
  </si>
  <si>
    <t>Ջեյն Օսթին « Հպարտություն և նախապաշարմունք»</t>
  </si>
  <si>
    <t>Շեքսպիր « Ռոմեո և Ջուլիետ»</t>
  </si>
  <si>
    <t>Տա Թեվեր-731 օր քեզ համար</t>
  </si>
  <si>
    <t xml:space="preserve"> Ջոնսան «ՈՒր է իմ պանիրը»</t>
  </si>
  <si>
    <t>Սյունե Սևադա «Կախվածություն»</t>
  </si>
  <si>
    <t>Խալեդ Հուսեյնի «Օդապարիկ թռցնողը»</t>
  </si>
  <si>
    <t>Մարկ Արեն «Սուրբ ծննդյան հրեշտակը»</t>
  </si>
  <si>
    <t>Լոբզիկ</t>
  </si>
  <si>
    <t>Երկաթյա ամբիոն երգչախմբի</t>
  </si>
  <si>
    <t>Դիտանցիոն խոսափող Shure PG BETA 58</t>
  </si>
  <si>
    <t>Դռել 810W</t>
  </si>
  <si>
    <t>Դաշնամուրի աթոռ</t>
  </si>
  <si>
    <r>
      <t>Ընդամենը</t>
    </r>
    <r>
      <rPr>
        <sz val="8"/>
        <rFont val="Times New Roman"/>
        <family val="1"/>
        <charset val="204"/>
      </rPr>
      <t> </t>
    </r>
    <r>
      <rPr>
        <sz val="8"/>
        <rFont val="Sylfaen"/>
        <family val="1"/>
        <charset val="204"/>
      </rPr>
      <t>ցուցակով</t>
    </r>
    <r>
      <rPr>
        <sz val="8"/>
        <rFont val="Times New Roman"/>
        <family val="1"/>
        <charset val="204"/>
      </rPr>
      <t>.</t>
    </r>
  </si>
  <si>
    <r>
      <t xml:space="preserve">          հերթական</t>
    </r>
    <r>
      <rPr>
        <sz val="8"/>
        <rFont val="Times New Roman"/>
        <family val="1"/>
        <charset val="204"/>
      </rPr>
      <t> </t>
    </r>
    <r>
      <rPr>
        <sz val="8"/>
        <rFont val="Sylfaen"/>
        <family val="1"/>
        <charset val="204"/>
      </rPr>
      <t>համարների</t>
    </r>
    <r>
      <rPr>
        <sz val="8"/>
        <rFont val="Times New Roman"/>
        <family val="1"/>
        <charset val="204"/>
      </rPr>
      <t> </t>
    </r>
    <r>
      <rPr>
        <sz val="8"/>
        <rFont val="Sylfaen"/>
        <family val="1"/>
        <charset val="204"/>
      </rPr>
      <t>քանակը</t>
    </r>
    <r>
      <rPr>
        <sz val="8"/>
        <rFont val="Times New Roman"/>
        <family val="1"/>
        <charset val="204"/>
      </rPr>
      <t xml:space="preserve"> </t>
    </r>
  </si>
  <si>
    <t>մեկ հարյուր ութանասունհինգ</t>
  </si>
  <si>
    <t>(տառերով)</t>
  </si>
  <si>
    <r>
      <t xml:space="preserve">        միավորների</t>
    </r>
    <r>
      <rPr>
        <sz val="8"/>
        <rFont val="Times New Roman"/>
        <family val="1"/>
        <charset val="204"/>
      </rPr>
      <t> </t>
    </r>
    <r>
      <rPr>
        <sz val="8"/>
        <rFont val="Sylfaen"/>
        <family val="1"/>
        <charset val="204"/>
      </rPr>
      <t>ընդհանուր</t>
    </r>
    <r>
      <rPr>
        <sz val="8"/>
        <rFont val="Times New Roman"/>
        <family val="1"/>
        <charset val="204"/>
      </rPr>
      <t> </t>
    </r>
    <r>
      <rPr>
        <sz val="8"/>
        <rFont val="Sylfaen"/>
        <family val="1"/>
        <charset val="204"/>
      </rPr>
      <t>քանակը</t>
    </r>
  </si>
  <si>
    <t>չորս հարյուր վաթսուներկու</t>
  </si>
  <si>
    <r>
      <t>փաստացի</t>
    </r>
    <r>
      <rPr>
        <sz val="8"/>
        <rFont val="Times New Roman"/>
        <family val="1"/>
        <charset val="204"/>
      </rPr>
      <t> </t>
    </r>
    <r>
      <rPr>
        <sz val="8"/>
        <rFont val="Sylfaen"/>
        <family val="1"/>
        <charset val="204"/>
      </rPr>
      <t>գու-մարը</t>
    </r>
    <r>
      <rPr>
        <sz val="8"/>
        <rFont val="Times New Roman"/>
        <family val="1"/>
        <charset val="204"/>
      </rPr>
      <t> (</t>
    </r>
    <r>
      <rPr>
        <sz val="8"/>
        <rFont val="Sylfaen"/>
        <family val="1"/>
        <charset val="204"/>
      </rPr>
      <t>դրամ</t>
    </r>
    <r>
      <rPr>
        <sz val="8"/>
        <rFont val="Times New Roman"/>
        <family val="1"/>
        <charset val="204"/>
      </rPr>
      <t>)</t>
    </r>
  </si>
  <si>
    <t>տասնվեց  միլիոն ութ  հարյուր երեսունչորս հազար վեց հարյուր չորս ՀՀ դրամ</t>
  </si>
  <si>
    <r>
      <t>Հանձնաժողովի</t>
    </r>
    <r>
      <rPr>
        <sz val="8"/>
        <rFont val="Times New Roman"/>
        <family val="1"/>
        <charset val="204"/>
      </rPr>
      <t xml:space="preserve">  </t>
    </r>
    <r>
      <rPr>
        <sz val="8"/>
        <rFont val="Sylfaen"/>
        <family val="1"/>
        <charset val="204"/>
      </rPr>
      <t>նախագահ`</t>
    </r>
  </si>
  <si>
    <t>Արվեստ Մշակութային դպրոց-ստուդիա ՀՈԱԿ-ի տնօրեն`</t>
  </si>
  <si>
    <t>Ա. Ասատրյան</t>
  </si>
  <si>
    <t>(պաշտոնը)</t>
  </si>
  <si>
    <t>(ստորագրությունը)</t>
  </si>
  <si>
    <t>(անուն, ազգանուն)</t>
  </si>
  <si>
    <r>
      <t>Հանձնաժողովի</t>
    </r>
    <r>
      <rPr>
        <sz val="8"/>
        <rFont val="Times New Roman"/>
        <family val="1"/>
        <charset val="204"/>
      </rPr>
      <t> տեղակալ`</t>
    </r>
  </si>
  <si>
    <t>եր․ բաժնի պետ՝</t>
  </si>
  <si>
    <t>Ա․ Զաքարյան</t>
  </si>
  <si>
    <r>
      <t>Հանձնաժողովի</t>
    </r>
    <r>
      <rPr>
        <sz val="8"/>
        <rFont val="Times New Roman"/>
        <family val="1"/>
        <charset val="204"/>
      </rPr>
      <t> </t>
    </r>
    <r>
      <rPr>
        <sz val="8"/>
        <rFont val="Sylfaen"/>
        <family val="1"/>
        <charset val="204"/>
      </rPr>
      <t>անդամներ</t>
    </r>
    <r>
      <rPr>
        <sz val="8"/>
        <rFont val="Times New Roman"/>
        <family val="1"/>
        <charset val="204"/>
      </rPr>
      <t xml:space="preserve"> `</t>
    </r>
  </si>
  <si>
    <t>մեթոդիստ՝</t>
  </si>
  <si>
    <t>Ք․ Գրիգորյան</t>
  </si>
  <si>
    <t>դասատու՝</t>
  </si>
  <si>
    <t>Գ․ Թովմասյան</t>
  </si>
  <si>
    <r>
      <t xml:space="preserve">Հանձնաժողովի     </t>
    </r>
    <r>
      <rPr>
        <sz val="8"/>
        <rFont val="Times New Roman"/>
        <family val="1"/>
        <charset val="204"/>
      </rPr>
      <t> </t>
    </r>
    <r>
      <rPr>
        <sz val="8"/>
        <rFont val="Sylfaen"/>
        <family val="1"/>
        <charset val="204"/>
      </rPr>
      <t>քարտուղար</t>
    </r>
    <r>
      <rPr>
        <sz val="8"/>
        <rFont val="Times New Roman"/>
        <family val="1"/>
        <charset val="204"/>
      </rPr>
      <t xml:space="preserve"> `</t>
    </r>
  </si>
  <si>
    <t>գրադարանավար՝</t>
  </si>
  <si>
    <t>Ա․ Սարգսյան</t>
  </si>
  <si>
    <t xml:space="preserve">                 (պաշտոնը)</t>
  </si>
  <si>
    <t>Գույքագրման ցուցակում N 1 ից մինչև N 185-ը թվարկված բոլոր հիմնական միջոցների փաստացի առկայությունը ստուգված և ցուցակում գրանցված է իմ (մեր) ներկայությամբ, որի հետ կապված գույքագրման հանձնաժողովի նկատմամբ ոչ մի բողոք չունեմ (չունենք): Ցուցակում նշված հիմնական միջոցները գտնվում են իմ (մեր) պատասխանատու պահպանության ներքո:</t>
  </si>
  <si>
    <t xml:space="preserve">Նյութական պաշարների պահպանման  համար </t>
  </si>
  <si>
    <r>
      <t>պատասխանատու</t>
    </r>
    <r>
      <rPr>
        <sz val="8"/>
        <rFont val="Times New Roman"/>
        <family val="1"/>
        <charset val="204"/>
      </rPr>
      <t xml:space="preserve"> </t>
    </r>
    <r>
      <rPr>
        <sz val="8"/>
        <rFont val="Sylfaen"/>
        <family val="1"/>
        <charset val="204"/>
      </rPr>
      <t>անձ</t>
    </r>
    <r>
      <rPr>
        <sz val="8"/>
        <rFont val="Times New Roman"/>
        <family val="1"/>
        <charset val="204"/>
      </rPr>
      <t xml:space="preserve"> (</t>
    </r>
    <r>
      <rPr>
        <sz val="8"/>
        <rFont val="Sylfaen"/>
        <family val="1"/>
        <charset val="204"/>
      </rPr>
      <t>անձինք</t>
    </r>
    <r>
      <rPr>
        <sz val="8"/>
        <rFont val="Times New Roman"/>
        <family val="1"/>
        <charset val="204"/>
      </rPr>
      <t>)</t>
    </r>
  </si>
  <si>
    <t>Տնօրեն`</t>
  </si>
  <si>
    <t>Տնտեսվար</t>
  </si>
  <si>
    <t>Ս․ Սահակյան</t>
  </si>
  <si>
    <r>
      <t>Ցուցակում</t>
    </r>
    <r>
      <rPr>
        <sz val="8"/>
        <rFont val="Times New Roman"/>
        <family val="1"/>
        <charset val="204"/>
      </rPr>
      <t xml:space="preserve"> </t>
    </r>
    <r>
      <rPr>
        <sz val="8"/>
        <rFont val="Sylfaen"/>
        <family val="1"/>
        <charset val="204"/>
      </rPr>
      <t>նշված</t>
    </r>
    <r>
      <rPr>
        <sz val="8"/>
        <rFont val="Times New Roman"/>
        <family val="1"/>
        <charset val="204"/>
      </rPr>
      <t xml:space="preserve"> </t>
    </r>
    <r>
      <rPr>
        <sz val="8"/>
        <rFont val="Sylfaen"/>
        <family val="1"/>
        <charset val="204"/>
      </rPr>
      <t>տվյալները</t>
    </r>
    <r>
      <rPr>
        <sz val="8"/>
        <rFont val="Times New Roman"/>
        <family val="1"/>
        <charset val="204"/>
      </rPr>
      <t xml:space="preserve"> </t>
    </r>
    <r>
      <rPr>
        <sz val="8"/>
        <rFont val="Sylfaen"/>
        <family val="1"/>
        <charset val="204"/>
      </rPr>
      <t xml:space="preserve">և հաշվարկները </t>
    </r>
  </si>
  <si>
    <t xml:space="preserve">ստուգեց ` </t>
  </si>
  <si>
    <t>Հաշվապահ`</t>
  </si>
  <si>
    <t>Տ. Կիրակոսյան</t>
  </si>
  <si>
    <t>Քասախի «Արվեստ Մշակութային  դպրոց-ստուդիա» ՀՈԱԿ</t>
  </si>
  <si>
    <t>Գույքային համար</t>
  </si>
  <si>
    <t>Տեսակ</t>
  </si>
  <si>
    <t>Գտնվելու վայր</t>
  </si>
  <si>
    <t>Մաշվածության հաշիվ</t>
  </si>
  <si>
    <t>Ծախսի հաշիվ</t>
  </si>
  <si>
    <t>Վիճակ</t>
  </si>
  <si>
    <t>Շահագործման հանձնման ամսաթիվ</t>
  </si>
  <si>
    <t>80 վտ լուսադիոդային լուսատուներ</t>
  </si>
  <si>
    <t>439</t>
  </si>
  <si>
    <t xml:space="preserve">13 </t>
  </si>
  <si>
    <t>1114</t>
  </si>
  <si>
    <t>1124</t>
  </si>
  <si>
    <t>711103</t>
  </si>
  <si>
    <t>Շահագործվող</t>
  </si>
  <si>
    <t>ՏՏ կենտրոնի Խորհրդակցական սեղան</t>
  </si>
  <si>
    <t>620</t>
  </si>
  <si>
    <t xml:space="preserve">17 </t>
  </si>
  <si>
    <t>1117</t>
  </si>
  <si>
    <t>1127</t>
  </si>
  <si>
    <t>ՏՏ կենտրոնի Ղեկավարի սեղան</t>
  </si>
  <si>
    <t>ՏՏ կենտրոնի  սեղան 2.00 x 0,80</t>
  </si>
  <si>
    <t>ՏՏ կենտրոնի կլոր սեղան</t>
  </si>
  <si>
    <t>ՏՏ Կենտրոնի գրասեղան 1.20</t>
  </si>
  <si>
    <t>ՏՏ Կենտրոնի համակարգչային սեղան</t>
  </si>
  <si>
    <t>ՏՏ ԿԵՆՏՐՈՆԻ աթոռ գունավոր</t>
  </si>
  <si>
    <t>ՕԿՋ-ից միացվող Խմելու ջրի գլխավոր ջրագիծ</t>
  </si>
  <si>
    <t>312</t>
  </si>
  <si>
    <t>1116</t>
  </si>
  <si>
    <t>1126</t>
  </si>
  <si>
    <t>Գազատար Տերյան փողոցի</t>
  </si>
  <si>
    <t>229</t>
  </si>
  <si>
    <t>8232</t>
  </si>
  <si>
    <t>Գազատար Տերյան փողոցի 2-րդ հատված</t>
  </si>
  <si>
    <t xml:space="preserve">Համակարգիչ HP 200G4 AiO i310110U 4 GB </t>
  </si>
  <si>
    <t>610</t>
  </si>
  <si>
    <t xml:space="preserve">07 </t>
  </si>
  <si>
    <t>71603</t>
  </si>
  <si>
    <t xml:space="preserve">01 </t>
  </si>
  <si>
    <t>փոշեկուլ հզոր 1500 ՎՏ</t>
  </si>
  <si>
    <t>622</t>
  </si>
  <si>
    <t xml:space="preserve">04 </t>
  </si>
  <si>
    <t xml:space="preserve">16 </t>
  </si>
  <si>
    <t>Բազմաֆունկցիոնալ սարք Canon i-SENSYS MF-443dw</t>
  </si>
  <si>
    <t>611</t>
  </si>
  <si>
    <t xml:space="preserve">03 </t>
  </si>
  <si>
    <t>հեռուստացույց Toshiba 49L5069</t>
  </si>
  <si>
    <t>Նստարաններ Գ. Նժդեհի փողոցի պուրակի</t>
  </si>
  <si>
    <t>250</t>
  </si>
  <si>
    <t>1113</t>
  </si>
  <si>
    <t>1123</t>
  </si>
  <si>
    <t>Նստարաններ Երիտասարդական փողոցի պուրակի</t>
  </si>
  <si>
    <t>Նստարաններ Ա. Մարտիրոսյան փողոցի պուրակի</t>
  </si>
  <si>
    <t>PPF3601402 Անխափան սնուցման սարք FP650 650VA/360W, IEC. 230V/50Hz w/ RJ45, USB230V/50Hz w/ RJ45, USB</t>
  </si>
  <si>
    <t>619</t>
  </si>
  <si>
    <t xml:space="preserve">05 </t>
  </si>
  <si>
    <t>Հեռահաղ. սարք. մոնտ. պահ.  SN-Iron 19" 4U-9005</t>
  </si>
  <si>
    <t>Հեռահաղ. սարք. մոնտ. պահ.  SN-RNK 19"  6U-06-045-DS-2BG-9005</t>
  </si>
  <si>
    <t xml:space="preserve">Ռոութեր MikroTik RB2011IL IN                      </t>
  </si>
  <si>
    <t>Անլար հասանելիության կետ Ubiquiti UNIFI UAP AC LR</t>
  </si>
  <si>
    <t>Սվիչ D-Link DGS-1024C/B1A</t>
  </si>
  <si>
    <t>Քասախ համայնքի Վ․Տերյան փողոցի, Կ․Դեմիրճյան փողոցի սկզբնամասից Հ․Շիրազի փողոց, Վ․Սարգսյան 1-ին փողոցի գազատարի կառուցման աշխատանքներ</t>
  </si>
  <si>
    <t>ՔԱՍԱԽ ՀԱՄԱՅՆՔԻ Թ. ԽԱՉԱՏՐՅԱՆ-ԵՐԻՏԱՍԱՐԴԱԿԱՆ- Ա. ՍՏԵՓԱՆՅԱՆ- Ա. ՄԱՐՏԻՐՈՍՅԱՆ ՓՈՂՈՑՆԵՐԻ և ՀԱՐԱԿԻՑ ԶԲՈՍԱՅԳՈՒ ՈՌՈԳՄԱՆ ՓԱԿ ՑԱՆՑԻ ԿԱՌՈՒՑՄԱՆ ԱՇԽԱՏԱՆՔՆԵՐ</t>
  </si>
  <si>
    <t>244</t>
  </si>
  <si>
    <t>Վ․Տերյան, Վ․Տերյան 5-րդ փողոց 2-րդ հատված և Ուռենիներ փողոցների կապիտալ ասֆալտապատման աշխատանքներ</t>
  </si>
  <si>
    <t>222</t>
  </si>
  <si>
    <t xml:space="preserve">ՀՀ Կոտայքի մարզի Քասախ համայնքի Վ.Տերյան 4-րդ, Օղակաձև փողոցների  կապիտալ ասֆալտապատման  աշխատանքներ </t>
  </si>
  <si>
    <t xml:space="preserve">02 </t>
  </si>
  <si>
    <t>համակարգչային սեղան</t>
  </si>
  <si>
    <t xml:space="preserve">08 </t>
  </si>
  <si>
    <t>Աթոռ սև</t>
  </si>
  <si>
    <t xml:space="preserve">11 </t>
  </si>
  <si>
    <t xml:space="preserve">15 </t>
  </si>
  <si>
    <t xml:space="preserve">10 </t>
  </si>
  <si>
    <t xml:space="preserve">09 </t>
  </si>
  <si>
    <t xml:space="preserve">06 </t>
  </si>
  <si>
    <t>Տպիչ սարք</t>
  </si>
  <si>
    <t>դրամարկղային պահարան</t>
  </si>
  <si>
    <t>1119</t>
  </si>
  <si>
    <t>1129</t>
  </si>
  <si>
    <t>Էլեկտրոֆիկացիա</t>
  </si>
  <si>
    <t>301</t>
  </si>
  <si>
    <t/>
  </si>
  <si>
    <t>629</t>
  </si>
  <si>
    <t>շերտավարագույր ուղղահայաց</t>
  </si>
  <si>
    <t>շերտավարագույր ուղղահայաց կտորից</t>
  </si>
  <si>
    <t>«Արուսյակ» մսուր մանկապարտեզի շենք</t>
  </si>
  <si>
    <t>100</t>
  </si>
  <si>
    <t>1111</t>
  </si>
  <si>
    <t>1121</t>
  </si>
  <si>
    <t>Ճանապարհ</t>
  </si>
  <si>
    <t>հեռախոս panasonic</t>
  </si>
  <si>
    <t>621</t>
  </si>
  <si>
    <t>Մշակույթի տան տարածքի կանաչապատում</t>
  </si>
  <si>
    <t>Մարզադաշտ</t>
  </si>
  <si>
    <t>Ոռոգման ցանց բաց</t>
  </si>
  <si>
    <t>205</t>
  </si>
  <si>
    <t>Ոռոգման ցանց փակ</t>
  </si>
  <si>
    <t>206</t>
  </si>
  <si>
    <t>Բազկաթոռ կաշվեպատ</t>
  </si>
  <si>
    <t>Բնակելի շենք Գ. Նժդեհի 2-րդ նրբ</t>
  </si>
  <si>
    <t>Դաշտային տնակ</t>
  </si>
  <si>
    <t>101</t>
  </si>
  <si>
    <t>Բացոթյա բեմ</t>
  </si>
  <si>
    <t xml:space="preserve">24 </t>
  </si>
  <si>
    <t>Բնակելի շենքի նկուղ, ոչ բնակելի տարածք</t>
  </si>
  <si>
    <t>Սոցիալական տուն</t>
  </si>
  <si>
    <t>Հանդիսությունների  տուն</t>
  </si>
  <si>
    <t>Աթոռներ փայտե</t>
  </si>
  <si>
    <t>Դեղատան շենք</t>
  </si>
  <si>
    <t>Վարչական շենք</t>
  </si>
  <si>
    <t>Բնակելի տներ Միսխանայում</t>
  </si>
  <si>
    <t>քիվ 7.5 մ</t>
  </si>
  <si>
    <t>Ս.Ջալալյանի արձան</t>
  </si>
  <si>
    <t>Ա.Հ.Կ. Panasonik հեռախոս</t>
  </si>
  <si>
    <t>տաղավար 2 նստարանով 1 սեղանով</t>
  </si>
  <si>
    <t>Մարզադպրոց</t>
  </si>
  <si>
    <t>Արգելոցներ</t>
  </si>
  <si>
    <t>248</t>
  </si>
  <si>
    <t>Դիմադիր սեղան</t>
  </si>
  <si>
    <t>Բուժամբուլատորա</t>
  </si>
  <si>
    <t>Ժամացույց</t>
  </si>
  <si>
    <t>գազամատակարարում</t>
  </si>
  <si>
    <t>Ճանապարհներ</t>
  </si>
  <si>
    <t>Արվեստի դպրոցի շենք</t>
  </si>
  <si>
    <t>ՈՒթ-ամյա դպրոցի շենք</t>
  </si>
  <si>
    <t>Համակարգչային սեղան</t>
  </si>
  <si>
    <t>Համակարգիչ LCD</t>
  </si>
  <si>
    <t>Լուսանկարչական խցիկ SONI</t>
  </si>
  <si>
    <t>Երկաթգծի անցում«կամուրջ»</t>
  </si>
  <si>
    <t>210</t>
  </si>
  <si>
    <t>Ջեռուցման կաթսա THERM 32 TCL տուրբո</t>
  </si>
  <si>
    <t>Ջեռուցման սեկցիաներ</t>
  </si>
  <si>
    <t xml:space="preserve">12 </t>
  </si>
  <si>
    <t>Գրասեղան մեծ և փոքր տումբաներով</t>
  </si>
  <si>
    <t>Գազի կաթսա</t>
  </si>
  <si>
    <t>Խոհանոցի կահույք 5.8մ</t>
  </si>
  <si>
    <t>Նստարան (կոմպլեկտ)</t>
  </si>
  <si>
    <t>Վարագույր 20 քմ</t>
  </si>
  <si>
    <t>623</t>
  </si>
  <si>
    <t>Կիտրոնի քամիչ</t>
  </si>
  <si>
    <t>Կաթսա փոքր</t>
  </si>
  <si>
    <t>Թավա մեծ</t>
  </si>
  <si>
    <t>Թավա փոքր</t>
  </si>
  <si>
    <t>Վազա փոքր</t>
  </si>
  <si>
    <t>Ճաշաման փոքր  (բլուդ)</t>
  </si>
  <si>
    <t>Դանակ-պատառաքաղի հավաքացու</t>
  </si>
  <si>
    <t>Ջրաման</t>
  </si>
  <si>
    <t>Աղաման պիլա</t>
  </si>
  <si>
    <t>Գարեջրի բաժակ</t>
  </si>
  <si>
    <t>Խաչքարեր</t>
  </si>
  <si>
    <t>Գինու բաժակ</t>
  </si>
  <si>
    <t>249</t>
  </si>
  <si>
    <t>Պանթեոն</t>
  </si>
  <si>
    <t>Զբոսայգի</t>
  </si>
  <si>
    <t>Հյութի բաժակա (6 հատ)</t>
  </si>
  <si>
    <t>Կոյնակի բաժակ</t>
  </si>
  <si>
    <t>Սառույցի աման</t>
  </si>
  <si>
    <t>Ապակյա տարա փոքր</t>
  </si>
  <si>
    <t>Վազա Մեծ</t>
  </si>
  <si>
    <t>Վազա միջին</t>
  </si>
  <si>
    <t>Գինու շշի բացիչ</t>
  </si>
  <si>
    <t>Ափսե Մեծ</t>
  </si>
  <si>
    <t>Աթսե փոքր 6 հատ</t>
  </si>
  <si>
    <t>Ափսե փոքր 6 հատ</t>
  </si>
  <si>
    <t>Շերեփ խառնիչ</t>
  </si>
  <si>
    <t>Բանջարեղենի կեղեևահանիչ</t>
  </si>
  <si>
    <t>Խոհանոցի լվացարան</t>
  </si>
  <si>
    <t>Սկուտեղ մետաղյա</t>
  </si>
  <si>
    <t>Բացիչ շշի</t>
  </si>
  <si>
    <t>Կաթսա մեծ</t>
  </si>
  <si>
    <t>Շերեփ երկաթյա մեծ</t>
  </si>
  <si>
    <t>սփրոց</t>
  </si>
  <si>
    <t>ամանի սրբիչ</t>
  </si>
  <si>
    <t>ամբիոն</t>
  </si>
  <si>
    <t>Օդորակիչ AS22/R2</t>
  </si>
  <si>
    <t>Օդորակիչի կախիչ 50սմ</t>
  </si>
  <si>
    <t>Կաշվեպատ բազկաթոռ</t>
  </si>
  <si>
    <t>Ապակյա բաժակ</t>
  </si>
  <si>
    <t>Պահարան բարձր</t>
  </si>
  <si>
    <t>Պահարան ցածր</t>
  </si>
  <si>
    <t>Տպիչ սարք XEROXS</t>
  </si>
  <si>
    <t>տեսախցիկներ և այլ սարքեր</t>
  </si>
  <si>
    <t>մետաղյա աստիճան</t>
  </si>
  <si>
    <t>Գորգ «Էրեբունի» 3X4մ</t>
  </si>
  <si>
    <t>Ուղեգորգ, 17,4 մետր</t>
  </si>
  <si>
    <t>Վարագույր, 20ք.մ</t>
  </si>
  <si>
    <t>Մոմակալ</t>
  </si>
  <si>
    <t>հրշեջ վահան</t>
  </si>
  <si>
    <t>տպիչ սարք canon MF 226dn</t>
  </si>
  <si>
    <t>դանակ-պատառաքաղի հավաքածու</t>
  </si>
  <si>
    <t>ափսեների տակդիր</t>
  </si>
  <si>
    <t>կաթսա այլումինե 12լ.-1հատ</t>
  </si>
  <si>
    <t>կաթսա այլումինե 20լ-1հատ</t>
  </si>
  <si>
    <t>կաթսա այլումինե 40լ-5հատ</t>
  </si>
  <si>
    <t>համակարգիչ I5</t>
  </si>
  <si>
    <t>Հոլովակավոր կաշվեպատ աթոռ</t>
  </si>
  <si>
    <t>Ղեկավարի կաշվեպատ աթոռ</t>
  </si>
  <si>
    <t>Սառցաման բռնակով</t>
  </si>
  <si>
    <t>Մաքուր ջրի սարք Simens DW 13705</t>
  </si>
  <si>
    <t>Թերմոսիֆոն 250լ</t>
  </si>
  <si>
    <t>Արևային ֆոտոէլեկտրական համակարգ 3կՎՏ հզորությամբ</t>
  </si>
  <si>
    <t>Արևային ֆոտոէլեկտրական համակարգ 5կՎՏ հզորությամբ</t>
  </si>
  <si>
    <t>Արևային ֆոտոէլեկտրական համակարգ 10կՎՏ հզորությամբ</t>
  </si>
  <si>
    <t>Լուսային տառերով մեծ ցուցավահանակ</t>
  </si>
  <si>
    <t>80վտ լուսադիոդային լուսատուներ</t>
  </si>
  <si>
    <t>711113</t>
  </si>
  <si>
    <t>Համակարգիչ-մոնոբլոկ DELL Inspiron AIO 3477/i3-7130</t>
  </si>
  <si>
    <t>Համակարգիչ իր հավաքածուով, HP200,G3AIO i38130U4 GB</t>
  </si>
  <si>
    <t>Սերվեր HPE MicroSvr Gen10 X3216/2x1TB/16GB</t>
  </si>
  <si>
    <t xml:space="preserve"> Բազմաֆունկցիոնալ սարք EPSON</t>
  </si>
  <si>
    <t>Խորհրդակցական համակարգ WORK CONFERENCE</t>
  </si>
  <si>
    <t>խոսափող միակողմանի WORK WCM</t>
  </si>
  <si>
    <t>Օդակարգավորիչ AIRFEL</t>
  </si>
  <si>
    <t>Ձայնային վահանակ WORK MMX</t>
  </si>
  <si>
    <t>Ձայնային ուժեղացուցիչ WORK PA120/USB R</t>
  </si>
  <si>
    <t>Բացվող պրոեկցիոն էկրան Stairville Roll</t>
  </si>
  <si>
    <t>Վիդիո պրոեկտոր EPSON VS</t>
  </si>
  <si>
    <t>Թարգմանչական սարք YARMEE YT100</t>
  </si>
  <si>
    <t>Համակարգիչ INTEL CORE i7-7700k</t>
  </si>
  <si>
    <t>տեսախցիկ LIFECAM STUDIO WEBCAM</t>
  </si>
  <si>
    <t>Խոսափող միակողմանի ուղղորդվող WORK WCM 10D</t>
  </si>
  <si>
    <t xml:space="preserve">Պասիվ բարձրախոս </t>
  </si>
  <si>
    <t>Խորհրդակցական համակարգի մալուխ իր միակցիչներով</t>
  </si>
  <si>
    <t>DS-2CD2T55FWD-I8 տեսախցիկ հսկողական տեսագրող</t>
  </si>
  <si>
    <t>DS-2CD4A26FWD-IZ տեսախցիկ հսկողական</t>
  </si>
  <si>
    <t>Լուսարձակ փոքր</t>
  </si>
  <si>
    <t>Լուսարձակ մեծ</t>
  </si>
  <si>
    <t>DS-3E0105P-E սվիչ</t>
  </si>
  <si>
    <t>LED Լուսարձակ</t>
  </si>
  <si>
    <t xml:space="preserve">ББП -20 Россия Անխափան սնուցման սարք 13,6Վ /2Ա </t>
  </si>
  <si>
    <t xml:space="preserve">ББП -20NR Անխափան սնուցման սարք 12Վ, 2Ա </t>
  </si>
  <si>
    <t>մետաղական ճաղավանդակներ</t>
  </si>
  <si>
    <t>625</t>
  </si>
  <si>
    <t>DS-7616NI-K2 տեսաձայնագրիչ</t>
  </si>
  <si>
    <t>ST3000VX006-520,3TB  կոշտ սկավառակ</t>
  </si>
  <si>
    <t>Մալուխ ParLan complex F/UTP2 Cat5e PVC/PEtr 2x0.75</t>
  </si>
  <si>
    <t>302</t>
  </si>
  <si>
    <t>Սեղան երկաթե կարգավորվող ոտքերով</t>
  </si>
  <si>
    <t>Սեղան կիսակլոր</t>
  </si>
  <si>
    <t>Սեղան մեծ բեմի</t>
  </si>
  <si>
    <t>Սեղան սուրճի</t>
  </si>
  <si>
    <t>Սեղան 2</t>
  </si>
  <si>
    <t>Ամբիոն սև</t>
  </si>
  <si>
    <t>Պատվանդան</t>
  </si>
  <si>
    <t>ՊՌՈՇՅԱՆ ՀԱՄԱՅՆՔԱՊԵՏԱՐԱՆԻ ՀԻՄՆԱԿԱՆ 
ՄԻՋՈՑՆԵՐԻ ՑՈՒՑԱԿ</t>
  </si>
  <si>
    <r>
      <t> </t>
    </r>
    <r>
      <rPr>
        <sz val="10.5"/>
        <color rgb="FF000000"/>
        <rFont val="Arial Unicode"/>
        <family val="2"/>
      </rPr>
      <t>00036</t>
    </r>
  </si>
  <si>
    <r>
      <t> </t>
    </r>
    <r>
      <rPr>
        <sz val="10.5"/>
        <color rgb="FF000000"/>
        <rFont val="Arial Unicode"/>
        <family val="2"/>
      </rPr>
      <t>Չհրկիզվող պահարան</t>
    </r>
  </si>
  <si>
    <r>
      <t> </t>
    </r>
    <r>
      <rPr>
        <sz val="10.5"/>
        <color rgb="FF000000"/>
        <rFont val="Arial Unicode"/>
        <family val="2"/>
      </rPr>
      <t>1987</t>
    </r>
  </si>
  <si>
    <r>
      <t> </t>
    </r>
    <r>
      <rPr>
        <sz val="10.5"/>
        <color rgb="FF000000"/>
        <rFont val="Arial Unicode"/>
        <family val="2"/>
      </rPr>
      <t>00037</t>
    </r>
  </si>
  <si>
    <r>
      <t> </t>
    </r>
    <r>
      <rPr>
        <sz val="10.5"/>
        <color rgb="FF000000"/>
        <rFont val="Arial Unicode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</si>
  <si>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Ժուռնալի սեղան</t>
    </r>
  </si>
  <si>
    <r>
      <t> </t>
    </r>
    <r>
      <rPr>
        <sz val="10.5"/>
        <color rgb="FF000000"/>
        <rFont val="Arial Unicode"/>
        <family val="2"/>
      </rPr>
      <t>00038</t>
    </r>
  </si>
  <si>
    <r>
      <t> </t>
    </r>
    <r>
      <rPr>
        <sz val="10.5"/>
        <color rgb="FF000000"/>
        <rFont val="Arial Unicode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</si>
  <si>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Հեռուստացույց</t>
    </r>
  </si>
  <si>
    <r>
      <t> </t>
    </r>
    <r>
      <rPr>
        <sz val="10.5"/>
        <color rgb="FF000000"/>
        <rFont val="Arial Unicode"/>
        <family val="2"/>
      </rPr>
      <t>00039</t>
    </r>
  </si>
  <si>
    <r>
      <t> </t>
    </r>
    <r>
      <rPr>
        <sz val="10.5"/>
        <color rgb="FF000000"/>
        <rFont val="Arial Unicode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</si>
  <si>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Օֆիսային բազկաթոռ</t>
    </r>
  </si>
  <si>
    <r>
      <t> </t>
    </r>
    <r>
      <rPr>
        <sz val="10.5"/>
        <color rgb="FF000000"/>
        <rFont val="Arial Unicode"/>
        <family val="2"/>
      </rPr>
      <t>00040</t>
    </r>
  </si>
  <si>
    <r>
      <t> </t>
    </r>
    <r>
      <rPr>
        <sz val="10.5"/>
        <color rgb="FF000000"/>
        <rFont val="Arial Unicode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</si>
  <si>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Համակարգչի սեղան</t>
    </r>
  </si>
  <si>
    <r>
      <t> </t>
    </r>
    <r>
      <rPr>
        <sz val="10.5"/>
        <color rgb="FF000000"/>
        <rFont val="Arial Unicode"/>
        <family val="2"/>
      </rPr>
      <t>2002</t>
    </r>
  </si>
  <si>
    <r>
      <t> </t>
    </r>
    <r>
      <rPr>
        <sz val="10.5"/>
        <color rgb="FF000000"/>
        <rFont val="Arial Unicode"/>
        <family val="2"/>
      </rPr>
      <t>00041</t>
    </r>
  </si>
  <si>
    <r>
      <t> </t>
    </r>
    <r>
      <rPr>
        <sz val="10.5"/>
        <color rgb="FF000000"/>
        <rFont val="Arial Unicode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</si>
  <si>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00042</t>
    </r>
  </si>
  <si>
    <r>
      <t> </t>
    </r>
    <r>
      <rPr>
        <sz val="10.5"/>
        <color rgb="FF000000"/>
        <rFont val="Arial Unicode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</si>
  <si>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Օֆիսային աթոռ /6 հատ/</t>
    </r>
  </si>
  <si>
    <r>
      <t> </t>
    </r>
    <r>
      <rPr>
        <sz val="10.5"/>
        <color rgb="FF000000"/>
        <rFont val="Arial Unicode"/>
        <family val="2"/>
      </rPr>
      <t>00043</t>
    </r>
  </si>
  <si>
    <r>
      <t> </t>
    </r>
    <r>
      <rPr>
        <sz val="10.5"/>
        <color rgb="FF000000"/>
        <rFont val="Arial Unicode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</si>
  <si>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Ղեկավարի սեղան /2 հատ/</t>
    </r>
  </si>
  <si>
    <r>
      <t> </t>
    </r>
    <r>
      <rPr>
        <sz val="10.5"/>
        <color rgb="FF000000"/>
        <rFont val="Arial Unicode"/>
        <family val="2"/>
      </rPr>
      <t>00044</t>
    </r>
  </si>
  <si>
    <r>
      <t> </t>
    </r>
    <r>
      <rPr>
        <sz val="10.5"/>
        <color rgb="FF000000"/>
        <rFont val="Arial Unicode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</si>
  <si>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00045</t>
    </r>
  </si>
  <si>
    <r>
      <t> </t>
    </r>
    <r>
      <rPr>
        <sz val="10.5"/>
        <color rgb="FF000000"/>
        <rFont val="Arial Unicode"/>
        <family val="2"/>
      </rPr>
      <t>11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</si>
  <si>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Բազկաթոռ /2 հատ/</t>
    </r>
  </si>
  <si>
    <r>
      <t> </t>
    </r>
    <r>
      <rPr>
        <sz val="10.5"/>
        <color rgb="FF000000"/>
        <rFont val="Arial Unicode"/>
        <family val="2"/>
      </rPr>
      <t>00046</t>
    </r>
  </si>
  <si>
    <r>
      <t> </t>
    </r>
    <r>
      <rPr>
        <sz val="10.5"/>
        <color rgb="FF000000"/>
        <rFont val="Arial Unicode"/>
        <family val="2"/>
      </rPr>
      <t>12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</si>
  <si>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Կրակմարիչ /2 հատ/</t>
    </r>
  </si>
  <si>
    <r>
      <t> </t>
    </r>
    <r>
      <rPr>
        <sz val="10.5"/>
        <color rgb="FF000000"/>
        <rFont val="Arial Unicode"/>
        <family val="2"/>
      </rPr>
      <t>00047</t>
    </r>
  </si>
  <si>
    <r>
      <t> </t>
    </r>
    <r>
      <rPr>
        <sz val="10.5"/>
        <color rgb="FF000000"/>
        <rFont val="Arial Unicode"/>
        <family val="2"/>
      </rPr>
      <t>13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</si>
  <si>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Հրշեջ վահանակ /գույքով/</t>
    </r>
  </si>
  <si>
    <r>
      <t> </t>
    </r>
    <r>
      <rPr>
        <sz val="10.5"/>
        <color rgb="FF000000"/>
        <rFont val="Arial Unicode"/>
        <family val="2"/>
      </rPr>
      <t>00048</t>
    </r>
  </si>
  <si>
    <r>
      <t> </t>
    </r>
    <r>
      <rPr>
        <sz val="10.5"/>
        <color rgb="FF000000"/>
        <rFont val="Arial Unicode"/>
        <family val="2"/>
      </rPr>
      <t>14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</si>
  <si>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2016</t>
    </r>
  </si>
  <si>
    <r>
      <t> </t>
    </r>
    <r>
      <rPr>
        <sz val="10.5"/>
        <color rgb="FF000000"/>
        <rFont val="Arial Unicode"/>
        <family val="2"/>
      </rPr>
      <t>00049</t>
    </r>
  </si>
  <si>
    <r>
      <t> </t>
    </r>
    <r>
      <rPr>
        <sz val="10.5"/>
        <color rgb="FF000000"/>
        <rFont val="Arial Unicode"/>
        <family val="2"/>
      </rPr>
      <t>15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</si>
  <si>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00050</t>
    </r>
  </si>
  <si>
    <r>
      <t> </t>
    </r>
    <r>
      <rPr>
        <sz val="10.5"/>
        <color rgb="FF000000"/>
        <rFont val="Arial Unicode"/>
        <family val="2"/>
      </rPr>
      <t>16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</si>
  <si>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WIFI</t>
    </r>
  </si>
  <si>
    <r>
      <t> </t>
    </r>
    <r>
      <rPr>
        <sz val="10.5"/>
        <color rgb="FF000000"/>
        <rFont val="Arial Unicode"/>
        <family val="2"/>
      </rPr>
      <t>2007</t>
    </r>
  </si>
  <si>
    <r>
      <t> </t>
    </r>
    <r>
      <rPr>
        <sz val="10.5"/>
        <color rgb="FF000000"/>
        <rFont val="Arial Unicode"/>
        <family val="2"/>
      </rPr>
      <t>00055</t>
    </r>
  </si>
  <si>
    <r>
      <t> </t>
    </r>
    <r>
      <rPr>
        <sz val="10.5"/>
        <color rgb="FF000000"/>
        <rFont val="Arial Unicode"/>
        <family val="2"/>
      </rPr>
      <t>17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</si>
  <si>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Ջեռուցման համակարգ</t>
    </r>
  </si>
  <si>
    <r>
      <t> </t>
    </r>
    <r>
      <rPr>
        <sz val="10.5"/>
        <color rgb="FF000000"/>
        <rFont val="Arial Unicode"/>
        <family val="2"/>
      </rPr>
      <t>00056</t>
    </r>
  </si>
  <si>
    <r>
      <t> </t>
    </r>
    <r>
      <rPr>
        <sz val="10.5"/>
        <color rgb="FF000000"/>
        <rFont val="Arial Unicode"/>
        <family val="2"/>
      </rPr>
      <t>18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</si>
  <si>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Անվտանգության համակարգ</t>
    </r>
  </si>
  <si>
    <r>
      <t> </t>
    </r>
    <r>
      <rPr>
        <sz val="10.5"/>
        <color rgb="FF000000"/>
        <rFont val="Arial Unicode"/>
        <family val="2"/>
      </rPr>
      <t>2013</t>
    </r>
  </si>
  <si>
    <r>
      <t> </t>
    </r>
    <r>
      <rPr>
        <sz val="10.5"/>
        <color rgb="FF000000"/>
        <rFont val="Arial Unicode"/>
        <family val="2"/>
      </rPr>
      <t>00057</t>
    </r>
  </si>
  <si>
    <r>
      <t> </t>
    </r>
    <r>
      <rPr>
        <sz val="10.5"/>
        <color rgb="FF000000"/>
        <rFont val="Arial Unicode"/>
        <family val="2"/>
      </rPr>
      <t>19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</si>
  <si>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Խոտհնձիչ</t>
    </r>
  </si>
  <si>
    <r>
      <t> </t>
    </r>
    <r>
      <rPr>
        <sz val="10.5"/>
        <color rgb="FF000000"/>
        <rFont val="Arial Unicode"/>
        <family val="2"/>
      </rPr>
      <t>00058</t>
    </r>
  </si>
  <si>
    <r>
      <t> </t>
    </r>
    <r>
      <rPr>
        <sz val="10.5"/>
        <color rgb="FF000000"/>
        <rFont val="Arial Unicode"/>
        <family val="2"/>
      </rPr>
      <t>20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</si>
  <si>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Համակարգիչ /կոմպլեկտ/</t>
    </r>
  </si>
  <si>
    <r>
      <t> </t>
    </r>
    <r>
      <rPr>
        <sz val="10.5"/>
        <color rgb="FF000000"/>
        <rFont val="Arial Unicode"/>
        <family val="2"/>
      </rPr>
      <t>00060</t>
    </r>
  </si>
  <si>
    <r>
      <t> </t>
    </r>
    <r>
      <rPr>
        <sz val="10.5"/>
        <color rgb="FF000000"/>
        <rFont val="Arial Unicode"/>
        <family val="2"/>
      </rPr>
      <t>21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</si>
  <si>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Բազմաֆունկցոնալ տպիչ</t>
    </r>
  </si>
  <si>
    <r>
      <t> </t>
    </r>
    <r>
      <rPr>
        <sz val="10.5"/>
        <color rgb="FF000000"/>
        <rFont val="Arial Unicode"/>
        <family val="2"/>
      </rPr>
      <t>00061</t>
    </r>
  </si>
  <si>
    <r>
      <t> </t>
    </r>
    <r>
      <rPr>
        <sz val="10.5"/>
        <color rgb="FF000000"/>
        <rFont val="Arial Unicode"/>
        <family val="2"/>
      </rPr>
      <t>22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</si>
  <si>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Խոտհնձիչ /սկավառակով/</t>
    </r>
  </si>
  <si>
    <r>
      <t> </t>
    </r>
    <r>
      <rPr>
        <sz val="10.5"/>
        <color rgb="FF000000"/>
        <rFont val="Arial Unicode"/>
        <family val="2"/>
      </rPr>
      <t>00062</t>
    </r>
  </si>
  <si>
    <r>
      <t> </t>
    </r>
    <r>
      <rPr>
        <sz val="10.5"/>
        <color rgb="FF000000"/>
        <rFont val="Arial Unicode"/>
        <family val="2"/>
      </rPr>
      <t>23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</si>
  <si>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Բարձրախոս</t>
    </r>
  </si>
  <si>
    <r>
      <t> </t>
    </r>
    <r>
      <rPr>
        <sz val="10.5"/>
        <color rgb="FF000000"/>
        <rFont val="Arial Unicode"/>
        <family val="2"/>
      </rPr>
      <t>00064</t>
    </r>
  </si>
  <si>
    <r>
      <t> </t>
    </r>
    <r>
      <rPr>
        <sz val="10.5"/>
        <color rgb="FF000000"/>
        <rFont val="Arial Unicode"/>
        <family val="2"/>
      </rPr>
      <t>24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</si>
  <si>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Լրակազմ համակարգիչ G1840</t>
    </r>
  </si>
  <si>
    <r>
      <t> </t>
    </r>
    <r>
      <rPr>
        <sz val="10.5"/>
        <color rgb="FF000000"/>
        <rFont val="Arial Unicode"/>
        <family val="2"/>
      </rPr>
      <t>00065</t>
    </r>
  </si>
  <si>
    <r>
      <t> </t>
    </r>
    <r>
      <rPr>
        <sz val="10.5"/>
        <color rgb="FF000000"/>
        <rFont val="Arial Unicode"/>
        <family val="2"/>
      </rPr>
      <t>25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</si>
  <si>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Լրակազմ համակարգիչ G1840, Մոնիտոր Philips</t>
    </r>
  </si>
  <si>
    <r>
      <t> </t>
    </r>
    <r>
      <rPr>
        <sz val="10.5"/>
        <color rgb="FF000000"/>
        <rFont val="Arial Unicode"/>
        <family val="2"/>
      </rPr>
      <t>00066</t>
    </r>
  </si>
  <si>
    <r>
      <t> </t>
    </r>
    <r>
      <rPr>
        <sz val="10.5"/>
        <color rgb="FF000000"/>
        <rFont val="Arial Unicode"/>
        <family val="2"/>
      </rPr>
      <t>26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</si>
  <si>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Սառնարան Hisense 50*50*85</t>
    </r>
  </si>
  <si>
    <r>
      <t> </t>
    </r>
    <r>
      <rPr>
        <sz val="10.5"/>
        <color rgb="FF000000"/>
        <rFont val="Arial Unicode"/>
        <family val="2"/>
      </rPr>
      <t>00067</t>
    </r>
  </si>
  <si>
    <r>
      <t> </t>
    </r>
    <r>
      <rPr>
        <sz val="10.5"/>
        <color rgb="FF000000"/>
        <rFont val="Arial Unicode"/>
        <family val="2"/>
      </rPr>
      <t>27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</si>
  <si>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Համակարգչի հավաքածու Intel Core i3/MB</t>
    </r>
  </si>
  <si>
    <r>
      <t> </t>
    </r>
    <r>
      <rPr>
        <sz val="10.5"/>
        <color rgb="FF000000"/>
        <rFont val="Arial Unicode"/>
        <family val="2"/>
      </rPr>
      <t>00068</t>
    </r>
  </si>
  <si>
    <r>
      <t> </t>
    </r>
    <r>
      <rPr>
        <sz val="10.5"/>
        <color rgb="FF000000"/>
        <rFont val="Arial Unicode"/>
        <family val="2"/>
      </rPr>
      <t>28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</si>
  <si>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Հոսանքի կարգավորիչ /UPS/</t>
    </r>
  </si>
  <si>
    <r>
      <t> </t>
    </r>
    <r>
      <rPr>
        <sz val="10.5"/>
        <color rgb="FF000000"/>
        <rFont val="Arial Unicode"/>
        <family val="2"/>
      </rPr>
      <t>2018</t>
    </r>
  </si>
  <si>
    <r>
      <t> </t>
    </r>
    <r>
      <rPr>
        <sz val="10.5"/>
        <color rgb="FF000000"/>
        <rFont val="Arial Unicode"/>
        <family val="2"/>
      </rPr>
      <t>00069</t>
    </r>
  </si>
  <si>
    <r>
      <t> </t>
    </r>
    <r>
      <rPr>
        <sz val="10.5"/>
        <color rgb="FF000000"/>
        <rFont val="Arial Unicode"/>
        <family val="2"/>
      </rPr>
      <t>29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</si>
  <si>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Բազմաֆունկցոնալ տպիչ /HP/</t>
    </r>
  </si>
  <si>
    <r>
      <t> </t>
    </r>
    <r>
      <rPr>
        <sz val="10.5"/>
        <color rgb="FF000000"/>
        <rFont val="Arial Unicode"/>
        <family val="2"/>
      </rPr>
      <t>00070</t>
    </r>
  </si>
  <si>
    <r>
      <t> </t>
    </r>
    <r>
      <rPr>
        <sz val="10.5"/>
        <color rgb="FF000000"/>
        <rFont val="Arial Unicode"/>
        <family val="2"/>
      </rPr>
      <t>30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</si>
  <si>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Համակարգչի պրոցեսոր</t>
    </r>
  </si>
  <si>
    <r>
      <t> </t>
    </r>
    <r>
      <rPr>
        <sz val="10.5"/>
        <color rgb="FF000000"/>
        <rFont val="Arial Unicode"/>
        <family val="2"/>
      </rPr>
      <t>00071</t>
    </r>
  </si>
  <si>
    <r>
      <t> </t>
    </r>
    <r>
      <rPr>
        <sz val="10.5"/>
        <color rgb="FF000000"/>
        <rFont val="Arial Unicode"/>
        <family val="2"/>
      </rPr>
      <t>31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</si>
  <si>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Համայնքային կոյուղագիծ, Պ/է. /d=300մմ/</t>
    </r>
  </si>
  <si>
    <r>
      <t> </t>
    </r>
    <r>
      <rPr>
        <sz val="10.5"/>
        <color rgb="FF000000"/>
        <rFont val="Arial Unicode"/>
        <family val="2"/>
      </rPr>
      <t>00072</t>
    </r>
  </si>
  <si>
    <r>
      <t> </t>
    </r>
    <r>
      <rPr>
        <sz val="10.5"/>
        <color rgb="FF000000"/>
        <rFont val="Arial Unicode"/>
        <family val="2"/>
      </rPr>
      <t>32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</si>
  <si>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Համայնքային կոյուղագիծ, մետաղական /d=200-300մմ/</t>
    </r>
  </si>
  <si>
    <r>
      <t> </t>
    </r>
    <r>
      <rPr>
        <sz val="10.5"/>
        <color rgb="FF000000"/>
        <rFont val="Arial Unicode"/>
        <family val="2"/>
      </rPr>
      <t>1965</t>
    </r>
  </si>
  <si>
    <r>
      <t> </t>
    </r>
    <r>
      <rPr>
        <sz val="10.5"/>
        <color rgb="FF000000"/>
        <rFont val="Arial Unicode"/>
        <family val="2"/>
      </rPr>
      <t>00073</t>
    </r>
  </si>
  <si>
    <r>
      <t> </t>
    </r>
    <r>
      <rPr>
        <sz val="10.5"/>
        <color rgb="FF000000"/>
        <rFont val="Arial Unicode"/>
        <family val="2"/>
      </rPr>
      <t>33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</si>
  <si>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Ասֆալտապատում</t>
    </r>
  </si>
  <si>
    <r>
      <t> </t>
    </r>
    <r>
      <rPr>
        <sz val="10.5"/>
        <color rgb="FF000000"/>
        <rFont val="Arial Unicode"/>
        <family val="2"/>
      </rPr>
      <t>2005</t>
    </r>
  </si>
  <si>
    <r>
      <t> </t>
    </r>
    <r>
      <rPr>
        <sz val="10.5"/>
        <color rgb="FF000000"/>
        <rFont val="Arial Unicode"/>
        <family val="2"/>
      </rPr>
      <t>00074</t>
    </r>
  </si>
  <si>
    <r>
      <t> </t>
    </r>
    <r>
      <rPr>
        <sz val="10.5"/>
        <color rgb="FF000000"/>
        <rFont val="Arial Unicode"/>
        <family val="2"/>
      </rPr>
      <t>34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</si>
  <si>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2006</t>
    </r>
  </si>
  <si>
    <r>
      <t> </t>
    </r>
    <r>
      <rPr>
        <sz val="10.5"/>
        <color rgb="FF000000"/>
        <rFont val="Arial Unicode"/>
        <family val="2"/>
      </rPr>
      <t>00075</t>
    </r>
  </si>
  <si>
    <r>
      <t> </t>
    </r>
    <r>
      <rPr>
        <sz val="10.5"/>
        <color rgb="FF000000"/>
        <rFont val="Arial Unicode"/>
        <family val="2"/>
      </rPr>
      <t>35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</si>
  <si>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00076</t>
    </r>
  </si>
  <si>
    <r>
      <t> </t>
    </r>
    <r>
      <rPr>
        <sz val="10.5"/>
        <color rgb="FF000000"/>
        <rFont val="Arial Unicode"/>
        <family val="2"/>
      </rPr>
      <t>36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</si>
  <si>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2008</t>
    </r>
  </si>
  <si>
    <r>
      <t> </t>
    </r>
    <r>
      <rPr>
        <sz val="10.5"/>
        <color rgb="FF000000"/>
        <rFont val="Arial Unicode"/>
        <family val="2"/>
      </rPr>
      <t>00077</t>
    </r>
  </si>
  <si>
    <r>
      <t> </t>
    </r>
    <r>
      <rPr>
        <sz val="10.5"/>
        <color rgb="FF000000"/>
        <rFont val="Arial Unicode"/>
        <family val="2"/>
      </rPr>
      <t>37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</si>
  <si>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2009</t>
    </r>
  </si>
  <si>
    <r>
      <t> </t>
    </r>
    <r>
      <rPr>
        <sz val="10.5"/>
        <color rgb="FF000000"/>
        <rFont val="Arial Unicode"/>
        <family val="2"/>
      </rPr>
      <t>00078</t>
    </r>
  </si>
  <si>
    <r>
      <t> </t>
    </r>
    <r>
      <rPr>
        <sz val="10.5"/>
        <color rgb="FF000000"/>
        <rFont val="Arial Unicode"/>
        <family val="2"/>
      </rPr>
      <t>38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</si>
  <si>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00079</t>
    </r>
  </si>
  <si>
    <r>
      <t> </t>
    </r>
    <r>
      <rPr>
        <sz val="10.5"/>
        <color rgb="FF000000"/>
        <rFont val="Arial Unicode"/>
        <family val="2"/>
      </rPr>
      <t>39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</si>
  <si>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00080</t>
    </r>
  </si>
  <si>
    <r>
      <t> </t>
    </r>
    <r>
      <rPr>
        <sz val="10.5"/>
        <color rgb="FF000000"/>
        <rFont val="Arial Unicode"/>
        <family val="2"/>
      </rPr>
      <t>40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</si>
  <si>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00081</t>
    </r>
  </si>
  <si>
    <r>
      <t> </t>
    </r>
    <r>
      <rPr>
        <sz val="10.5"/>
        <color rgb="FF000000"/>
        <rFont val="Arial Unicode"/>
        <family val="2"/>
      </rPr>
      <t>41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</si>
  <si>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00082</t>
    </r>
  </si>
  <si>
    <r>
      <t> </t>
    </r>
    <r>
      <rPr>
        <sz val="10.5"/>
        <color rgb="FF000000"/>
        <rFont val="Arial Unicode"/>
        <family val="2"/>
      </rPr>
      <t>42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</si>
  <si>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Գազաֆիկացում, մետաղական խողովակ /d=57-159մմ/</t>
    </r>
  </si>
  <si>
    <r>
      <t> </t>
    </r>
    <r>
      <rPr>
        <sz val="10.5"/>
        <color rgb="FF000000"/>
        <rFont val="Arial Unicode"/>
        <family val="2"/>
      </rPr>
      <t>00083</t>
    </r>
  </si>
  <si>
    <r>
      <t> </t>
    </r>
    <r>
      <rPr>
        <sz val="10.5"/>
        <color rgb="FF000000"/>
        <rFont val="Arial Unicode"/>
        <family val="2"/>
      </rPr>
      <t>43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</si>
  <si>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Գազաֆիկացում, մետաղական խողովակ /d=57-108մմ/</t>
    </r>
  </si>
  <si>
    <r>
      <t> </t>
    </r>
    <r>
      <rPr>
        <sz val="10.5"/>
        <color rgb="FF000000"/>
        <rFont val="Arial Unicode"/>
        <family val="2"/>
      </rPr>
      <t>00084</t>
    </r>
  </si>
  <si>
    <r>
      <t> </t>
    </r>
    <r>
      <rPr>
        <sz val="10.5"/>
        <color rgb="FF000000"/>
        <rFont val="Arial Unicode"/>
        <family val="2"/>
      </rPr>
      <t>44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</si>
  <si>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Գազաֆիկացում, մետաղական խողովակ /d=32.5-76մմ/</t>
    </r>
  </si>
  <si>
    <r>
      <t> </t>
    </r>
    <r>
      <rPr>
        <sz val="10.5"/>
        <color rgb="FF000000"/>
        <rFont val="Arial Unicode"/>
        <family val="2"/>
      </rPr>
      <t>00085</t>
    </r>
  </si>
  <si>
    <r>
      <t> </t>
    </r>
    <r>
      <rPr>
        <sz val="10.5"/>
        <color rgb="FF000000"/>
        <rFont val="Arial Unicode"/>
        <family val="2"/>
      </rPr>
      <t>45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</si>
  <si>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Գազաֆիկացում, մետաղական խողովակ Փ=108x3,5մմ</t>
    </r>
  </si>
  <si>
    <r>
      <t> </t>
    </r>
    <r>
      <rPr>
        <sz val="10.5"/>
        <color rgb="FF000000"/>
        <rFont val="Arial Unicode"/>
        <family val="2"/>
      </rPr>
      <t>00086</t>
    </r>
  </si>
  <si>
    <r>
      <t> </t>
    </r>
    <r>
      <rPr>
        <sz val="10.5"/>
        <color rgb="FF000000"/>
        <rFont val="Arial Unicode"/>
        <family val="2"/>
      </rPr>
      <t>46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</si>
  <si>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Ոռոգման ջրի ջրագիծ, մետաղական խողովակ, /d=200մմ/</t>
    </r>
  </si>
  <si>
    <r>
      <t> </t>
    </r>
    <r>
      <rPr>
        <sz val="10.5"/>
        <color rgb="FF000000"/>
        <rFont val="Arial Unicode"/>
        <family val="2"/>
      </rPr>
      <t>1975</t>
    </r>
  </si>
  <si>
    <r>
      <t> </t>
    </r>
    <r>
      <rPr>
        <sz val="10.5"/>
        <color rgb="FF000000"/>
        <rFont val="Arial Unicode"/>
        <family val="2"/>
      </rPr>
      <t>00087</t>
    </r>
  </si>
  <si>
    <r>
      <t> </t>
    </r>
    <r>
      <rPr>
        <sz val="10.5"/>
        <color rgb="FF000000"/>
        <rFont val="Arial Unicode"/>
        <family val="2"/>
      </rPr>
      <t>47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</si>
  <si>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Արտաքին լուսավորության ցանց /մետաղական հենասյուն և լուսատու /</t>
    </r>
  </si>
  <si>
    <r>
      <t> </t>
    </r>
    <r>
      <rPr>
        <sz val="10.5"/>
        <color rgb="FF000000"/>
        <rFont val="Arial Unicode"/>
        <family val="2"/>
      </rPr>
      <t>1990</t>
    </r>
  </si>
  <si>
    <r>
      <t> </t>
    </r>
    <r>
      <rPr>
        <sz val="10.5"/>
        <color rgb="FF000000"/>
        <rFont val="Arial Unicode"/>
        <family val="2"/>
      </rPr>
      <t>00088</t>
    </r>
  </si>
  <si>
    <r>
      <t> </t>
    </r>
    <r>
      <rPr>
        <sz val="10.5"/>
        <color rgb="FF000000"/>
        <rFont val="Arial Unicode"/>
        <family val="2"/>
      </rPr>
      <t>48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</si>
  <si>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00089</t>
    </r>
  </si>
  <si>
    <r>
      <t> </t>
    </r>
    <r>
      <rPr>
        <sz val="10.5"/>
        <color rgb="FF000000"/>
        <rFont val="Arial Unicode"/>
        <family val="2"/>
      </rPr>
      <t>49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</si>
  <si>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Արտաքին լուսավորության ցանց /մետաղական հենասյուն և լուսատու /85 վտ/ /</t>
    </r>
  </si>
  <si>
    <r>
      <t> </t>
    </r>
    <r>
      <rPr>
        <sz val="10.5"/>
        <color rgb="FF000000"/>
        <rFont val="Arial Unicode"/>
        <family val="2"/>
      </rPr>
      <t>00090</t>
    </r>
  </si>
  <si>
    <r>
      <t> </t>
    </r>
    <r>
      <rPr>
        <sz val="10.5"/>
        <color rgb="FF000000"/>
        <rFont val="Arial Unicode"/>
        <family val="2"/>
      </rPr>
      <t>50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</si>
  <si>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Արտաքին լուսավորության ցանց /մետաղական հենասյուն և լուսատու / /Պանթեոն/</t>
    </r>
  </si>
  <si>
    <r>
      <t> </t>
    </r>
    <r>
      <rPr>
        <sz val="10.5"/>
        <color rgb="FF000000"/>
        <rFont val="Arial Unicode"/>
        <family val="2"/>
      </rPr>
      <t>2017</t>
    </r>
  </si>
  <si>
    <r>
      <t> </t>
    </r>
    <r>
      <rPr>
        <sz val="10.5"/>
        <color rgb="FF000000"/>
        <rFont val="Arial Unicode"/>
        <family val="2"/>
      </rPr>
      <t>00091</t>
    </r>
  </si>
  <si>
    <r>
      <t> </t>
    </r>
    <r>
      <rPr>
        <sz val="10.5"/>
        <color rgb="FF000000"/>
        <rFont val="Arial Unicode"/>
        <family val="2"/>
      </rPr>
      <t>51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</si>
  <si>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Արտաքին լուսավորության ցանց /միայն լեդ լուսատուներ՝ բետոնե սյուների վրա տեղակայված/</t>
    </r>
  </si>
  <si>
    <r>
      <t> </t>
    </r>
    <r>
      <rPr>
        <sz val="10.5"/>
        <color rgb="FF000000"/>
        <rFont val="Arial Unicode"/>
        <family val="2"/>
      </rPr>
      <t>00092</t>
    </r>
  </si>
  <si>
    <r>
      <t> </t>
    </r>
    <r>
      <rPr>
        <sz val="10.5"/>
        <color rgb="FF000000"/>
        <rFont val="Arial Unicode"/>
        <family val="2"/>
      </rPr>
      <t>52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</si>
  <si>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Մուտքի պատվանդան և հարակից տարածքի բարեկարգում</t>
    </r>
  </si>
  <si>
    <r>
      <t> </t>
    </r>
    <r>
      <rPr>
        <sz val="10.5"/>
        <color rgb="FF000000"/>
        <rFont val="Arial Unicode"/>
        <family val="2"/>
      </rPr>
      <t>00093</t>
    </r>
  </si>
  <si>
    <r>
      <t> </t>
    </r>
    <r>
      <rPr>
        <sz val="10.5"/>
        <color rgb="FF000000"/>
        <rFont val="Arial Unicode"/>
        <family val="2"/>
      </rPr>
      <t>53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</si>
  <si>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Ավտոմեքենա ՎԱԶ 21214-126-20 /Նիվա/</t>
    </r>
  </si>
  <si>
    <r>
      <t> </t>
    </r>
    <r>
      <rPr>
        <sz val="10.5"/>
        <color rgb="FF000000"/>
        <rFont val="Arial Unicode"/>
        <family val="2"/>
      </rPr>
      <t>00094</t>
    </r>
  </si>
  <si>
    <r>
      <t> </t>
    </r>
    <r>
      <rPr>
        <sz val="10.5"/>
        <color rgb="FF000000"/>
        <rFont val="Arial Unicode"/>
        <family val="2"/>
      </rPr>
      <t>54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</si>
  <si>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Փողոցային կանգառներ</t>
    </r>
  </si>
  <si>
    <r>
      <t> </t>
    </r>
    <r>
      <rPr>
        <sz val="10.5"/>
        <color rgb="FF000000"/>
        <rFont val="Arial Unicode"/>
        <family val="2"/>
      </rPr>
      <t>00095</t>
    </r>
  </si>
  <si>
    <r>
      <t> </t>
    </r>
    <r>
      <rPr>
        <sz val="10.5"/>
        <color rgb="FF000000"/>
        <rFont val="Arial Unicode"/>
        <family val="2"/>
      </rPr>
      <t>55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</si>
  <si>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Փողոցային նստարաններ</t>
    </r>
  </si>
  <si>
    <r>
      <t> </t>
    </r>
    <r>
      <rPr>
        <sz val="10.5"/>
        <color rgb="FF000000"/>
        <rFont val="Arial Unicode"/>
        <family val="2"/>
      </rPr>
      <t>00096</t>
    </r>
  </si>
  <si>
    <r>
      <t> </t>
    </r>
    <r>
      <rPr>
        <sz val="10.5"/>
        <color rgb="FF000000"/>
        <rFont val="Arial Unicode"/>
        <family val="2"/>
      </rPr>
      <t>56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</si>
  <si>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Փողոցային աղբարկղներ</t>
    </r>
  </si>
  <si>
    <r>
      <t> </t>
    </r>
    <r>
      <rPr>
        <sz val="10.5"/>
        <color rgb="FF000000"/>
        <rFont val="Arial Unicode"/>
        <family val="2"/>
      </rPr>
      <t>00097</t>
    </r>
  </si>
  <si>
    <r>
      <t> </t>
    </r>
    <r>
      <rPr>
        <sz val="10.5"/>
        <color rgb="FF000000"/>
        <rFont val="Arial Unicode"/>
        <family val="2"/>
      </rPr>
      <t>57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</si>
  <si>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Փողոցային խաղարաններ</t>
    </r>
  </si>
  <si>
    <r>
      <t> </t>
    </r>
    <r>
      <rPr>
        <sz val="10.5"/>
        <color rgb="FF000000"/>
        <rFont val="Arial Unicode"/>
        <family val="2"/>
      </rPr>
      <t>00098</t>
    </r>
  </si>
  <si>
    <r>
      <t> </t>
    </r>
    <r>
      <rPr>
        <sz val="10.5"/>
        <color rgb="FF000000"/>
        <rFont val="Arial Unicode"/>
        <family val="2"/>
      </rPr>
      <t>58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</si>
  <si>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Գեղարվեստական գրքեր</t>
    </r>
  </si>
  <si>
    <r>
      <t> </t>
    </r>
    <r>
      <rPr>
        <sz val="10.5"/>
        <color rgb="FF000000"/>
        <rFont val="Arial Unicode"/>
        <family val="2"/>
      </rPr>
      <t>00099</t>
    </r>
  </si>
  <si>
    <r>
      <t> </t>
    </r>
    <r>
      <rPr>
        <sz val="10.5"/>
        <color rgb="FF000000"/>
        <rFont val="Arial Unicode"/>
        <family val="2"/>
      </rPr>
      <t>59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</si>
  <si>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Գիտական և պատմամշակութային գրքեր</t>
    </r>
  </si>
  <si>
    <r>
      <t> </t>
    </r>
    <r>
      <rPr>
        <sz val="10.5"/>
        <color rgb="FF000000"/>
        <rFont val="Arial Unicode"/>
        <family val="2"/>
      </rPr>
      <t>00100</t>
    </r>
  </si>
  <si>
    <r>
      <t> </t>
    </r>
    <r>
      <rPr>
        <sz val="10.5"/>
        <color rgb="FF000000"/>
        <rFont val="Arial Unicode"/>
        <family val="2"/>
      </rPr>
      <t>60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</si>
  <si>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Հանրագիտարաններ</t>
    </r>
  </si>
  <si>
    <r>
      <t> </t>
    </r>
    <r>
      <rPr>
        <sz val="10.5"/>
        <color rgb="FF000000"/>
        <rFont val="Arial Unicode"/>
        <family val="2"/>
      </rPr>
      <t>00101</t>
    </r>
  </si>
  <si>
    <r>
      <t> </t>
    </r>
    <r>
      <rPr>
        <sz val="10.5"/>
        <color rgb="FF000000"/>
        <rFont val="Arial Unicode"/>
        <family val="2"/>
      </rPr>
      <t>61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</si>
  <si>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Բառարաններ</t>
    </r>
  </si>
  <si>
    <r>
      <t> </t>
    </r>
    <r>
      <rPr>
        <sz val="10.5"/>
        <color rgb="FF000000"/>
        <rFont val="Arial Unicode"/>
        <family val="2"/>
      </rPr>
      <t>1978</t>
    </r>
  </si>
  <si>
    <r>
      <t> </t>
    </r>
    <r>
      <rPr>
        <sz val="10.5"/>
        <color rgb="FF000000"/>
        <rFont val="Arial Unicode"/>
        <family val="2"/>
      </rPr>
      <t>00102</t>
    </r>
  </si>
  <si>
    <r>
      <t> </t>
    </r>
    <r>
      <rPr>
        <sz val="10.5"/>
        <color rgb="FF000000"/>
        <rFont val="Arial Unicode"/>
        <family val="2"/>
      </rPr>
      <t>62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</si>
  <si>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Լենինի հատորներ</t>
    </r>
  </si>
  <si>
    <r>
      <t> </t>
    </r>
    <r>
      <rPr>
        <sz val="10.5"/>
        <color rgb="FF000000"/>
        <rFont val="Arial Unicode"/>
        <family val="2"/>
      </rPr>
      <t>1980</t>
    </r>
  </si>
  <si>
    <r>
      <t> </t>
    </r>
    <r>
      <rPr>
        <sz val="10.5"/>
        <color rgb="FF000000"/>
        <rFont val="Arial Unicode"/>
        <family val="2"/>
      </rPr>
      <t>00103</t>
    </r>
  </si>
  <si>
    <r>
      <t> </t>
    </r>
    <r>
      <rPr>
        <sz val="10.5"/>
        <color rgb="FF000000"/>
        <rFont val="Arial Unicode"/>
        <family val="2"/>
      </rPr>
      <t>63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</si>
  <si>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Գրականություն</t>
    </r>
  </si>
  <si>
    <r>
      <t> </t>
    </r>
    <r>
      <rPr>
        <sz val="10.5"/>
        <color rgb="FF000000"/>
        <rFont val="Arial Unicode"/>
        <family val="2"/>
      </rPr>
      <t>00104</t>
    </r>
  </si>
  <si>
    <r>
      <t> </t>
    </r>
    <r>
      <rPr>
        <sz val="10.5"/>
        <color rgb="FF000000"/>
        <rFont val="Arial Unicode"/>
        <family val="2"/>
      </rPr>
      <t>64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</si>
  <si>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Գյուղապետարանի վարչական շենք</t>
    </r>
  </si>
  <si>
    <r>
      <t> </t>
    </r>
    <r>
      <rPr>
        <sz val="10.5"/>
        <color rgb="FF000000"/>
        <rFont val="Arial Unicode"/>
        <family val="2"/>
      </rPr>
      <t>00105</t>
    </r>
  </si>
  <si>
    <r>
      <t> </t>
    </r>
    <r>
      <rPr>
        <sz val="10.5"/>
        <color rgb="FF000000"/>
        <rFont val="Arial Unicode"/>
        <family val="2"/>
      </rPr>
      <t>65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</si>
  <si>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Մանկապարտեզ</t>
    </r>
  </si>
  <si>
    <r>
      <t> </t>
    </r>
    <r>
      <rPr>
        <sz val="10.5"/>
        <color rgb="FF000000"/>
        <rFont val="Arial Unicode"/>
        <family val="2"/>
      </rPr>
      <t>00106</t>
    </r>
  </si>
  <si>
    <r>
      <t> </t>
    </r>
    <r>
      <rPr>
        <sz val="10.5"/>
        <color rgb="FF000000"/>
        <rFont val="Arial Unicode"/>
        <family val="2"/>
      </rPr>
      <t>66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</si>
  <si>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1970</t>
    </r>
  </si>
  <si>
    <r>
      <t> </t>
    </r>
    <r>
      <rPr>
        <sz val="10.5"/>
        <color rgb="FF000000"/>
        <rFont val="Arial Unicode"/>
        <family val="2"/>
      </rPr>
      <t>00107</t>
    </r>
  </si>
  <si>
    <r>
      <t> </t>
    </r>
    <r>
      <rPr>
        <sz val="10.5"/>
        <color rgb="FF000000"/>
        <rFont val="Arial Unicode"/>
        <family val="2"/>
      </rPr>
      <t>67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</si>
  <si>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Բուժ ամբուլատորիա</t>
    </r>
  </si>
  <si>
    <r>
      <t> </t>
    </r>
    <r>
      <rPr>
        <sz val="10.5"/>
        <color rgb="FF000000"/>
        <rFont val="Arial Unicode"/>
        <family val="2"/>
      </rPr>
      <t>00108</t>
    </r>
  </si>
  <si>
    <r>
      <t> </t>
    </r>
    <r>
      <rPr>
        <sz val="10.5"/>
        <color rgb="FF000000"/>
        <rFont val="Arial Unicode"/>
        <family val="2"/>
      </rPr>
      <t>68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</si>
  <si>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Մշակույթի կենտրոն</t>
    </r>
  </si>
  <si>
    <r>
      <t> </t>
    </r>
    <r>
      <rPr>
        <sz val="10.5"/>
        <color rgb="FF000000"/>
        <rFont val="Arial Unicode"/>
        <family val="2"/>
      </rPr>
      <t>00109</t>
    </r>
  </si>
  <si>
    <r>
      <t> </t>
    </r>
    <r>
      <rPr>
        <sz val="10.5"/>
        <color rgb="FF000000"/>
        <rFont val="Arial Unicode"/>
        <family val="2"/>
      </rPr>
      <t>69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</si>
  <si>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Օդորակիչ ELECTROLUX EACS/I-18HM/N3 /T/</t>
    </r>
  </si>
  <si>
    <r>
      <t> </t>
    </r>
    <r>
      <rPr>
        <sz val="10.5"/>
        <color rgb="FF000000"/>
        <rFont val="Arial Unicode"/>
        <family val="2"/>
      </rPr>
      <t>2019</t>
    </r>
  </si>
  <si>
    <r>
      <t> </t>
    </r>
    <r>
      <rPr>
        <sz val="10.5"/>
        <color rgb="FF000000"/>
        <rFont val="Arial Unicode"/>
        <family val="2"/>
      </rPr>
      <t>00110</t>
    </r>
  </si>
  <si>
    <r>
      <t> </t>
    </r>
    <r>
      <rPr>
        <sz val="10.5"/>
        <color rgb="FF000000"/>
        <rFont val="Arial Unicode"/>
        <family val="2"/>
      </rPr>
      <t>70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</si>
  <si>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00111</t>
    </r>
  </si>
  <si>
    <r>
      <t> </t>
    </r>
    <r>
      <rPr>
        <sz val="10.5"/>
        <color rgb="FF000000"/>
        <rFont val="Arial Unicode"/>
        <family val="2"/>
      </rPr>
      <t>71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</si>
  <si>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2020</t>
    </r>
  </si>
  <si>
    <r>
      <t> </t>
    </r>
    <r>
      <rPr>
        <sz val="10.5"/>
        <color rgb="FF000000"/>
        <rFont val="Arial Unicode"/>
        <family val="2"/>
      </rPr>
      <t>00112</t>
    </r>
  </si>
  <si>
    <r>
      <t> </t>
    </r>
    <r>
      <rPr>
        <sz val="10.5"/>
        <color rgb="FF000000"/>
        <rFont val="Arial Unicode"/>
        <family val="2"/>
      </rPr>
      <t>72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</si>
  <si>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Ազդանշանային բարձրախոս</t>
    </r>
  </si>
  <si>
    <r>
      <t> </t>
    </r>
    <r>
      <rPr>
        <sz val="10.5"/>
        <color rgb="FF000000"/>
        <rFont val="Arial Unicode"/>
        <family val="2"/>
      </rPr>
      <t>00113</t>
    </r>
  </si>
  <si>
    <r>
      <t> </t>
    </r>
    <r>
      <rPr>
        <sz val="10.5"/>
        <color rgb="FF000000"/>
        <rFont val="Arial Unicode"/>
        <family val="2"/>
      </rPr>
      <t>73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</si>
  <si>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00114</t>
    </r>
  </si>
  <si>
    <r>
      <t> </t>
    </r>
    <r>
      <rPr>
        <sz val="10.5"/>
        <color rgb="FF000000"/>
        <rFont val="Arial Unicode"/>
        <family val="2"/>
      </rPr>
      <t>74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</si>
  <si>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00116</t>
    </r>
  </si>
  <si>
    <r>
      <t> </t>
    </r>
    <r>
      <rPr>
        <sz val="10.5"/>
        <color rgb="FF000000"/>
        <rFont val="Arial Unicode"/>
        <family val="2"/>
      </rPr>
      <t>75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</si>
  <si>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Շչակ Ց-40</t>
    </r>
  </si>
  <si>
    <r>
      <t> </t>
    </r>
    <r>
      <rPr>
        <sz val="10.5"/>
        <color rgb="FF000000"/>
        <rFont val="Arial Unicode"/>
        <family val="2"/>
      </rPr>
      <t>00117</t>
    </r>
  </si>
  <si>
    <r>
      <t> </t>
    </r>
    <r>
      <rPr>
        <sz val="10.5"/>
        <color rgb="FF000000"/>
        <rFont val="Arial Unicode"/>
        <family val="2"/>
      </rPr>
      <t>76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</si>
  <si>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00118</t>
    </r>
  </si>
  <si>
    <r>
      <t> </t>
    </r>
    <r>
      <rPr>
        <sz val="10.5"/>
        <color rgb="FF000000"/>
        <rFont val="Arial Unicode"/>
        <family val="2"/>
      </rPr>
      <t>77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</si>
  <si>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00119</t>
    </r>
  </si>
  <si>
    <r>
      <t> </t>
    </r>
    <r>
      <rPr>
        <sz val="10.5"/>
        <color rgb="FF000000"/>
        <rFont val="Arial Unicode"/>
        <family val="2"/>
      </rPr>
      <t>78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</si>
  <si>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Դյուրակիր համակարգիչ</t>
    </r>
  </si>
  <si>
    <r>
      <t> </t>
    </r>
    <r>
      <rPr>
        <sz val="10.5"/>
        <color rgb="FF000000"/>
        <rFont val="Arial Unicode"/>
        <family val="2"/>
      </rPr>
      <t>00123</t>
    </r>
  </si>
  <si>
    <r>
      <t> </t>
    </r>
    <r>
      <rPr>
        <sz val="10.5"/>
        <color rgb="FF000000"/>
        <rFont val="Arial Unicode"/>
        <family val="2"/>
      </rPr>
      <t>79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</si>
  <si>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Տպիչ սարք</t>
    </r>
  </si>
  <si>
    <r>
      <t> </t>
    </r>
    <r>
      <rPr>
        <sz val="10.5"/>
        <color rgb="FF000000"/>
        <rFont val="Arial Unicode"/>
        <family val="2"/>
      </rPr>
      <t>00124</t>
    </r>
  </si>
  <si>
    <r>
      <t> </t>
    </r>
    <r>
      <rPr>
        <sz val="10.5"/>
        <color rgb="FF000000"/>
        <rFont val="Arial Unicode"/>
        <family val="2"/>
      </rPr>
      <t>80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</si>
  <si>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00125</t>
    </r>
  </si>
  <si>
    <r>
      <t> </t>
    </r>
    <r>
      <rPr>
        <sz val="10.5"/>
        <color rgb="FF000000"/>
        <rFont val="Arial Unicode"/>
        <family val="2"/>
      </rPr>
      <t>81</t>
    </r>
    <r>
      <rPr>
        <sz val="11"/>
        <color theme="1"/>
        <rFont val="Calibri"/>
        <family val="2"/>
        <scheme val="minor"/>
      </rPr>
      <t/>
    </r>
  </si>
  <si>
    <r>
      <t> </t>
    </r>
    <r>
      <rPr>
        <sz val="10.5"/>
        <color rgb="FF000000"/>
        <rFont val="Arial Unicode"/>
        <family val="2"/>
      </rPr>
      <t>Բենզինաշարժիչային սղոց</t>
    </r>
  </si>
  <si>
    <r>
      <t> </t>
    </r>
    <r>
      <rPr>
        <sz val="10.5"/>
        <color rgb="FF000000"/>
        <rFont val="Arial Unicode"/>
        <family val="2"/>
      </rPr>
      <t>00126</t>
    </r>
  </si>
  <si>
    <t>ՔԱՍԱԽԻ ՀԱՄԱՅՆՔԱՊԵՏԱՐԱՆԻ ՀԻՄՆԱԿԱՆ 
ՄԻՋՈՑՆԵՐԻ ՑՈՒՑԱԿ</t>
  </si>
  <si>
    <t xml:space="preserve">Հավելված 1                                                                    Նաիրի համայնքի ավագանու 2022 թվականի մարտի 10-ի N 28 որոշման </t>
  </si>
  <si>
    <t xml:space="preserve">Հավելված 2                                                                    Նաիրի համայնքի ավագանու 2022 թվականի մարտի 10-ի N 28 որոշման </t>
  </si>
  <si>
    <t xml:space="preserve">Հավելված 3                                                                    Նաիրի համայնքի ավագանու 2022 թվականի մարտի 10-ի N 28 որոշման </t>
  </si>
  <si>
    <t xml:space="preserve">Հավելված 4                                                                    Նաիրի համայնքի ավագանու 2022 թվականի մարտի 10-ի N 28 որոշման </t>
  </si>
  <si>
    <t xml:space="preserve">                  Հավելված 5                                                                    Նաիրի համայնքի ավագանու 2022 թվականի մարտի 10-ի N 28 որոշման </t>
  </si>
  <si>
    <t xml:space="preserve">  Հավելված 6                                                                    Նաիրի համայնքի ավագանու 2022 թվականի մարտի 10-ի N 28 որոշման </t>
  </si>
  <si>
    <t xml:space="preserve">  Հավելված 7                                                                    Նաիրի համայնքի ավագանու 2022 թվականի մարտի 10-ի N 28 որոշման </t>
  </si>
  <si>
    <t xml:space="preserve">  Հավելված 8                                                                    Նաիրի համայնքի ավագանու 2022 թվականի մարտի 10-ի N 28 որոշման </t>
  </si>
  <si>
    <t xml:space="preserve"> Հավելված 9                                                                    Նաիրի համայնքի ավագանու 2022 թվականի մարտի 10-ի N 28 որոշման </t>
  </si>
  <si>
    <t xml:space="preserve"> Հավելված 10                                                                    Նաիրի համայնքի ավագանու 2022 թվականի մարտի 10-ի N 28 որոշման </t>
  </si>
  <si>
    <t xml:space="preserve"> Հավելված 11                                                                    Նաիրի համայնքի ավագանու 2022 թվականի մարտի 10-ի N 28 որոշման </t>
  </si>
  <si>
    <t xml:space="preserve"> Հավելված 13                                                                             Նաիրի համայնքի ավագանու 2022 թվականի մարտի 10-ի N 28 որոշման </t>
  </si>
  <si>
    <t xml:space="preserve"> Հավելված 14                                                                    Նաիրի համայնքի ավագանու 2022 թվականի մարտի 10-ի N 28 որոշման </t>
  </si>
  <si>
    <t xml:space="preserve"> Հավելված 15                                                                    Նաիրի համայնքի ավագանու 2022 թվականի մարտի 10-ի N 28 որոշման </t>
  </si>
  <si>
    <t xml:space="preserve">Հավելված 16                                                                                             Նաիրի համայնքի ավագանու 2022 թվականի մարտի 10-ի N 28 որոշման </t>
  </si>
  <si>
    <t xml:space="preserve"> Հավելված 17                                                                    Նաիրի համայնքի ավագանու 2022 թվականի մարտի 10-ի N 28 որոշման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</si>
</sst>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\ _դ_ր_."/>
    <numFmt numFmtId="166" formatCode="#,###,###,###,##0.00"/>
  </numFmts>
  <fonts count="7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b/>
      <sz val="11"/>
      <name val="Arial LatArm"/>
      <family val="2"/>
    </font>
    <font>
      <b/>
      <sz val="10"/>
      <name val="Arial LatArm"/>
      <family val="2"/>
    </font>
    <font>
      <sz val="11"/>
      <name val="Calibri"/>
      <family val="2"/>
      <charset val="204"/>
      <scheme val="minor"/>
    </font>
    <font>
      <sz val="12"/>
      <name val="Arial Armenian"/>
      <family val="2"/>
    </font>
    <font>
      <sz val="10"/>
      <name val="Arial Armenian"/>
      <family val="2"/>
    </font>
    <font>
      <sz val="10"/>
      <color theme="1"/>
      <name val="Calibri"/>
      <family val="2"/>
      <scheme val="minor"/>
    </font>
    <font>
      <sz val="12"/>
      <color theme="1"/>
      <name val="Arial Armenian"/>
      <family val="2"/>
    </font>
    <font>
      <sz val="10"/>
      <color theme="1"/>
      <name val="Arial Armenian"/>
      <family val="2"/>
    </font>
    <font>
      <sz val="10"/>
      <color rgb="FF000000"/>
      <name val="Arial Armenian"/>
      <family val="2"/>
    </font>
    <font>
      <sz val="10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0"/>
      <color rgb="FF000000"/>
      <name val="Arial Armenian"/>
      <family val="2"/>
    </font>
    <font>
      <b/>
      <sz val="12"/>
      <color theme="1"/>
      <name val="Arial Armenian"/>
      <family val="2"/>
    </font>
    <font>
      <b/>
      <sz val="10"/>
      <name val="Arial Armenian"/>
      <family val="2"/>
    </font>
    <font>
      <sz val="11"/>
      <color theme="1"/>
      <name val="Arial Armenian"/>
      <family val="2"/>
    </font>
    <font>
      <sz val="9"/>
      <color theme="1"/>
      <name val="Arial Armenian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 LatArm"/>
      <family val="2"/>
    </font>
    <font>
      <b/>
      <sz val="12"/>
      <name val="Arial LatArm"/>
      <family val="2"/>
    </font>
    <font>
      <sz val="13"/>
      <name val="Arial LatArm"/>
      <family val="2"/>
    </font>
    <font>
      <sz val="8"/>
      <name val="Arial LatArm"/>
      <family val="2"/>
    </font>
    <font>
      <b/>
      <sz val="14"/>
      <color theme="1"/>
      <name val="Arial LatArm"/>
      <family val="2"/>
    </font>
    <font>
      <sz val="11"/>
      <color theme="1"/>
      <name val="Calibri"/>
      <family val="2"/>
      <scheme val="minor"/>
    </font>
    <font>
      <b/>
      <sz val="12"/>
      <name val="Arial Armenian"/>
      <family val="2"/>
    </font>
    <font>
      <sz val="12"/>
      <color rgb="FFFF0000"/>
      <name val="Arial Armenian"/>
      <family val="2"/>
    </font>
    <font>
      <sz val="12"/>
      <color rgb="FF000000"/>
      <name val="Arial Armenian"/>
      <family val="2"/>
    </font>
    <font>
      <b/>
      <sz val="12"/>
      <color theme="1"/>
      <name val="Arial LatArm"/>
      <family val="2"/>
    </font>
    <font>
      <sz val="10"/>
      <color rgb="FF000000"/>
      <name val="Sylfae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Arial LatArm"/>
      <family val="2"/>
    </font>
    <font>
      <sz val="11"/>
      <color rgb="FF222222"/>
      <name val="Tahoma"/>
      <family val="2"/>
      <charset val="204"/>
    </font>
    <font>
      <vertAlign val="superscript"/>
      <sz val="11"/>
      <color rgb="FF222222"/>
      <name val="Tahoma"/>
      <family val="2"/>
      <charset val="204"/>
    </font>
    <font>
      <sz val="8"/>
      <color theme="1"/>
      <name val="Arial LatArm"/>
      <family val="2"/>
    </font>
    <font>
      <sz val="14"/>
      <color theme="1"/>
      <name val="Arial LatArm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charset val="204"/>
      <scheme val="minor"/>
    </font>
    <font>
      <sz val="12"/>
      <color rgb="FFFF0000"/>
      <name val="Arial LatArm"/>
      <family val="2"/>
    </font>
    <font>
      <sz val="12"/>
      <color indexed="8"/>
      <name val="Arial Armenian"/>
      <family val="2"/>
    </font>
    <font>
      <sz val="9"/>
      <name val="Arial LatArm"/>
      <family val="2"/>
    </font>
    <font>
      <sz val="10"/>
      <color theme="1"/>
      <name val="Arial LatArm"/>
      <family val="2"/>
    </font>
    <font>
      <sz val="10"/>
      <color rgb="FF000000"/>
      <name val="Arial LatArm"/>
      <family val="2"/>
    </font>
    <font>
      <sz val="9"/>
      <color rgb="FF000000"/>
      <name val="Arial LatArm"/>
      <family val="2"/>
    </font>
    <font>
      <sz val="8"/>
      <color rgb="FF000000"/>
      <name val="Arial LatArm"/>
      <family val="2"/>
    </font>
    <font>
      <sz val="7.5"/>
      <color rgb="FF000000"/>
      <name val="Arial LatArm"/>
      <family val="2"/>
    </font>
    <font>
      <b/>
      <sz val="10"/>
      <color rgb="FF000000"/>
      <name val="Arial LatArm"/>
      <family val="2"/>
    </font>
    <font>
      <b/>
      <sz val="11"/>
      <color theme="1"/>
      <name val="Arial LatArm"/>
      <family val="2"/>
    </font>
    <font>
      <b/>
      <sz val="8"/>
      <color rgb="FF000000"/>
      <name val="Arial LatArm"/>
      <family val="2"/>
    </font>
    <font>
      <sz val="10.5"/>
      <color rgb="FF000000"/>
      <name val="Arial Unicode"/>
      <family val="2"/>
    </font>
    <font>
      <sz val="10.5"/>
      <color rgb="FF000000"/>
      <name val="Calibri"/>
      <family val="2"/>
      <scheme val="minor"/>
    </font>
    <font>
      <sz val="7.5"/>
      <color rgb="FF000000"/>
      <name val="Arial Unicode"/>
      <family val="2"/>
    </font>
    <font>
      <sz val="10.5"/>
      <color rgb="FF000000"/>
      <name val="MS Gothic"/>
      <family val="3"/>
    </font>
    <font>
      <sz val="12"/>
      <color theme="1"/>
      <name val="Calibri"/>
      <family val="2"/>
      <scheme val="minor"/>
    </font>
    <font>
      <b/>
      <sz val="10"/>
      <name val="GHEA Grapalat"/>
      <family val="3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Calibri"/>
      <family val="2"/>
      <charset val="204"/>
    </font>
    <font>
      <sz val="8"/>
      <color rgb="FF000000"/>
      <name val="Tahoma"/>
      <family val="2"/>
    </font>
    <font>
      <sz val="10"/>
      <name val="Calibri"/>
      <family val="2"/>
      <charset val="204"/>
    </font>
    <font>
      <sz val="8"/>
      <name val="Arial"/>
      <family val="2"/>
      <charset val="204"/>
    </font>
    <font>
      <sz val="8"/>
      <name val="Sylfaen"/>
      <family val="1"/>
      <charset val="204"/>
    </font>
    <font>
      <sz val="8"/>
      <name val="Times New Roman"/>
      <family val="1"/>
      <charset val="204"/>
    </font>
    <font>
      <sz val="8"/>
      <name val="GHEA Grapalat"/>
      <family val="3"/>
    </font>
    <font>
      <sz val="8"/>
      <color theme="1"/>
      <name val="GHEA Grapalat"/>
      <family val="3"/>
    </font>
    <font>
      <b/>
      <sz val="8"/>
      <name val="GHEA Grapalat"/>
      <family val="3"/>
    </font>
    <font>
      <b/>
      <i/>
      <sz val="12"/>
      <color theme="1"/>
      <name val="Calibri"/>
      <family val="2"/>
      <scheme val="minor"/>
    </font>
    <font>
      <sz val="9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DD8E6"/>
      </patternFill>
    </fill>
    <fill>
      <patternFill patternType="solid">
        <fgColor rgb="FFD3D3D3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28" fillId="0" borderId="0"/>
    <xf numFmtId="0" fontId="14" fillId="0" borderId="0"/>
    <xf numFmtId="0" fontId="14" fillId="0" borderId="0"/>
  </cellStyleXfs>
  <cellXfs count="77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2" fontId="3" fillId="0" borderId="2" xfId="0" applyNumberFormat="1" applyFont="1" applyBorder="1"/>
    <xf numFmtId="1" fontId="3" fillId="0" borderId="2" xfId="0" applyNumberFormat="1" applyFont="1" applyBorder="1"/>
    <xf numFmtId="1" fontId="3" fillId="0" borderId="2" xfId="0" applyNumberFormat="1" applyFont="1" applyBorder="1" applyAlignment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5" fillId="0" borderId="1" xfId="0" applyFont="1" applyBorder="1"/>
    <xf numFmtId="2" fontId="6" fillId="0" borderId="1" xfId="0" applyNumberFormat="1" applyFont="1" applyBorder="1"/>
    <xf numFmtId="0" fontId="6" fillId="0" borderId="1" xfId="0" applyFont="1" applyBorder="1"/>
    <xf numFmtId="0" fontId="7" fillId="0" borderId="0" xfId="0" applyFo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10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1" fontId="2" fillId="2" borderId="5" xfId="0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11" fillId="0" borderId="0" xfId="0" applyFont="1"/>
    <xf numFmtId="0" fontId="2" fillId="0" borderId="1" xfId="0" applyFont="1" applyBorder="1" applyAlignment="1">
      <alignment wrapText="1"/>
    </xf>
    <xf numFmtId="0" fontId="12" fillId="0" borderId="1" xfId="0" applyFont="1" applyBorder="1"/>
    <xf numFmtId="0" fontId="2" fillId="0" borderId="1" xfId="0" applyFont="1" applyBorder="1" applyAlignment="1"/>
    <xf numFmtId="0" fontId="13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12" fillId="0" borderId="7" xfId="0" applyFont="1" applyBorder="1"/>
    <xf numFmtId="0" fontId="2" fillId="0" borderId="2" xfId="0" applyFont="1" applyBorder="1" applyAlignment="1"/>
    <xf numFmtId="0" fontId="13" fillId="0" borderId="2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/>
    <xf numFmtId="0" fontId="1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/>
    <xf numFmtId="0" fontId="12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2" fillId="0" borderId="9" xfId="0" applyFont="1" applyBorder="1"/>
    <xf numFmtId="0" fontId="2" fillId="0" borderId="9" xfId="0" applyFont="1" applyBorder="1" applyAlignment="1"/>
    <xf numFmtId="0" fontId="0" fillId="0" borderId="9" xfId="0" applyBorder="1"/>
    <xf numFmtId="0" fontId="0" fillId="0" borderId="6" xfId="0" applyBorder="1"/>
    <xf numFmtId="0" fontId="12" fillId="0" borderId="10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9" fillId="0" borderId="4" xfId="1" applyFont="1" applyBorder="1"/>
    <xf numFmtId="0" fontId="12" fillId="0" borderId="1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1" xfId="1" applyFont="1" applyBorder="1"/>
    <xf numFmtId="1" fontId="9" fillId="0" borderId="1" xfId="1" applyNumberFormat="1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9" fillId="2" borderId="1" xfId="1" applyFont="1" applyFill="1" applyBorder="1"/>
    <xf numFmtId="0" fontId="9" fillId="0" borderId="0" xfId="0" applyFont="1" applyBorder="1" applyAlignment="1"/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0" xfId="1" applyFont="1" applyBorder="1"/>
    <xf numFmtId="0" fontId="12" fillId="0" borderId="1" xfId="0" applyFont="1" applyBorder="1" applyAlignment="1">
      <alignment horizontal="right" vertical="top" wrapText="1"/>
    </xf>
    <xf numFmtId="2" fontId="9" fillId="0" borderId="1" xfId="1" applyNumberFormat="1" applyFont="1" applyBorder="1"/>
    <xf numFmtId="1" fontId="9" fillId="0" borderId="0" xfId="1" applyNumberFormat="1" applyFont="1" applyBorder="1"/>
    <xf numFmtId="0" fontId="9" fillId="0" borderId="0" xfId="0" applyFont="1" applyBorder="1" applyAlignment="1">
      <alignment horizontal="center" vertical="top" wrapText="1"/>
    </xf>
    <xf numFmtId="0" fontId="12" fillId="0" borderId="0" xfId="0" applyFont="1" applyBorder="1"/>
    <xf numFmtId="0" fontId="12" fillId="0" borderId="12" xfId="0" applyFont="1" applyBorder="1" applyAlignment="1">
      <alignment vertical="top" wrapText="1"/>
    </xf>
    <xf numFmtId="0" fontId="12" fillId="0" borderId="2" xfId="0" applyFont="1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9" fillId="0" borderId="2" xfId="1" applyFont="1" applyBorder="1"/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1" xfId="0" applyBorder="1"/>
    <xf numFmtId="0" fontId="15" fillId="0" borderId="1" xfId="0" applyFont="1" applyBorder="1"/>
    <xf numFmtId="0" fontId="1" fillId="0" borderId="0" xfId="0" applyFont="1"/>
    <xf numFmtId="0" fontId="13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9" fillId="0" borderId="1" xfId="1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9" fillId="0" borderId="13" xfId="1" applyFont="1" applyBorder="1"/>
    <xf numFmtId="0" fontId="9" fillId="2" borderId="4" xfId="1" applyFont="1" applyFill="1" applyBorder="1"/>
    <xf numFmtId="0" fontId="12" fillId="0" borderId="0" xfId="0" applyFont="1" applyBorder="1" applyAlignment="1">
      <alignment horizontal="right" vertical="top" wrapText="1"/>
    </xf>
    <xf numFmtId="2" fontId="9" fillId="0" borderId="0" xfId="1" applyNumberFormat="1" applyFont="1" applyBorder="1"/>
    <xf numFmtId="0" fontId="9" fillId="0" borderId="6" xfId="1" applyFont="1" applyBorder="1"/>
    <xf numFmtId="0" fontId="12" fillId="0" borderId="0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9" fillId="0" borderId="6" xfId="1" applyFont="1" applyBorder="1" applyAlignment="1">
      <alignment wrapText="1"/>
    </xf>
    <xf numFmtId="0" fontId="11" fillId="0" borderId="1" xfId="0" applyFont="1" applyBorder="1"/>
    <xf numFmtId="0" fontId="8" fillId="0" borderId="6" xfId="1" applyFont="1" applyBorder="1"/>
    <xf numFmtId="0" fontId="8" fillId="0" borderId="1" xfId="1" applyFont="1" applyBorder="1"/>
    <xf numFmtId="0" fontId="18" fillId="0" borderId="1" xfId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/>
    <xf numFmtId="0" fontId="9" fillId="2" borderId="1" xfId="0" applyFont="1" applyFill="1" applyBorder="1"/>
    <xf numFmtId="1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/>
    <xf numFmtId="0" fontId="9" fillId="0" borderId="3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18" fillId="0" borderId="1" xfId="0" applyFont="1" applyBorder="1"/>
    <xf numFmtId="1" fontId="9" fillId="2" borderId="1" xfId="1" applyNumberFormat="1" applyFont="1" applyFill="1" applyBorder="1"/>
    <xf numFmtId="164" fontId="12" fillId="0" borderId="1" xfId="0" applyNumberFormat="1" applyFont="1" applyBorder="1"/>
    <xf numFmtId="0" fontId="9" fillId="0" borderId="1" xfId="1" applyFont="1" applyBorder="1" applyAlignment="1">
      <alignment wrapText="1"/>
    </xf>
    <xf numFmtId="164" fontId="9" fillId="0" borderId="1" xfId="1" applyNumberFormat="1" applyFont="1" applyBorder="1"/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0" fontId="21" fillId="0" borderId="1" xfId="0" applyFont="1" applyBorder="1"/>
    <xf numFmtId="2" fontId="22" fillId="0" borderId="1" xfId="0" applyNumberFormat="1" applyFont="1" applyBorder="1"/>
    <xf numFmtId="1" fontId="2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4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6" xfId="0" applyFont="1" applyBorder="1"/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3" fillId="2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3" fillId="2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1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1" xfId="0" applyFont="1" applyBorder="1" applyAlignment="1"/>
    <xf numFmtId="0" fontId="11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1" xfId="1" applyFont="1" applyBorder="1" applyAlignment="1"/>
    <xf numFmtId="0" fontId="8" fillId="0" borderId="1" xfId="1" applyFont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1" fontId="17" fillId="0" borderId="0" xfId="0" applyNumberFormat="1" applyFont="1" applyAlignment="1">
      <alignment vertical="center"/>
    </xf>
    <xf numFmtId="0" fontId="3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0" xfId="1" applyFont="1" applyBorder="1" applyAlignment="1"/>
    <xf numFmtId="0" fontId="11" fillId="0" borderId="0" xfId="0" applyFont="1" applyBorder="1" applyAlignment="1">
      <alignment vertical="top" wrapText="1"/>
    </xf>
    <xf numFmtId="0" fontId="31" fillId="2" borderId="0" xfId="0" applyFont="1" applyFill="1" applyBorder="1" applyAlignment="1">
      <alignment vertical="center" wrapText="1"/>
    </xf>
    <xf numFmtId="0" fontId="8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center" vertical="center" wrapText="1"/>
    </xf>
    <xf numFmtId="0" fontId="23" fillId="0" borderId="0" xfId="0" applyFont="1" applyAlignment="1"/>
    <xf numFmtId="0" fontId="35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right" vertical="center"/>
    </xf>
    <xf numFmtId="1" fontId="4" fillId="4" borderId="1" xfId="0" applyNumberFormat="1" applyFont="1" applyFill="1" applyBorder="1" applyAlignment="1">
      <alignment horizontal="right"/>
    </xf>
    <xf numFmtId="1" fontId="4" fillId="4" borderId="1" xfId="0" applyNumberFormat="1" applyFont="1" applyFill="1" applyBorder="1"/>
    <xf numFmtId="0" fontId="35" fillId="4" borderId="0" xfId="0" applyFont="1" applyFill="1"/>
    <xf numFmtId="0" fontId="35" fillId="5" borderId="0" xfId="0" applyFont="1" applyFill="1"/>
    <xf numFmtId="0" fontId="4" fillId="4" borderId="1" xfId="0" applyFont="1" applyFill="1" applyBorder="1" applyAlignment="1">
      <alignment horizontal="right"/>
    </xf>
    <xf numFmtId="0" fontId="35" fillId="6" borderId="0" xfId="0" applyFont="1" applyFill="1"/>
    <xf numFmtId="0" fontId="35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/>
    </xf>
    <xf numFmtId="0" fontId="35" fillId="4" borderId="1" xfId="0" applyFont="1" applyFill="1" applyBorder="1" applyAlignment="1">
      <alignment horizontal="center" vertical="center"/>
    </xf>
    <xf numFmtId="0" fontId="35" fillId="4" borderId="1" xfId="0" applyFont="1" applyFill="1" applyBorder="1"/>
    <xf numFmtId="0" fontId="4" fillId="4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8" fillId="0" borderId="0" xfId="0" applyFont="1"/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39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35" fillId="0" borderId="1" xfId="0" applyFont="1" applyBorder="1"/>
    <xf numFmtId="0" fontId="35" fillId="0" borderId="6" xfId="0" applyFont="1" applyBorder="1"/>
    <xf numFmtId="0" fontId="35" fillId="0" borderId="1" xfId="0" applyFont="1" applyBorder="1" applyAlignment="1">
      <alignment horizontal="right"/>
    </xf>
    <xf numFmtId="0" fontId="35" fillId="0" borderId="5" xfId="0" applyFont="1" applyBorder="1"/>
    <xf numFmtId="0" fontId="39" fillId="0" borderId="0" xfId="0" applyFont="1" applyBorder="1"/>
    <xf numFmtId="0" fontId="35" fillId="0" borderId="6" xfId="0" applyFont="1" applyBorder="1" applyAlignment="1">
      <alignment horizontal="right"/>
    </xf>
    <xf numFmtId="0" fontId="35" fillId="0" borderId="9" xfId="0" applyFont="1" applyBorder="1"/>
    <xf numFmtId="0" fontId="35" fillId="0" borderId="4" xfId="0" applyFont="1" applyBorder="1"/>
    <xf numFmtId="0" fontId="35" fillId="0" borderId="13" xfId="0" applyFont="1" applyBorder="1" applyAlignment="1">
      <alignment horizontal="right"/>
    </xf>
    <xf numFmtId="0" fontId="35" fillId="0" borderId="13" xfId="0" applyFont="1" applyBorder="1"/>
    <xf numFmtId="0" fontId="23" fillId="0" borderId="0" xfId="0" applyFont="1" applyBorder="1"/>
    <xf numFmtId="0" fontId="35" fillId="0" borderId="3" xfId="0" applyFont="1" applyBorder="1"/>
    <xf numFmtId="0" fontId="23" fillId="0" borderId="2" xfId="0" applyFont="1" applyBorder="1"/>
    <xf numFmtId="0" fontId="23" fillId="0" borderId="15" xfId="0" applyFont="1" applyBorder="1"/>
    <xf numFmtId="0" fontId="23" fillId="0" borderId="1" xfId="0" applyFont="1" applyBorder="1"/>
    <xf numFmtId="0" fontId="23" fillId="0" borderId="9" xfId="0" applyFont="1" applyBorder="1"/>
    <xf numFmtId="0" fontId="23" fillId="0" borderId="3" xfId="0" applyFont="1" applyBorder="1"/>
    <xf numFmtId="0" fontId="23" fillId="0" borderId="18" xfId="0" applyFont="1" applyBorder="1"/>
    <xf numFmtId="0" fontId="23" fillId="0" borderId="6" xfId="0" applyFont="1" applyBorder="1"/>
    <xf numFmtId="0" fontId="26" fillId="0" borderId="1" xfId="3" applyFont="1" applyBorder="1"/>
    <xf numFmtId="165" fontId="26" fillId="0" borderId="1" xfId="3" applyNumberFormat="1" applyFont="1" applyBorder="1" applyAlignment="1">
      <alignment horizontal="left" vertical="center"/>
    </xf>
    <xf numFmtId="3" fontId="26" fillId="0" borderId="1" xfId="3" applyNumberFormat="1" applyFont="1" applyBorder="1" applyAlignment="1">
      <alignment horizontal="center" vertical="center"/>
    </xf>
    <xf numFmtId="165" fontId="26" fillId="0" borderId="1" xfId="3" applyNumberFormat="1" applyFont="1" applyFill="1" applyBorder="1" applyAlignment="1">
      <alignment horizontal="left" vertical="center"/>
    </xf>
    <xf numFmtId="3" fontId="26" fillId="0" borderId="1" xfId="3" applyNumberFormat="1" applyFont="1" applyFill="1" applyBorder="1" applyAlignment="1">
      <alignment horizontal="center" vertical="center"/>
    </xf>
    <xf numFmtId="0" fontId="26" fillId="0" borderId="1" xfId="3" applyFont="1" applyFill="1" applyBorder="1"/>
    <xf numFmtId="0" fontId="26" fillId="0" borderId="1" xfId="3" applyFont="1" applyBorder="1" applyAlignment="1">
      <alignment vertical="top" wrapText="1"/>
    </xf>
    <xf numFmtId="165" fontId="26" fillId="0" borderId="1" xfId="3" applyNumberFormat="1" applyFont="1" applyBorder="1" applyAlignment="1">
      <alignment horizontal="left" vertical="top" wrapText="1"/>
    </xf>
    <xf numFmtId="3" fontId="26" fillId="0" borderId="1" xfId="3" applyNumberFormat="1" applyFont="1" applyBorder="1" applyAlignment="1">
      <alignment horizontal="center" vertical="top" wrapText="1"/>
    </xf>
    <xf numFmtId="0" fontId="26" fillId="0" borderId="1" xfId="3" applyFont="1" applyBorder="1" applyAlignment="1">
      <alignment horizontal="right" vertical="center"/>
    </xf>
    <xf numFmtId="165" fontId="38" fillId="0" borderId="1" xfId="2" applyNumberFormat="1" applyFont="1" applyBorder="1" applyAlignment="1">
      <alignment horizontal="left" vertical="center"/>
    </xf>
    <xf numFmtId="165" fontId="38" fillId="0" borderId="1" xfId="2" applyNumberFormat="1" applyFont="1" applyFill="1" applyBorder="1" applyAlignment="1">
      <alignment horizontal="left" vertical="center"/>
    </xf>
    <xf numFmtId="0" fontId="26" fillId="0" borderId="1" xfId="3" applyFont="1" applyBorder="1" applyAlignment="1">
      <alignment vertical="center"/>
    </xf>
    <xf numFmtId="3" fontId="38" fillId="0" borderId="1" xfId="2" applyNumberFormat="1" applyFont="1" applyBorder="1" applyAlignment="1">
      <alignment horizontal="center" vertical="center"/>
    </xf>
    <xf numFmtId="0" fontId="26" fillId="0" borderId="1" xfId="3" applyFont="1" applyBorder="1" applyAlignment="1">
      <alignment vertical="top"/>
    </xf>
    <xf numFmtId="165" fontId="38" fillId="0" borderId="1" xfId="2" applyNumberFormat="1" applyFont="1" applyBorder="1" applyAlignment="1">
      <alignment horizontal="left" vertical="top"/>
    </xf>
    <xf numFmtId="3" fontId="26" fillId="0" borderId="1" xfId="3" applyNumberFormat="1" applyFont="1" applyBorder="1" applyAlignment="1">
      <alignment horizontal="center" vertical="top"/>
    </xf>
    <xf numFmtId="0" fontId="26" fillId="0" borderId="2" xfId="3" applyFont="1" applyBorder="1"/>
    <xf numFmtId="165" fontId="38" fillId="0" borderId="2" xfId="2" applyNumberFormat="1" applyFont="1" applyBorder="1" applyAlignment="1">
      <alignment horizontal="left" vertical="center"/>
    </xf>
    <xf numFmtId="3" fontId="26" fillId="0" borderId="2" xfId="3" applyNumberFormat="1" applyFont="1" applyBorder="1" applyAlignment="1">
      <alignment horizontal="center" vertical="center"/>
    </xf>
    <xf numFmtId="0" fontId="38" fillId="0" borderId="1" xfId="2" applyFont="1" applyBorder="1"/>
    <xf numFmtId="0" fontId="38" fillId="0" borderId="1" xfId="2" applyFont="1" applyBorder="1" applyAlignment="1">
      <alignment vertical="top"/>
    </xf>
    <xf numFmtId="3" fontId="38" fillId="0" borderId="1" xfId="2" applyNumberFormat="1" applyFont="1" applyBorder="1" applyAlignment="1">
      <alignment horizontal="center" vertical="top"/>
    </xf>
    <xf numFmtId="0" fontId="38" fillId="0" borderId="1" xfId="2" applyFont="1" applyBorder="1" applyAlignment="1">
      <alignment horizontal="center" vertical="center"/>
    </xf>
    <xf numFmtId="0" fontId="38" fillId="0" borderId="1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right"/>
    </xf>
    <xf numFmtId="1" fontId="23" fillId="0" borderId="0" xfId="0" applyNumberFormat="1" applyFont="1"/>
    <xf numFmtId="164" fontId="3" fillId="0" borderId="1" xfId="0" applyNumberFormat="1" applyFont="1" applyBorder="1" applyAlignment="1">
      <alignment horizontal="right"/>
    </xf>
    <xf numFmtId="0" fontId="42" fillId="0" borderId="0" xfId="0" applyFont="1"/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right"/>
    </xf>
    <xf numFmtId="0" fontId="23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/>
    <xf numFmtId="0" fontId="2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vertical="center" wrapText="1"/>
    </xf>
    <xf numFmtId="2" fontId="29" fillId="0" borderId="1" xfId="0" applyNumberFormat="1" applyFont="1" applyBorder="1" applyAlignment="1">
      <alignment horizontal="right" vertical="center"/>
    </xf>
    <xf numFmtId="2" fontId="29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8" fillId="0" borderId="1" xfId="1" applyFont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/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6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/>
    <xf numFmtId="0" fontId="17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/>
    </xf>
    <xf numFmtId="0" fontId="43" fillId="0" borderId="1" xfId="6" applyFont="1" applyBorder="1" applyAlignment="1">
      <alignment horizontal="left" vertical="center"/>
    </xf>
    <xf numFmtId="164" fontId="17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1" fontId="17" fillId="0" borderId="1" xfId="0" applyNumberFormat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0" fontId="30" fillId="0" borderId="0" xfId="0" applyFont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8" fillId="0" borderId="1" xfId="0" applyFont="1" applyBorder="1" applyAlignment="1">
      <alignment horizontal="right"/>
    </xf>
    <xf numFmtId="0" fontId="8" fillId="0" borderId="6" xfId="0" applyFont="1" applyBorder="1" applyAlignment="1">
      <alignment wrapText="1"/>
    </xf>
    <xf numFmtId="1" fontId="29" fillId="0" borderId="1" xfId="0" applyNumberFormat="1" applyFont="1" applyBorder="1" applyAlignment="1">
      <alignment horizontal="center"/>
    </xf>
    <xf numFmtId="1" fontId="29" fillId="0" borderId="1" xfId="0" applyNumberFormat="1" applyFont="1" applyBorder="1" applyAlignment="1"/>
    <xf numFmtId="49" fontId="29" fillId="0" borderId="1" xfId="0" applyNumberFormat="1" applyFont="1" applyBorder="1" applyAlignment="1">
      <alignment horizontal="center"/>
    </xf>
    <xf numFmtId="1" fontId="8" fillId="0" borderId="1" xfId="1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2" fontId="8" fillId="0" borderId="1" xfId="1" applyNumberFormat="1" applyFont="1" applyBorder="1" applyAlignment="1">
      <alignment horizontal="right"/>
    </xf>
    <xf numFmtId="0" fontId="8" fillId="0" borderId="6" xfId="1" applyFont="1" applyBorder="1" applyAlignment="1">
      <alignment wrapText="1"/>
    </xf>
    <xf numFmtId="0" fontId="29" fillId="0" borderId="1" xfId="1" applyFont="1" applyBorder="1" applyAlignment="1"/>
    <xf numFmtId="2" fontId="17" fillId="0" borderId="1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1" fontId="11" fillId="0" borderId="0" xfId="0" applyNumberFormat="1" applyFont="1" applyBorder="1" applyAlignment="1"/>
    <xf numFmtId="0" fontId="11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7" fillId="0" borderId="0" xfId="0" applyFont="1" applyAlignment="1">
      <alignment vertical="center"/>
    </xf>
    <xf numFmtId="0" fontId="11" fillId="0" borderId="0" xfId="0" applyFont="1" applyAlignment="1"/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/>
    <xf numFmtId="2" fontId="11" fillId="0" borderId="0" xfId="0" applyNumberFormat="1" applyFont="1" applyAlignment="1">
      <alignment horizontal="right"/>
    </xf>
    <xf numFmtId="0" fontId="26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2" fillId="2" borderId="0" xfId="4" applyFont="1" applyFill="1"/>
    <xf numFmtId="0" fontId="2" fillId="2" borderId="0" xfId="4" applyFont="1" applyFill="1" applyAlignment="1">
      <alignment horizontal="center"/>
    </xf>
    <xf numFmtId="0" fontId="2" fillId="2" borderId="0" xfId="4" applyFont="1" applyFill="1" applyAlignment="1">
      <alignment horizontal="right"/>
    </xf>
    <xf numFmtId="0" fontId="3" fillId="2" borderId="0" xfId="5" applyFont="1" applyFill="1"/>
    <xf numFmtId="0" fontId="2" fillId="2" borderId="0" xfId="5" applyFont="1" applyFill="1" applyAlignment="1">
      <alignment horizontal="right"/>
    </xf>
    <xf numFmtId="0" fontId="2" fillId="2" borderId="0" xfId="5" applyFont="1" applyFill="1"/>
    <xf numFmtId="0" fontId="35" fillId="2" borderId="0" xfId="5" applyFont="1" applyFill="1"/>
    <xf numFmtId="0" fontId="35" fillId="0" borderId="0" xfId="0" applyFont="1"/>
    <xf numFmtId="0" fontId="3" fillId="2" borderId="0" xfId="5" applyFont="1" applyFill="1" applyAlignment="1">
      <alignment horizontal="center"/>
    </xf>
    <xf numFmtId="0" fontId="23" fillId="2" borderId="0" xfId="5" applyFont="1" applyFill="1"/>
    <xf numFmtId="0" fontId="3" fillId="2" borderId="0" xfId="5" applyFont="1" applyFill="1" applyAlignment="1">
      <alignment horizontal="right"/>
    </xf>
    <xf numFmtId="0" fontId="3" fillId="2" borderId="0" xfId="4" applyFont="1" applyFill="1"/>
    <xf numFmtId="0" fontId="3" fillId="2" borderId="0" xfId="4" applyFont="1" applyFill="1" applyAlignment="1">
      <alignment horizontal="center"/>
    </xf>
    <xf numFmtId="0" fontId="3" fillId="2" borderId="0" xfId="4" applyFont="1" applyFill="1" applyAlignment="1">
      <alignment horizontal="right"/>
    </xf>
    <xf numFmtId="0" fontId="2" fillId="2" borderId="1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vertical="center" wrapText="1"/>
    </xf>
    <xf numFmtId="0" fontId="45" fillId="2" borderId="1" xfId="5" applyFont="1" applyFill="1" applyBorder="1" applyAlignment="1">
      <alignment horizontal="right" wrapText="1"/>
    </xf>
    <xf numFmtId="0" fontId="46" fillId="2" borderId="1" xfId="5" applyFont="1" applyFill="1" applyBorder="1" applyAlignment="1">
      <alignment horizontal="left" wrapText="1"/>
    </xf>
    <xf numFmtId="0" fontId="2" fillId="2" borderId="1" xfId="4" applyFont="1" applyFill="1" applyBorder="1" applyAlignment="1">
      <alignment horizontal="right" wrapText="1"/>
    </xf>
    <xf numFmtId="0" fontId="45" fillId="2" borderId="1" xfId="5" applyFont="1" applyFill="1" applyBorder="1" applyAlignment="1">
      <alignment horizontal="center" wrapText="1"/>
    </xf>
    <xf numFmtId="3" fontId="2" fillId="2" borderId="1" xfId="5" applyNumberFormat="1" applyFont="1" applyFill="1" applyBorder="1" applyAlignment="1">
      <alignment horizontal="center" wrapText="1"/>
    </xf>
    <xf numFmtId="0" fontId="46" fillId="2" borderId="1" xfId="5" applyFont="1" applyFill="1" applyBorder="1" applyAlignment="1">
      <alignment horizontal="center" wrapText="1"/>
    </xf>
    <xf numFmtId="0" fontId="2" fillId="2" borderId="4" xfId="4" applyFont="1" applyFill="1" applyBorder="1" applyAlignment="1">
      <alignment horizontal="right" wrapText="1"/>
    </xf>
    <xf numFmtId="0" fontId="46" fillId="2" borderId="4" xfId="5" applyFont="1" applyFill="1" applyBorder="1" applyAlignment="1">
      <alignment horizontal="center" wrapText="1"/>
    </xf>
    <xf numFmtId="0" fontId="2" fillId="2" borderId="1" xfId="4" applyFont="1" applyFill="1" applyBorder="1" applyAlignment="1">
      <alignment horizontal="center" wrapText="1"/>
    </xf>
    <xf numFmtId="0" fontId="45" fillId="2" borderId="1" xfId="5" applyFont="1" applyFill="1" applyBorder="1" applyAlignment="1">
      <alignment horizontal="left" wrapText="1"/>
    </xf>
    <xf numFmtId="0" fontId="2" fillId="2" borderId="1" xfId="4" applyFont="1" applyFill="1" applyBorder="1" applyAlignment="1">
      <alignment wrapText="1"/>
    </xf>
    <xf numFmtId="0" fontId="46" fillId="2" borderId="1" xfId="0" applyFont="1" applyFill="1" applyBorder="1" applyAlignment="1">
      <alignment horizontal="left" vertical="top" wrapText="1"/>
    </xf>
    <xf numFmtId="0" fontId="2" fillId="2" borderId="1" xfId="4" applyFont="1" applyFill="1" applyBorder="1" applyAlignment="1">
      <alignment vertical="center" wrapText="1"/>
    </xf>
    <xf numFmtId="0" fontId="46" fillId="2" borderId="1" xfId="0" applyFont="1" applyFill="1" applyBorder="1" applyAlignment="1">
      <alignment horizontal="center" wrapText="1"/>
    </xf>
    <xf numFmtId="0" fontId="46" fillId="2" borderId="1" xfId="0" applyFont="1" applyFill="1" applyBorder="1" applyAlignment="1">
      <alignment horizontal="right" vertical="top" wrapText="1"/>
    </xf>
    <xf numFmtId="0" fontId="47" fillId="2" borderId="1" xfId="0" applyFont="1" applyFill="1" applyBorder="1" applyAlignment="1">
      <alignment horizontal="left" vertical="top" wrapText="1"/>
    </xf>
    <xf numFmtId="0" fontId="2" fillId="2" borderId="1" xfId="4" applyFont="1" applyFill="1" applyBorder="1" applyAlignment="1">
      <alignment vertical="center"/>
    </xf>
    <xf numFmtId="0" fontId="45" fillId="2" borderId="1" xfId="5" applyFont="1" applyFill="1" applyBorder="1" applyAlignment="1">
      <alignment horizontal="center"/>
    </xf>
    <xf numFmtId="0" fontId="2" fillId="2" borderId="1" xfId="4" applyFont="1" applyFill="1" applyBorder="1" applyAlignment="1">
      <alignment horizontal="center"/>
    </xf>
    <xf numFmtId="0" fontId="46" fillId="2" borderId="1" xfId="0" applyFont="1" applyFill="1" applyBorder="1" applyAlignment="1">
      <alignment horizontal="center"/>
    </xf>
    <xf numFmtId="3" fontId="2" fillId="2" borderId="1" xfId="5" applyNumberFormat="1" applyFont="1" applyFill="1" applyBorder="1" applyAlignment="1">
      <alignment horizontal="center"/>
    </xf>
    <xf numFmtId="0" fontId="46" fillId="2" borderId="1" xfId="0" applyFont="1" applyFill="1" applyBorder="1" applyAlignment="1">
      <alignment horizontal="left" vertical="top"/>
    </xf>
    <xf numFmtId="0" fontId="46" fillId="2" borderId="1" xfId="0" applyFont="1" applyFill="1" applyBorder="1" applyAlignment="1">
      <alignment horizontal="right" vertical="top"/>
    </xf>
    <xf numFmtId="3" fontId="2" fillId="0" borderId="1" xfId="5" applyNumberFormat="1" applyFont="1" applyFill="1" applyBorder="1" applyAlignment="1">
      <alignment horizontal="center" wrapText="1"/>
    </xf>
    <xf numFmtId="0" fontId="49" fillId="2" borderId="1" xfId="0" applyFont="1" applyFill="1" applyBorder="1" applyAlignment="1">
      <alignment horizontal="right" vertical="top" wrapText="1"/>
    </xf>
    <xf numFmtId="0" fontId="49" fillId="2" borderId="1" xfId="0" applyFont="1" applyFill="1" applyBorder="1" applyAlignment="1">
      <alignment horizontal="left" vertical="top" wrapText="1"/>
    </xf>
    <xf numFmtId="0" fontId="44" fillId="2" borderId="1" xfId="4" applyFont="1" applyFill="1" applyBorder="1" applyAlignment="1">
      <alignment horizontal="center" vertical="center" wrapText="1"/>
    </xf>
    <xf numFmtId="0" fontId="44" fillId="2" borderId="1" xfId="4" applyFont="1" applyFill="1" applyBorder="1" applyAlignment="1">
      <alignment horizontal="center" wrapText="1"/>
    </xf>
    <xf numFmtId="0" fontId="47" fillId="2" borderId="1" xfId="0" applyFont="1" applyFill="1" applyBorder="1" applyAlignment="1">
      <alignment horizontal="center" wrapText="1"/>
    </xf>
    <xf numFmtId="3" fontId="47" fillId="2" borderId="1" xfId="0" applyNumberFormat="1" applyFont="1" applyFill="1" applyBorder="1" applyAlignment="1">
      <alignment horizontal="center" wrapText="1"/>
    </xf>
    <xf numFmtId="0" fontId="45" fillId="2" borderId="1" xfId="5" applyFont="1" applyFill="1" applyBorder="1" applyAlignment="1">
      <alignment horizontal="right"/>
    </xf>
    <xf numFmtId="3" fontId="46" fillId="2" borderId="1" xfId="5" applyNumberFormat="1" applyFont="1" applyFill="1" applyBorder="1" applyAlignment="1">
      <alignment horizontal="center" wrapText="1"/>
    </xf>
    <xf numFmtId="0" fontId="26" fillId="0" borderId="2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left" vertical="center" wrapText="1"/>
    </xf>
    <xf numFmtId="0" fontId="26" fillId="0" borderId="1" xfId="2" applyFont="1" applyBorder="1" applyAlignment="1">
      <alignment horizontal="center" vertical="top" wrapText="1"/>
    </xf>
    <xf numFmtId="0" fontId="26" fillId="0" borderId="3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top"/>
    </xf>
    <xf numFmtId="0" fontId="26" fillId="0" borderId="1" xfId="2" applyFont="1" applyBorder="1" applyAlignment="1">
      <alignment vertical="top" wrapText="1"/>
    </xf>
    <xf numFmtId="0" fontId="38" fillId="0" borderId="19" xfId="2" applyFont="1" applyBorder="1" applyAlignment="1">
      <alignment horizontal="justify" vertical="top" wrapText="1"/>
    </xf>
    <xf numFmtId="0" fontId="38" fillId="0" borderId="1" xfId="2" applyFont="1" applyBorder="1" applyAlignment="1">
      <alignment horizontal="center" vertical="center" wrapText="1"/>
    </xf>
    <xf numFmtId="0" fontId="52" fillId="0" borderId="1" xfId="2" applyFont="1" applyBorder="1" applyAlignment="1">
      <alignment horizontal="center" vertical="center" wrapText="1"/>
    </xf>
    <xf numFmtId="0" fontId="38" fillId="0" borderId="19" xfId="2" applyFont="1" applyBorder="1" applyAlignment="1">
      <alignment horizontal="center" vertical="center" wrapText="1"/>
    </xf>
    <xf numFmtId="0" fontId="38" fillId="0" borderId="19" xfId="2" applyNumberFormat="1" applyFont="1" applyBorder="1" applyAlignment="1">
      <alignment horizontal="center" vertical="center" wrapText="1"/>
    </xf>
    <xf numFmtId="0" fontId="38" fillId="0" borderId="11" xfId="2" applyFont="1" applyBorder="1" applyAlignment="1">
      <alignment horizontal="justify" vertical="top" wrapText="1"/>
    </xf>
    <xf numFmtId="0" fontId="38" fillId="0" borderId="11" xfId="2" applyFont="1" applyBorder="1" applyAlignment="1">
      <alignment horizontal="center" vertical="center" wrapText="1"/>
    </xf>
    <xf numFmtId="0" fontId="38" fillId="0" borderId="11" xfId="2" applyNumberFormat="1" applyFont="1" applyBorder="1" applyAlignment="1">
      <alignment horizontal="center" vertical="center" wrapText="1"/>
    </xf>
    <xf numFmtId="0" fontId="38" fillId="0" borderId="12" xfId="2" applyFont="1" applyBorder="1" applyAlignment="1">
      <alignment horizontal="justify" vertical="top" wrapText="1"/>
    </xf>
    <xf numFmtId="0" fontId="38" fillId="0" borderId="12" xfId="2" applyFont="1" applyBorder="1" applyAlignment="1">
      <alignment horizontal="center" vertical="center" wrapText="1"/>
    </xf>
    <xf numFmtId="0" fontId="38" fillId="0" borderId="12" xfId="2" applyNumberFormat="1" applyFont="1" applyBorder="1" applyAlignment="1">
      <alignment horizontal="center" vertical="center" wrapText="1"/>
    </xf>
    <xf numFmtId="0" fontId="38" fillId="0" borderId="20" xfId="2" applyFont="1" applyBorder="1" applyAlignment="1">
      <alignment horizontal="justify" vertical="top" wrapText="1"/>
    </xf>
    <xf numFmtId="0" fontId="38" fillId="0" borderId="11" xfId="2" applyFont="1" applyFill="1" applyBorder="1" applyAlignment="1">
      <alignment horizontal="justify" vertical="top" wrapText="1"/>
    </xf>
    <xf numFmtId="0" fontId="38" fillId="0" borderId="1" xfId="2" applyFont="1" applyFill="1" applyBorder="1" applyAlignment="1">
      <alignment horizontal="center" vertical="center" wrapText="1"/>
    </xf>
    <xf numFmtId="0" fontId="52" fillId="0" borderId="1" xfId="2" applyFont="1" applyFill="1" applyBorder="1" applyAlignment="1">
      <alignment horizontal="center" vertical="center" wrapText="1"/>
    </xf>
    <xf numFmtId="0" fontId="38" fillId="0" borderId="19" xfId="2" applyFont="1" applyFill="1" applyBorder="1" applyAlignment="1">
      <alignment horizontal="center" vertical="center" wrapText="1"/>
    </xf>
    <xf numFmtId="0" fontId="38" fillId="0" borderId="19" xfId="2" applyNumberFormat="1" applyFont="1" applyFill="1" applyBorder="1" applyAlignment="1">
      <alignment horizontal="center" vertical="center" wrapText="1"/>
    </xf>
    <xf numFmtId="0" fontId="38" fillId="0" borderId="11" xfId="2" applyFont="1" applyFill="1" applyBorder="1" applyAlignment="1">
      <alignment horizontal="center" vertical="center" wrapText="1"/>
    </xf>
    <xf numFmtId="0" fontId="38" fillId="0" borderId="11" xfId="2" applyNumberFormat="1" applyFont="1" applyFill="1" applyBorder="1" applyAlignment="1">
      <alignment horizontal="center" vertical="center" wrapText="1"/>
    </xf>
    <xf numFmtId="0" fontId="38" fillId="0" borderId="11" xfId="2" applyFont="1" applyBorder="1" applyAlignment="1">
      <alignment vertical="top" wrapText="1"/>
    </xf>
    <xf numFmtId="0" fontId="38" fillId="0" borderId="12" xfId="2" applyFont="1" applyBorder="1" applyAlignment="1">
      <alignment vertical="top" wrapText="1"/>
    </xf>
    <xf numFmtId="0" fontId="38" fillId="0" borderId="19" xfId="2" applyFont="1" applyBorder="1" applyAlignment="1">
      <alignment vertical="top" wrapText="1"/>
    </xf>
    <xf numFmtId="0" fontId="38" fillId="0" borderId="11" xfId="2" applyFont="1" applyBorder="1" applyAlignment="1">
      <alignment horizontal="left" vertical="top" wrapText="1"/>
    </xf>
    <xf numFmtId="0" fontId="38" fillId="0" borderId="1" xfId="2" applyFont="1" applyBorder="1" applyAlignment="1">
      <alignment horizontal="center" vertical="top" wrapText="1"/>
    </xf>
    <xf numFmtId="0" fontId="52" fillId="0" borderId="1" xfId="2" applyFont="1" applyBorder="1" applyAlignment="1">
      <alignment horizontal="center" vertical="top" wrapText="1"/>
    </xf>
    <xf numFmtId="0" fontId="38" fillId="0" borderId="11" xfId="2" applyFont="1" applyBorder="1" applyAlignment="1">
      <alignment horizontal="center" vertical="top" wrapText="1"/>
    </xf>
    <xf numFmtId="0" fontId="38" fillId="0" borderId="11" xfId="2" applyNumberFormat="1" applyFont="1" applyBorder="1" applyAlignment="1">
      <alignment horizontal="center" vertical="top" wrapText="1"/>
    </xf>
    <xf numFmtId="0" fontId="35" fillId="0" borderId="0" xfId="0" applyFont="1" applyAlignment="1">
      <alignment wrapText="1"/>
    </xf>
    <xf numFmtId="0" fontId="38" fillId="0" borderId="11" xfId="2" applyFont="1" applyFill="1" applyBorder="1" applyAlignment="1">
      <alignment vertical="top" wrapText="1"/>
    </xf>
    <xf numFmtId="0" fontId="38" fillId="0" borderId="10" xfId="2" applyFont="1" applyFill="1" applyBorder="1" applyAlignment="1">
      <alignment horizontal="center" vertical="center" wrapText="1"/>
    </xf>
    <xf numFmtId="0" fontId="38" fillId="0" borderId="10" xfId="2" applyNumberFormat="1" applyFont="1" applyFill="1" applyBorder="1" applyAlignment="1">
      <alignment horizontal="center" vertical="center" wrapText="1"/>
    </xf>
    <xf numFmtId="0" fontId="38" fillId="0" borderId="12" xfId="2" applyFont="1" applyFill="1" applyBorder="1" applyAlignment="1">
      <alignment horizontal="center" vertical="center" wrapText="1"/>
    </xf>
    <xf numFmtId="0" fontId="38" fillId="0" borderId="12" xfId="2" applyNumberFormat="1" applyFont="1" applyFill="1" applyBorder="1" applyAlignment="1">
      <alignment horizontal="center" vertical="center" wrapText="1"/>
    </xf>
    <xf numFmtId="0" fontId="38" fillId="0" borderId="12" xfId="2" applyFont="1" applyFill="1" applyBorder="1" applyAlignment="1">
      <alignment vertical="top" wrapText="1"/>
    </xf>
    <xf numFmtId="0" fontId="38" fillId="0" borderId="22" xfId="2" applyFont="1" applyBorder="1" applyAlignment="1">
      <alignment horizontal="center" vertical="center" wrapText="1"/>
    </xf>
    <xf numFmtId="0" fontId="38" fillId="0" borderId="22" xfId="2" applyNumberFormat="1" applyFont="1" applyBorder="1" applyAlignment="1">
      <alignment horizontal="center" vertical="center" wrapText="1"/>
    </xf>
    <xf numFmtId="0" fontId="38" fillId="0" borderId="22" xfId="2" applyFont="1" applyBorder="1" applyAlignment="1">
      <alignment vertical="top" wrapText="1"/>
    </xf>
    <xf numFmtId="0" fontId="38" fillId="0" borderId="22" xfId="2" applyFont="1" applyBorder="1" applyAlignment="1">
      <alignment horizontal="center" vertical="top" wrapText="1"/>
    </xf>
    <xf numFmtId="0" fontId="38" fillId="0" borderId="22" xfId="2" applyNumberFormat="1" applyFont="1" applyBorder="1" applyAlignment="1">
      <alignment horizontal="center" vertical="top" wrapText="1"/>
    </xf>
    <xf numFmtId="0" fontId="38" fillId="0" borderId="20" xfId="2" applyFont="1" applyBorder="1" applyAlignment="1">
      <alignment vertical="top" wrapText="1"/>
    </xf>
    <xf numFmtId="0" fontId="38" fillId="0" borderId="20" xfId="2" applyFont="1" applyBorder="1" applyAlignment="1">
      <alignment horizontal="center" vertical="center" wrapText="1"/>
    </xf>
    <xf numFmtId="0" fontId="38" fillId="0" borderId="20" xfId="2" applyNumberFormat="1" applyFont="1" applyBorder="1" applyAlignment="1">
      <alignment horizontal="center" vertical="center" wrapText="1"/>
    </xf>
    <xf numFmtId="0" fontId="38" fillId="0" borderId="10" xfId="2" applyFont="1" applyBorder="1" applyAlignment="1">
      <alignment vertical="top" wrapText="1"/>
    </xf>
    <xf numFmtId="0" fontId="38" fillId="0" borderId="10" xfId="2" applyFont="1" applyBorder="1" applyAlignment="1">
      <alignment horizontal="center" vertical="center" wrapText="1"/>
    </xf>
    <xf numFmtId="0" fontId="38" fillId="0" borderId="10" xfId="2" applyNumberFormat="1" applyFont="1" applyBorder="1" applyAlignment="1">
      <alignment horizontal="center" vertical="center" wrapText="1"/>
    </xf>
    <xf numFmtId="0" fontId="38" fillId="0" borderId="19" xfId="2" applyFont="1" applyBorder="1" applyAlignment="1">
      <alignment horizontal="center" vertical="top" wrapText="1"/>
    </xf>
    <xf numFmtId="0" fontId="38" fillId="0" borderId="19" xfId="2" applyNumberFormat="1" applyFont="1" applyBorder="1" applyAlignment="1">
      <alignment horizontal="center" vertical="top" wrapText="1"/>
    </xf>
    <xf numFmtId="0" fontId="38" fillId="0" borderId="1" xfId="2" applyFont="1" applyBorder="1" applyAlignment="1">
      <alignment vertical="top" wrapText="1"/>
    </xf>
    <xf numFmtId="3" fontId="35" fillId="0" borderId="0" xfId="0" applyNumberFormat="1" applyFont="1"/>
    <xf numFmtId="0" fontId="38" fillId="0" borderId="4" xfId="2" applyFont="1" applyBorder="1" applyAlignment="1">
      <alignment horizontal="center" vertical="center" wrapText="1"/>
    </xf>
    <xf numFmtId="0" fontId="38" fillId="0" borderId="4" xfId="2" applyNumberFormat="1" applyFont="1" applyBorder="1" applyAlignment="1">
      <alignment horizontal="center" vertical="center" wrapText="1"/>
    </xf>
    <xf numFmtId="0" fontId="38" fillId="0" borderId="1" xfId="2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3" fontId="45" fillId="0" borderId="0" xfId="0" applyNumberFormat="1" applyFont="1"/>
    <xf numFmtId="0" fontId="53" fillId="7" borderId="24" xfId="0" applyFont="1" applyFill="1" applyBorder="1" applyAlignment="1">
      <alignment horizontal="center" wrapText="1"/>
    </xf>
    <xf numFmtId="0" fontId="55" fillId="7" borderId="26" xfId="0" applyFont="1" applyFill="1" applyBorder="1" applyAlignment="1">
      <alignment horizontal="center" wrapText="1"/>
    </xf>
    <xf numFmtId="0" fontId="53" fillId="7" borderId="23" xfId="0" applyFont="1" applyFill="1" applyBorder="1" applyAlignment="1">
      <alignment horizontal="center" vertical="top" wrapText="1"/>
    </xf>
    <xf numFmtId="0" fontId="54" fillId="7" borderId="23" xfId="0" applyFont="1" applyFill="1" applyBorder="1" applyAlignment="1">
      <alignment vertical="top" wrapText="1"/>
    </xf>
    <xf numFmtId="0" fontId="53" fillId="7" borderId="30" xfId="0" applyFont="1" applyFill="1" applyBorder="1" applyAlignment="1">
      <alignment horizontal="center" wrapText="1"/>
    </xf>
    <xf numFmtId="0" fontId="53" fillId="7" borderId="27" xfId="0" applyFont="1" applyFill="1" applyBorder="1" applyAlignment="1">
      <alignment horizontal="center" vertical="top" wrapText="1"/>
    </xf>
    <xf numFmtId="0" fontId="54" fillId="7" borderId="27" xfId="0" applyFont="1" applyFill="1" applyBorder="1" applyAlignment="1">
      <alignment vertical="top" wrapText="1"/>
    </xf>
    <xf numFmtId="0" fontId="54" fillId="7" borderId="36" xfId="0" applyFont="1" applyFill="1" applyBorder="1" applyAlignment="1">
      <alignment vertical="top" wrapText="1"/>
    </xf>
    <xf numFmtId="0" fontId="54" fillId="7" borderId="24" xfId="0" applyFont="1" applyFill="1" applyBorder="1" applyAlignment="1">
      <alignment vertical="top" wrapText="1"/>
    </xf>
    <xf numFmtId="0" fontId="53" fillId="7" borderId="24" xfId="0" applyFont="1" applyFill="1" applyBorder="1" applyAlignment="1">
      <alignment horizontal="center" wrapText="1"/>
    </xf>
    <xf numFmtId="0" fontId="53" fillId="7" borderId="23" xfId="0" applyFont="1" applyFill="1" applyBorder="1" applyAlignment="1">
      <alignment vertical="top" wrapText="1"/>
    </xf>
    <xf numFmtId="0" fontId="54" fillId="7" borderId="39" xfId="0" applyFont="1" applyFill="1" applyBorder="1" applyAlignment="1">
      <alignment vertical="top" wrapText="1"/>
    </xf>
    <xf numFmtId="0" fontId="59" fillId="8" borderId="1" xfId="0" applyFont="1" applyFill="1" applyBorder="1" applyAlignment="1">
      <alignment horizontal="center" vertical="center" wrapText="1" shrinkToFit="1" readingOrder="1"/>
    </xf>
    <xf numFmtId="49" fontId="60" fillId="0" borderId="1" xfId="0" applyNumberFormat="1" applyFont="1" applyBorder="1" applyAlignment="1">
      <alignment horizontal="left" vertical="center" wrapText="1" shrinkToFit="1" readingOrder="1"/>
    </xf>
    <xf numFmtId="14" fontId="60" fillId="0" borderId="1" xfId="0" applyNumberFormat="1" applyFont="1" applyBorder="1" applyAlignment="1">
      <alignment horizontal="left" vertical="center" wrapText="1" shrinkToFit="1" readingOrder="1"/>
    </xf>
    <xf numFmtId="1" fontId="60" fillId="0" borderId="1" xfId="0" applyNumberFormat="1" applyFont="1" applyBorder="1" applyAlignment="1">
      <alignment horizontal="center" vertical="center" wrapText="1" shrinkToFit="1" readingOrder="1"/>
    </xf>
    <xf numFmtId="166" fontId="60" fillId="0" borderId="1" xfId="0" applyNumberFormat="1" applyFont="1" applyBorder="1" applyAlignment="1">
      <alignment horizontal="right" vertical="center" wrapText="1" shrinkToFit="1" readingOrder="1"/>
    </xf>
    <xf numFmtId="0" fontId="0" fillId="0" borderId="0" xfId="0" applyAlignment="1">
      <alignment vertical="center"/>
    </xf>
    <xf numFmtId="49" fontId="60" fillId="0" borderId="1" xfId="0" applyNumberFormat="1" applyFont="1" applyBorder="1" applyAlignment="1">
      <alignment horizontal="center" vertical="center" wrapText="1" shrinkToFit="1" readingOrder="1"/>
    </xf>
    <xf numFmtId="0" fontId="14" fillId="0" borderId="0" xfId="0" applyFont="1" applyAlignment="1">
      <alignment vertical="center"/>
    </xf>
    <xf numFmtId="0" fontId="59" fillId="9" borderId="1" xfId="0" applyFont="1" applyFill="1" applyBorder="1" applyAlignment="1">
      <alignment horizontal="left" vertical="center" wrapText="1" shrinkToFit="1" readingOrder="1"/>
    </xf>
    <xf numFmtId="1" fontId="59" fillId="9" borderId="1" xfId="0" applyNumberFormat="1" applyFont="1" applyFill="1" applyBorder="1" applyAlignment="1">
      <alignment horizontal="center" vertical="center" wrapText="1" shrinkToFit="1" readingOrder="1"/>
    </xf>
    <xf numFmtId="166" fontId="59" fillId="9" borderId="1" xfId="0" applyNumberFormat="1" applyFont="1" applyFill="1" applyBorder="1" applyAlignment="1">
      <alignment horizontal="right" vertical="center" wrapText="1" shrinkToFit="1" readingOrder="1"/>
    </xf>
    <xf numFmtId="0" fontId="0" fillId="0" borderId="0" xfId="0" applyBorder="1" applyAlignment="1">
      <alignment horizontal="center" vertical="center"/>
    </xf>
    <xf numFmtId="0" fontId="59" fillId="9" borderId="0" xfId="0" applyFont="1" applyFill="1" applyBorder="1" applyAlignment="1">
      <alignment horizontal="center" vertical="center" wrapText="1" shrinkToFit="1" readingOrder="1"/>
    </xf>
    <xf numFmtId="0" fontId="59" fillId="9" borderId="0" xfId="0" applyFont="1" applyFill="1" applyBorder="1" applyAlignment="1">
      <alignment horizontal="left" vertical="center" wrapText="1" shrinkToFit="1" readingOrder="1"/>
    </xf>
    <xf numFmtId="166" fontId="59" fillId="9" borderId="0" xfId="0" applyNumberFormat="1" applyFont="1" applyFill="1" applyBorder="1" applyAlignment="1">
      <alignment horizontal="right" vertical="center" wrapText="1" shrinkToFit="1" readingOrder="1"/>
    </xf>
    <xf numFmtId="0" fontId="64" fillId="0" borderId="0" xfId="0" applyFont="1"/>
    <xf numFmtId="0" fontId="65" fillId="0" borderId="0" xfId="0" applyFont="1" applyAlignment="1">
      <alignment horizontal="left" wrapText="1"/>
    </xf>
    <xf numFmtId="0" fontId="66" fillId="0" borderId="0" xfId="0" applyFont="1" applyAlignment="1">
      <alignment wrapText="1"/>
    </xf>
    <xf numFmtId="0" fontId="64" fillId="0" borderId="0" xfId="0" applyFont="1" applyAlignment="1"/>
    <xf numFmtId="0" fontId="64" fillId="0" borderId="0" xfId="0" applyFont="1" applyAlignment="1">
      <alignment horizontal="center"/>
    </xf>
    <xf numFmtId="0" fontId="65" fillId="0" borderId="0" xfId="0" applyFont="1" applyAlignment="1">
      <alignment vertical="top" wrapText="1"/>
    </xf>
    <xf numFmtId="0" fontId="64" fillId="0" borderId="0" xfId="0" applyFont="1" applyBorder="1"/>
    <xf numFmtId="0" fontId="64" fillId="0" borderId="14" xfId="0" applyFont="1" applyBorder="1"/>
    <xf numFmtId="0" fontId="64" fillId="0" borderId="15" xfId="0" applyFont="1" applyBorder="1" applyAlignment="1">
      <alignment horizontal="center"/>
    </xf>
    <xf numFmtId="0" fontId="64" fillId="0" borderId="15" xfId="0" applyFont="1" applyBorder="1" applyAlignment="1"/>
    <xf numFmtId="0" fontId="64" fillId="0" borderId="0" xfId="0" applyFont="1" applyBorder="1" applyAlignment="1"/>
    <xf numFmtId="0" fontId="64" fillId="0" borderId="14" xfId="0" applyFont="1" applyBorder="1" applyAlignment="1">
      <alignment horizontal="center"/>
    </xf>
    <xf numFmtId="0" fontId="64" fillId="0" borderId="14" xfId="0" applyFont="1" applyBorder="1" applyAlignment="1"/>
    <xf numFmtId="0" fontId="65" fillId="0" borderId="0" xfId="0" applyFont="1" applyAlignment="1"/>
    <xf numFmtId="0" fontId="64" fillId="0" borderId="15" xfId="0" applyFont="1" applyBorder="1" applyAlignment="1">
      <alignment vertical="top"/>
    </xf>
    <xf numFmtId="0" fontId="64" fillId="0" borderId="0" xfId="0" applyFont="1" applyAlignment="1">
      <alignment vertical="top"/>
    </xf>
    <xf numFmtId="0" fontId="64" fillId="0" borderId="15" xfId="0" applyFont="1" applyBorder="1"/>
    <xf numFmtId="0" fontId="64" fillId="0" borderId="15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59" fillId="9" borderId="1" xfId="0" applyFont="1" applyFill="1" applyBorder="1" applyAlignment="1">
      <alignment horizontal="center" vertical="center" wrapText="1" shrinkToFit="1" readingOrder="1"/>
    </xf>
    <xf numFmtId="0" fontId="67" fillId="0" borderId="23" xfId="0" applyFont="1" applyBorder="1" applyAlignment="1">
      <alignment horizontal="left" vertical="center"/>
    </xf>
    <xf numFmtId="166" fontId="67" fillId="0" borderId="23" xfId="0" applyNumberFormat="1" applyFont="1" applyBorder="1" applyAlignment="1">
      <alignment horizontal="right" vertical="center"/>
    </xf>
    <xf numFmtId="14" fontId="67" fillId="0" borderId="23" xfId="0" applyNumberFormat="1" applyFont="1" applyBorder="1" applyAlignment="1">
      <alignment horizontal="left" vertical="center"/>
    </xf>
    <xf numFmtId="0" fontId="68" fillId="0" borderId="0" xfId="0" applyFont="1"/>
    <xf numFmtId="166" fontId="69" fillId="0" borderId="23" xfId="0" applyNumberFormat="1" applyFont="1" applyBorder="1"/>
    <xf numFmtId="0" fontId="53" fillId="7" borderId="19" xfId="0" applyFont="1" applyFill="1" applyBorder="1" applyAlignment="1">
      <alignment horizontal="center" vertical="top" wrapText="1"/>
    </xf>
    <xf numFmtId="0" fontId="54" fillId="7" borderId="22" xfId="0" applyFont="1" applyFill="1" applyBorder="1" applyAlignment="1">
      <alignment vertical="top" wrapText="1"/>
    </xf>
    <xf numFmtId="0" fontId="54" fillId="7" borderId="40" xfId="0" applyFont="1" applyFill="1" applyBorder="1" applyAlignment="1">
      <alignment vertical="top" wrapText="1"/>
    </xf>
    <xf numFmtId="0" fontId="54" fillId="7" borderId="41" xfId="0" applyFont="1" applyFill="1" applyBorder="1" applyAlignment="1">
      <alignment vertical="top" wrapText="1"/>
    </xf>
    <xf numFmtId="0" fontId="67" fillId="0" borderId="26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166" fontId="67" fillId="0" borderId="0" xfId="0" applyNumberFormat="1" applyFont="1" applyBorder="1" applyAlignment="1">
      <alignment horizontal="right" vertical="center"/>
    </xf>
    <xf numFmtId="14" fontId="67" fillId="0" borderId="0" xfId="0" applyNumberFormat="1" applyFont="1" applyBorder="1" applyAlignment="1">
      <alignment horizontal="left" vertical="center"/>
    </xf>
    <xf numFmtId="166" fontId="67" fillId="0" borderId="26" xfId="0" applyNumberFormat="1" applyFont="1" applyBorder="1" applyAlignment="1">
      <alignment horizontal="right" vertical="center"/>
    </xf>
    <xf numFmtId="14" fontId="67" fillId="0" borderId="26" xfId="0" applyNumberFormat="1" applyFont="1" applyBorder="1" applyAlignment="1">
      <alignment horizontal="left" vertical="center"/>
    </xf>
    <xf numFmtId="0" fontId="67" fillId="0" borderId="1" xfId="0" applyFont="1" applyBorder="1" applyAlignment="1">
      <alignment horizontal="left" vertical="center"/>
    </xf>
    <xf numFmtId="0" fontId="67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24" fillId="2" borderId="5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4" fillId="0" borderId="5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0" fillId="0" borderId="0" xfId="0"/>
    <xf numFmtId="0" fontId="0" fillId="0" borderId="14" xfId="0" applyBorder="1"/>
    <xf numFmtId="0" fontId="35" fillId="2" borderId="0" xfId="0" applyFont="1" applyFill="1" applyAlignment="1">
      <alignment horizontal="right" wrapText="1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5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/>
    </xf>
    <xf numFmtId="0" fontId="2" fillId="2" borderId="5" xfId="5" applyFont="1" applyFill="1" applyBorder="1" applyAlignment="1">
      <alignment horizontal="center" vertical="center" wrapText="1"/>
    </xf>
    <xf numFmtId="0" fontId="2" fillId="2" borderId="6" xfId="5" applyFont="1" applyFill="1" applyBorder="1" applyAlignment="1">
      <alignment horizontal="center" vertical="center" wrapText="1"/>
    </xf>
    <xf numFmtId="0" fontId="50" fillId="2" borderId="5" xfId="5" applyFont="1" applyFill="1" applyBorder="1" applyAlignment="1">
      <alignment horizontal="center" vertical="top" wrapText="1"/>
    </xf>
    <xf numFmtId="0" fontId="50" fillId="2" borderId="6" xfId="5" applyFont="1" applyFill="1" applyBorder="1" applyAlignment="1">
      <alignment horizontal="center" vertical="top" wrapText="1"/>
    </xf>
    <xf numFmtId="0" fontId="2" fillId="2" borderId="2" xfId="5" applyFont="1" applyFill="1" applyBorder="1" applyAlignment="1">
      <alignment horizontal="center" vertical="center" wrapText="1"/>
    </xf>
    <xf numFmtId="0" fontId="2" fillId="2" borderId="4" xfId="5" applyFont="1" applyFill="1" applyBorder="1" applyAlignment="1">
      <alignment horizontal="center" vertical="center" wrapText="1"/>
    </xf>
    <xf numFmtId="0" fontId="3" fillId="2" borderId="14" xfId="4" applyFont="1" applyFill="1" applyBorder="1" applyAlignment="1">
      <alignment horizontal="center"/>
    </xf>
    <xf numFmtId="0" fontId="3" fillId="2" borderId="0" xfId="5" applyFont="1" applyFill="1" applyAlignment="1">
      <alignment horizontal="center"/>
    </xf>
    <xf numFmtId="0" fontId="3" fillId="2" borderId="0" xfId="5" applyFont="1" applyFill="1" applyAlignment="1">
      <alignment horizontal="center" wrapText="1"/>
    </xf>
    <xf numFmtId="0" fontId="24" fillId="2" borderId="0" xfId="4" applyFont="1" applyFill="1" applyAlignment="1">
      <alignment horizontal="center" vertical="center"/>
    </xf>
    <xf numFmtId="0" fontId="25" fillId="2" borderId="0" xfId="4" applyFont="1" applyFill="1" applyAlignment="1">
      <alignment horizontal="center"/>
    </xf>
    <xf numFmtId="0" fontId="3" fillId="2" borderId="0" xfId="4" applyFont="1" applyFill="1" applyAlignment="1">
      <alignment horizontal="right" wrapText="1"/>
    </xf>
    <xf numFmtId="0" fontId="64" fillId="0" borderId="14" xfId="0" applyFont="1" applyBorder="1" applyAlignment="1"/>
    <xf numFmtId="0" fontId="64" fillId="0" borderId="15" xfId="0" applyFont="1" applyBorder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center" vertical="top" wrapText="1"/>
    </xf>
    <xf numFmtId="0" fontId="64" fillId="0" borderId="14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 horizontal="center" vertical="top" wrapText="1"/>
    </xf>
    <xf numFmtId="0" fontId="65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5" fillId="0" borderId="0" xfId="0" applyFont="1" applyAlignment="1">
      <alignment horizontal="center" wrapText="1"/>
    </xf>
    <xf numFmtId="0" fontId="58" fillId="0" borderId="0" xfId="7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7" borderId="28" xfId="0" applyFont="1" applyFill="1" applyBorder="1" applyAlignment="1">
      <alignment horizontal="center" wrapText="1"/>
    </xf>
    <xf numFmtId="0" fontId="53" fillId="7" borderId="34" xfId="0" applyFont="1" applyFill="1" applyBorder="1" applyAlignment="1">
      <alignment horizontal="center" wrapText="1"/>
    </xf>
    <xf numFmtId="0" fontId="53" fillId="7" borderId="35" xfId="0" applyFont="1" applyFill="1" applyBorder="1" applyAlignment="1">
      <alignment horizontal="center" wrapText="1"/>
    </xf>
    <xf numFmtId="0" fontId="53" fillId="7" borderId="29" xfId="0" applyFont="1" applyFill="1" applyBorder="1" applyAlignment="1">
      <alignment horizontal="center" wrapText="1"/>
    </xf>
    <xf numFmtId="0" fontId="53" fillId="7" borderId="25" xfId="0" applyFont="1" applyFill="1" applyBorder="1" applyAlignment="1">
      <alignment horizontal="center" wrapText="1"/>
    </xf>
    <xf numFmtId="0" fontId="53" fillId="7" borderId="26" xfId="0" applyFont="1" applyFill="1" applyBorder="1" applyAlignment="1">
      <alignment horizontal="center" wrapText="1"/>
    </xf>
    <xf numFmtId="0" fontId="53" fillId="7" borderId="31" xfId="0" applyFont="1" applyFill="1" applyBorder="1" applyAlignment="1">
      <alignment horizontal="center" wrapText="1"/>
    </xf>
    <xf numFmtId="0" fontId="53" fillId="7" borderId="32" xfId="0" applyFont="1" applyFill="1" applyBorder="1" applyAlignment="1">
      <alignment horizontal="center" wrapText="1"/>
    </xf>
    <xf numFmtId="0" fontId="53" fillId="7" borderId="33" xfId="0" applyFont="1" applyFill="1" applyBorder="1" applyAlignment="1">
      <alignment horizontal="center" wrapText="1"/>
    </xf>
    <xf numFmtId="0" fontId="53" fillId="7" borderId="24" xfId="0" applyFont="1" applyFill="1" applyBorder="1" applyAlignment="1">
      <alignment horizontal="center" wrapText="1"/>
    </xf>
    <xf numFmtId="0" fontId="53" fillId="7" borderId="38" xfId="0" applyFont="1" applyFill="1" applyBorder="1" applyAlignment="1">
      <alignment horizontal="right" vertical="top" wrapText="1"/>
    </xf>
    <xf numFmtId="0" fontId="53" fillId="7" borderId="37" xfId="0" applyFont="1" applyFill="1" applyBorder="1" applyAlignment="1">
      <alignment horizontal="right" vertical="top" wrapText="1"/>
    </xf>
    <xf numFmtId="0" fontId="57" fillId="0" borderId="0" xfId="0" applyFont="1" applyAlignment="1">
      <alignment horizontal="center" vertical="center"/>
    </xf>
    <xf numFmtId="166" fontId="71" fillId="0" borderId="0" xfId="0" applyNumberFormat="1" applyFont="1" applyBorder="1" applyAlignment="1">
      <alignment horizontal="center" vertical="center" wrapText="1"/>
    </xf>
    <xf numFmtId="166" fontId="71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right" vertic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53" fillId="7" borderId="2" xfId="0" applyFont="1" applyFill="1" applyBorder="1" applyAlignment="1">
      <alignment horizontal="center" wrapText="1"/>
    </xf>
    <xf numFmtId="0" fontId="53" fillId="7" borderId="3" xfId="0" applyFont="1" applyFill="1" applyBorder="1" applyAlignment="1">
      <alignment horizontal="center" wrapText="1"/>
    </xf>
    <xf numFmtId="0" fontId="53" fillId="7" borderId="4" xfId="0" applyFont="1" applyFill="1" applyBorder="1" applyAlignment="1">
      <alignment horizontal="center" wrapText="1"/>
    </xf>
  </cellXfs>
  <cellStyles count="8">
    <cellStyle name="Normal 2" xfId="1"/>
    <cellStyle name="Normal 2 2" xfId="7"/>
    <cellStyle name="Normal 2 3" xfId="3"/>
    <cellStyle name="Normal 3" xfId="2"/>
    <cellStyle name="Normal_Sheet1" xfId="6"/>
    <cellStyle name="Обычный" xfId="0" builtinId="0"/>
    <cellStyle name="Обычный 2" xfId="5"/>
    <cellStyle name="Обычный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9"/>
  <sheetViews>
    <sheetView workbookViewId="0">
      <selection activeCell="I1" sqref="I1:K3"/>
    </sheetView>
  </sheetViews>
  <sheetFormatPr defaultColWidth="9.140625" defaultRowHeight="15"/>
  <cols>
    <col min="1" max="1" width="5.140625" style="70" customWidth="1"/>
    <col min="2" max="2" width="5.42578125" style="373" customWidth="1"/>
    <col min="3" max="3" width="40.28515625" style="70" customWidth="1"/>
    <col min="4" max="4" width="8" style="70" customWidth="1"/>
    <col min="5" max="5" width="9.140625" style="70" customWidth="1"/>
    <col min="6" max="6" width="8.7109375" style="70" customWidth="1"/>
    <col min="7" max="7" width="13.28515625" style="459" customWidth="1"/>
    <col min="8" max="8" width="12.28515625" style="373" customWidth="1"/>
    <col min="9" max="9" width="18.85546875" style="459" customWidth="1"/>
    <col min="10" max="10" width="10.5703125" style="374" customWidth="1"/>
    <col min="11" max="11" width="19.7109375" style="374" customWidth="1"/>
    <col min="12" max="12" width="14" style="70" customWidth="1"/>
    <col min="13" max="14" width="14.7109375" style="70" customWidth="1"/>
    <col min="15" max="15" width="15.7109375" style="70" customWidth="1"/>
    <col min="16" max="16" width="12.5703125" style="70" customWidth="1"/>
    <col min="17" max="17" width="12.7109375" style="70" customWidth="1"/>
    <col min="18" max="18" width="11.5703125" style="70" bestFit="1" customWidth="1"/>
    <col min="19" max="19" width="12.7109375" style="70" customWidth="1"/>
    <col min="20" max="16384" width="9.140625" style="70"/>
  </cols>
  <sheetData>
    <row r="1" spans="1:13">
      <c r="I1" s="647" t="s">
        <v>2763</v>
      </c>
      <c r="J1" s="647"/>
      <c r="K1" s="647"/>
    </row>
    <row r="2" spans="1:13">
      <c r="I2" s="647"/>
      <c r="J2" s="647"/>
      <c r="K2" s="647"/>
    </row>
    <row r="3" spans="1:13">
      <c r="I3" s="647"/>
      <c r="J3" s="647"/>
      <c r="K3" s="647"/>
    </row>
    <row r="4" spans="1:13">
      <c r="C4" s="661" t="s">
        <v>1310</v>
      </c>
      <c r="D4" s="661"/>
      <c r="E4" s="661"/>
      <c r="F4" s="661"/>
      <c r="G4" s="661"/>
      <c r="H4" s="661"/>
      <c r="I4" s="661"/>
    </row>
    <row r="5" spans="1:13">
      <c r="B5" s="18"/>
      <c r="C5" s="17"/>
      <c r="D5" s="17"/>
      <c r="E5" s="18"/>
      <c r="F5" s="18"/>
      <c r="G5" s="16"/>
      <c r="H5" s="18"/>
      <c r="I5" s="16"/>
      <c r="J5" s="19"/>
      <c r="K5" s="19"/>
    </row>
    <row r="6" spans="1:13">
      <c r="A6" s="662" t="s">
        <v>113</v>
      </c>
      <c r="B6" s="662"/>
      <c r="C6" s="663" t="s">
        <v>114</v>
      </c>
      <c r="D6" s="663" t="s">
        <v>115</v>
      </c>
      <c r="E6" s="663" t="s">
        <v>953</v>
      </c>
      <c r="F6" s="663" t="s">
        <v>713</v>
      </c>
      <c r="G6" s="663" t="s">
        <v>754</v>
      </c>
      <c r="H6" s="650" t="s">
        <v>6</v>
      </c>
      <c r="I6" s="651"/>
      <c r="J6" s="650" t="s">
        <v>119</v>
      </c>
      <c r="K6" s="651"/>
    </row>
    <row r="7" spans="1:13" ht="30">
      <c r="A7" s="662"/>
      <c r="B7" s="662"/>
      <c r="C7" s="664"/>
      <c r="D7" s="664"/>
      <c r="E7" s="664"/>
      <c r="F7" s="664"/>
      <c r="G7" s="664"/>
      <c r="H7" s="184" t="s">
        <v>120</v>
      </c>
      <c r="I7" s="184" t="s">
        <v>121</v>
      </c>
      <c r="J7" s="184" t="s">
        <v>755</v>
      </c>
      <c r="K7" s="184" t="s">
        <v>121</v>
      </c>
    </row>
    <row r="8" spans="1:13" s="190" customFormat="1" ht="15.75">
      <c r="A8" s="343">
        <v>1</v>
      </c>
      <c r="B8" s="375">
        <v>1</v>
      </c>
      <c r="C8" s="376" t="s">
        <v>1311</v>
      </c>
      <c r="D8" s="195">
        <v>1934</v>
      </c>
      <c r="E8" s="195">
        <v>1934</v>
      </c>
      <c r="F8" s="10" t="s">
        <v>11</v>
      </c>
      <c r="G8" s="196">
        <v>1266100</v>
      </c>
      <c r="H8" s="195">
        <v>1</v>
      </c>
      <c r="I8" s="377">
        <f>SUM(G8*H8)</f>
        <v>1266100</v>
      </c>
      <c r="J8" s="377">
        <v>1</v>
      </c>
      <c r="K8" s="377">
        <f>I8</f>
        <v>1266100</v>
      </c>
      <c r="L8" s="378"/>
    </row>
    <row r="9" spans="1:13" s="190" customFormat="1" ht="15.75">
      <c r="A9" s="343">
        <v>2</v>
      </c>
      <c r="B9" s="195">
        <v>2</v>
      </c>
      <c r="C9" s="376" t="s">
        <v>1312</v>
      </c>
      <c r="D9" s="195">
        <v>1974</v>
      </c>
      <c r="E9" s="195">
        <v>1974</v>
      </c>
      <c r="F9" s="10" t="s">
        <v>11</v>
      </c>
      <c r="G9" s="196">
        <v>102686098</v>
      </c>
      <c r="H9" s="195">
        <v>1</v>
      </c>
      <c r="I9" s="377">
        <f t="shared" ref="I9:I72" si="0">SUM(G9*H9)</f>
        <v>102686098</v>
      </c>
      <c r="J9" s="377">
        <v>1</v>
      </c>
      <c r="K9" s="377">
        <f t="shared" ref="K9:K72" si="1">I9</f>
        <v>102686098</v>
      </c>
    </row>
    <row r="10" spans="1:13" s="190" customFormat="1" ht="15.75">
      <c r="A10" s="343">
        <v>3</v>
      </c>
      <c r="B10" s="375">
        <v>3</v>
      </c>
      <c r="C10" s="376" t="s">
        <v>1313</v>
      </c>
      <c r="D10" s="195">
        <v>1979</v>
      </c>
      <c r="E10" s="195">
        <v>2002</v>
      </c>
      <c r="F10" s="10" t="s">
        <v>11</v>
      </c>
      <c r="G10" s="196">
        <v>1823600</v>
      </c>
      <c r="H10" s="195">
        <v>1</v>
      </c>
      <c r="I10" s="377">
        <f t="shared" si="0"/>
        <v>1823600</v>
      </c>
      <c r="J10" s="377">
        <v>1</v>
      </c>
      <c r="K10" s="377">
        <f>I10</f>
        <v>1823600</v>
      </c>
    </row>
    <row r="11" spans="1:13" s="190" customFormat="1" ht="15.75">
      <c r="A11" s="343">
        <v>4</v>
      </c>
      <c r="B11" s="195">
        <v>4</v>
      </c>
      <c r="C11" s="376" t="s">
        <v>1314</v>
      </c>
      <c r="D11" s="195">
        <v>1979</v>
      </c>
      <c r="E11" s="195">
        <v>2002</v>
      </c>
      <c r="F11" s="10" t="s">
        <v>11</v>
      </c>
      <c r="G11" s="196">
        <v>339600</v>
      </c>
      <c r="H11" s="195">
        <v>1</v>
      </c>
      <c r="I11" s="377">
        <f t="shared" si="0"/>
        <v>339600</v>
      </c>
      <c r="J11" s="377">
        <v>1</v>
      </c>
      <c r="K11" s="377">
        <f t="shared" si="1"/>
        <v>339600</v>
      </c>
    </row>
    <row r="12" spans="1:13" s="190" customFormat="1" ht="15.75">
      <c r="A12" s="343">
        <v>5</v>
      </c>
      <c r="B12" s="375">
        <v>5</v>
      </c>
      <c r="C12" s="376" t="s">
        <v>1315</v>
      </c>
      <c r="D12" s="195">
        <v>1985</v>
      </c>
      <c r="E12" s="195">
        <v>2002</v>
      </c>
      <c r="F12" s="10" t="s">
        <v>11</v>
      </c>
      <c r="G12" s="196">
        <v>183128381</v>
      </c>
      <c r="H12" s="195">
        <v>1</v>
      </c>
      <c r="I12" s="196">
        <v>183128381</v>
      </c>
      <c r="J12" s="377">
        <v>1</v>
      </c>
      <c r="K12" s="196">
        <v>183128381</v>
      </c>
    </row>
    <row r="13" spans="1:13" s="190" customFormat="1" ht="15.75">
      <c r="A13" s="343">
        <v>6</v>
      </c>
      <c r="B13" s="195">
        <v>6</v>
      </c>
      <c r="C13" s="376" t="s">
        <v>1316</v>
      </c>
      <c r="D13" s="195">
        <v>2006</v>
      </c>
      <c r="E13" s="195">
        <v>2006</v>
      </c>
      <c r="F13" s="10" t="s">
        <v>11</v>
      </c>
      <c r="G13" s="196">
        <v>39241180</v>
      </c>
      <c r="H13" s="195">
        <v>1</v>
      </c>
      <c r="I13" s="377">
        <f t="shared" si="0"/>
        <v>39241180</v>
      </c>
      <c r="J13" s="377">
        <v>1</v>
      </c>
      <c r="K13" s="377">
        <f t="shared" si="1"/>
        <v>39241180</v>
      </c>
    </row>
    <row r="14" spans="1:13" s="190" customFormat="1" ht="15.75">
      <c r="A14" s="343">
        <v>7</v>
      </c>
      <c r="B14" s="375">
        <v>7</v>
      </c>
      <c r="C14" s="376" t="s">
        <v>1317</v>
      </c>
      <c r="D14" s="195">
        <v>1984</v>
      </c>
      <c r="E14" s="195">
        <v>1986</v>
      </c>
      <c r="F14" s="10" t="s">
        <v>11</v>
      </c>
      <c r="G14" s="196">
        <v>381924300</v>
      </c>
      <c r="H14" s="195">
        <v>1</v>
      </c>
      <c r="I14" s="377">
        <f t="shared" si="0"/>
        <v>381924300</v>
      </c>
      <c r="J14" s="377">
        <v>1</v>
      </c>
      <c r="K14" s="377">
        <f t="shared" si="1"/>
        <v>381924300</v>
      </c>
    </row>
    <row r="15" spans="1:13" s="190" customFormat="1" ht="15.75">
      <c r="A15" s="343">
        <v>8</v>
      </c>
      <c r="B15" s="195">
        <v>8</v>
      </c>
      <c r="C15" s="376" t="s">
        <v>1318</v>
      </c>
      <c r="D15" s="195">
        <v>1972</v>
      </c>
      <c r="E15" s="195">
        <v>1977</v>
      </c>
      <c r="F15" s="10" t="s">
        <v>11</v>
      </c>
      <c r="G15" s="196">
        <v>201958200</v>
      </c>
      <c r="H15" s="195">
        <v>1</v>
      </c>
      <c r="I15" s="377">
        <f t="shared" si="0"/>
        <v>201958200</v>
      </c>
      <c r="J15" s="377">
        <v>1</v>
      </c>
      <c r="K15" s="377">
        <v>201958200</v>
      </c>
    </row>
    <row r="16" spans="1:13" s="190" customFormat="1" ht="15.75">
      <c r="A16" s="343">
        <v>9</v>
      </c>
      <c r="B16" s="375">
        <v>9</v>
      </c>
      <c r="C16" s="376" t="s">
        <v>1319</v>
      </c>
      <c r="D16" s="195">
        <v>1977</v>
      </c>
      <c r="E16" s="195">
        <v>1997</v>
      </c>
      <c r="F16" s="10" t="s">
        <v>11</v>
      </c>
      <c r="G16" s="379">
        <v>15924900</v>
      </c>
      <c r="H16" s="195">
        <v>1</v>
      </c>
      <c r="I16" s="379">
        <f t="shared" si="0"/>
        <v>15924900</v>
      </c>
      <c r="J16" s="377">
        <v>1</v>
      </c>
      <c r="K16" s="379">
        <f t="shared" si="1"/>
        <v>15924900</v>
      </c>
      <c r="M16" s="380"/>
    </row>
    <row r="17" spans="1:11" s="190" customFormat="1" ht="15.75">
      <c r="A17" s="343">
        <v>10</v>
      </c>
      <c r="B17" s="195">
        <v>10</v>
      </c>
      <c r="C17" s="376" t="s">
        <v>1320</v>
      </c>
      <c r="D17" s="195">
        <v>1976</v>
      </c>
      <c r="E17" s="195">
        <v>2010</v>
      </c>
      <c r="F17" s="10" t="s">
        <v>11</v>
      </c>
      <c r="G17" s="196">
        <v>5715800</v>
      </c>
      <c r="H17" s="195">
        <v>1</v>
      </c>
      <c r="I17" s="377">
        <f t="shared" si="0"/>
        <v>5715800</v>
      </c>
      <c r="J17" s="377">
        <v>1</v>
      </c>
      <c r="K17" s="377">
        <f t="shared" si="1"/>
        <v>5715800</v>
      </c>
    </row>
    <row r="18" spans="1:11" s="190" customFormat="1" ht="15.75">
      <c r="A18" s="343">
        <v>11</v>
      </c>
      <c r="B18" s="375">
        <v>11</v>
      </c>
      <c r="C18" s="376" t="s">
        <v>1321</v>
      </c>
      <c r="D18" s="195">
        <v>1978</v>
      </c>
      <c r="E18" s="195">
        <v>2006</v>
      </c>
      <c r="F18" s="10" t="s">
        <v>11</v>
      </c>
      <c r="G18" s="196">
        <v>9611700</v>
      </c>
      <c r="H18" s="195">
        <v>1</v>
      </c>
      <c r="I18" s="377">
        <f t="shared" si="0"/>
        <v>9611700</v>
      </c>
      <c r="J18" s="377">
        <v>1</v>
      </c>
      <c r="K18" s="377">
        <f t="shared" si="1"/>
        <v>9611700</v>
      </c>
    </row>
    <row r="19" spans="1:11" s="190" customFormat="1" ht="15.75">
      <c r="A19" s="343">
        <v>12</v>
      </c>
      <c r="B19" s="195">
        <v>12</v>
      </c>
      <c r="C19" s="376" t="s">
        <v>1322</v>
      </c>
      <c r="D19" s="195">
        <v>1978</v>
      </c>
      <c r="E19" s="195">
        <v>2006</v>
      </c>
      <c r="F19" s="10" t="s">
        <v>11</v>
      </c>
      <c r="G19" s="196">
        <v>3937200</v>
      </c>
      <c r="H19" s="195">
        <v>1</v>
      </c>
      <c r="I19" s="377">
        <f t="shared" si="0"/>
        <v>3937200</v>
      </c>
      <c r="J19" s="377">
        <v>1</v>
      </c>
      <c r="K19" s="377">
        <f t="shared" si="1"/>
        <v>3937200</v>
      </c>
    </row>
    <row r="20" spans="1:11" s="190" customFormat="1" ht="15.75">
      <c r="A20" s="343">
        <v>13</v>
      </c>
      <c r="B20" s="375">
        <v>13</v>
      </c>
      <c r="C20" s="376" t="s">
        <v>1323</v>
      </c>
      <c r="D20" s="195"/>
      <c r="E20" s="195">
        <v>1997</v>
      </c>
      <c r="F20" s="10" t="s">
        <v>11</v>
      </c>
      <c r="G20" s="196">
        <v>66664000</v>
      </c>
      <c r="H20" s="195">
        <v>1</v>
      </c>
      <c r="I20" s="377">
        <f t="shared" si="0"/>
        <v>66664000</v>
      </c>
      <c r="J20" s="377">
        <v>1</v>
      </c>
      <c r="K20" s="377">
        <f t="shared" si="1"/>
        <v>66664000</v>
      </c>
    </row>
    <row r="21" spans="1:11" s="190" customFormat="1" ht="15.75">
      <c r="A21" s="343">
        <v>14</v>
      </c>
      <c r="B21" s="195">
        <v>14</v>
      </c>
      <c r="C21" s="376" t="s">
        <v>1324</v>
      </c>
      <c r="D21" s="195">
        <v>2010</v>
      </c>
      <c r="E21" s="195">
        <v>2010</v>
      </c>
      <c r="F21" s="10" t="s">
        <v>11</v>
      </c>
      <c r="G21" s="196">
        <v>23254300</v>
      </c>
      <c r="H21" s="195">
        <v>1</v>
      </c>
      <c r="I21" s="377">
        <f t="shared" si="0"/>
        <v>23254300</v>
      </c>
      <c r="J21" s="377">
        <v>1</v>
      </c>
      <c r="K21" s="377">
        <f t="shared" si="1"/>
        <v>23254300</v>
      </c>
    </row>
    <row r="22" spans="1:11" s="190" customFormat="1" ht="15.75">
      <c r="A22" s="343">
        <v>15</v>
      </c>
      <c r="B22" s="375">
        <v>15</v>
      </c>
      <c r="C22" s="278" t="s">
        <v>1325</v>
      </c>
      <c r="D22" s="183">
        <v>1957</v>
      </c>
      <c r="E22" s="183">
        <v>1992</v>
      </c>
      <c r="F22" s="183" t="s">
        <v>11</v>
      </c>
      <c r="G22" s="204">
        <v>76261300</v>
      </c>
      <c r="H22" s="183">
        <v>1</v>
      </c>
      <c r="I22" s="204">
        <f>SUM(G22*H22)</f>
        <v>76261300</v>
      </c>
      <c r="J22" s="196">
        <f t="shared" ref="J22:K24" si="2">SUM(H22)</f>
        <v>1</v>
      </c>
      <c r="K22" s="204">
        <f t="shared" si="2"/>
        <v>76261300</v>
      </c>
    </row>
    <row r="23" spans="1:11" s="190" customFormat="1" ht="15.75">
      <c r="A23" s="343">
        <v>16</v>
      </c>
      <c r="B23" s="195">
        <v>16</v>
      </c>
      <c r="C23" s="278" t="s">
        <v>1326</v>
      </c>
      <c r="D23" s="183">
        <v>1992</v>
      </c>
      <c r="E23" s="183">
        <v>1992</v>
      </c>
      <c r="F23" s="183" t="s">
        <v>11</v>
      </c>
      <c r="G23" s="204">
        <v>461400</v>
      </c>
      <c r="H23" s="183">
        <v>1</v>
      </c>
      <c r="I23" s="204">
        <f>SUM(G23*H23)</f>
        <v>461400</v>
      </c>
      <c r="J23" s="196">
        <f t="shared" si="2"/>
        <v>1</v>
      </c>
      <c r="K23" s="204">
        <f t="shared" si="2"/>
        <v>461400</v>
      </c>
    </row>
    <row r="24" spans="1:11" s="190" customFormat="1" ht="15.75">
      <c r="A24" s="343">
        <v>17</v>
      </c>
      <c r="B24" s="375">
        <v>17</v>
      </c>
      <c r="C24" s="278" t="s">
        <v>1327</v>
      </c>
      <c r="D24" s="183">
        <v>1992</v>
      </c>
      <c r="E24" s="183">
        <v>1992</v>
      </c>
      <c r="F24" s="183" t="s">
        <v>11</v>
      </c>
      <c r="G24" s="204">
        <v>595700</v>
      </c>
      <c r="H24" s="183">
        <v>1</v>
      </c>
      <c r="I24" s="204">
        <f>SUM(G24*H24)</f>
        <v>595700</v>
      </c>
      <c r="J24" s="196">
        <f t="shared" si="2"/>
        <v>1</v>
      </c>
      <c r="K24" s="204">
        <f t="shared" si="2"/>
        <v>595700</v>
      </c>
    </row>
    <row r="25" spans="1:11" s="190" customFormat="1" ht="15.75">
      <c r="A25" s="343">
        <v>18</v>
      </c>
      <c r="B25" s="195">
        <v>18</v>
      </c>
      <c r="C25" s="381" t="s">
        <v>1328</v>
      </c>
      <c r="D25" s="381"/>
      <c r="E25" s="199">
        <v>2003</v>
      </c>
      <c r="F25" s="219" t="s">
        <v>11</v>
      </c>
      <c r="G25" s="200">
        <v>35000</v>
      </c>
      <c r="H25" s="199">
        <v>1</v>
      </c>
      <c r="I25" s="377">
        <f>SUM(G25*H25)</f>
        <v>35000</v>
      </c>
      <c r="J25" s="382">
        <v>1</v>
      </c>
      <c r="K25" s="377">
        <f>I25</f>
        <v>35000</v>
      </c>
    </row>
    <row r="26" spans="1:11" s="190" customFormat="1" ht="15.75">
      <c r="A26" s="343">
        <v>19</v>
      </c>
      <c r="B26" s="375">
        <v>19</v>
      </c>
      <c r="C26" s="381" t="s">
        <v>1329</v>
      </c>
      <c r="D26" s="381"/>
      <c r="E26" s="199">
        <v>2005</v>
      </c>
      <c r="F26" s="219" t="s">
        <v>11</v>
      </c>
      <c r="G26" s="200">
        <v>70000</v>
      </c>
      <c r="H26" s="199">
        <v>1</v>
      </c>
      <c r="I26" s="377">
        <f t="shared" si="0"/>
        <v>70000</v>
      </c>
      <c r="J26" s="382">
        <v>1</v>
      </c>
      <c r="K26" s="377">
        <f t="shared" si="1"/>
        <v>70000</v>
      </c>
    </row>
    <row r="27" spans="1:11" s="190" customFormat="1" ht="15.75">
      <c r="A27" s="343">
        <v>20</v>
      </c>
      <c r="B27" s="195">
        <v>20</v>
      </c>
      <c r="C27" s="381" t="s">
        <v>1330</v>
      </c>
      <c r="D27" s="381"/>
      <c r="E27" s="199">
        <v>2005</v>
      </c>
      <c r="F27" s="219" t="s">
        <v>11</v>
      </c>
      <c r="G27" s="200">
        <v>70000</v>
      </c>
      <c r="H27" s="199">
        <v>1</v>
      </c>
      <c r="I27" s="377">
        <f t="shared" si="0"/>
        <v>70000</v>
      </c>
      <c r="J27" s="382">
        <v>1</v>
      </c>
      <c r="K27" s="377">
        <f t="shared" si="1"/>
        <v>70000</v>
      </c>
    </row>
    <row r="28" spans="1:11" s="190" customFormat="1" ht="15.75">
      <c r="A28" s="343">
        <v>21</v>
      </c>
      <c r="B28" s="375">
        <v>21</v>
      </c>
      <c r="C28" s="381" t="s">
        <v>129</v>
      </c>
      <c r="D28" s="381"/>
      <c r="E28" s="199">
        <v>2007</v>
      </c>
      <c r="F28" s="219" t="s">
        <v>11</v>
      </c>
      <c r="G28" s="200">
        <v>20000</v>
      </c>
      <c r="H28" s="199">
        <v>3</v>
      </c>
      <c r="I28" s="377">
        <f t="shared" si="0"/>
        <v>60000</v>
      </c>
      <c r="J28" s="382">
        <v>3</v>
      </c>
      <c r="K28" s="377">
        <f t="shared" si="1"/>
        <v>60000</v>
      </c>
    </row>
    <row r="29" spans="1:11" s="190" customFormat="1" ht="15.75">
      <c r="A29" s="343">
        <v>22</v>
      </c>
      <c r="B29" s="195">
        <v>22</v>
      </c>
      <c r="C29" s="381" t="s">
        <v>1331</v>
      </c>
      <c r="D29" s="381"/>
      <c r="E29" s="199">
        <v>2008</v>
      </c>
      <c r="F29" s="219" t="s">
        <v>11</v>
      </c>
      <c r="G29" s="200">
        <v>130000</v>
      </c>
      <c r="H29" s="199">
        <v>1</v>
      </c>
      <c r="I29" s="377">
        <f>SUM(G29*H29)</f>
        <v>130000</v>
      </c>
      <c r="J29" s="382">
        <v>1</v>
      </c>
      <c r="K29" s="377">
        <f t="shared" si="1"/>
        <v>130000</v>
      </c>
    </row>
    <row r="30" spans="1:11" s="190" customFormat="1" ht="15.75">
      <c r="A30" s="343">
        <v>23</v>
      </c>
      <c r="B30" s="375">
        <v>23</v>
      </c>
      <c r="C30" s="381" t="s">
        <v>1332</v>
      </c>
      <c r="D30" s="381"/>
      <c r="E30" s="199">
        <v>2008</v>
      </c>
      <c r="F30" s="219" t="s">
        <v>11</v>
      </c>
      <c r="G30" s="200">
        <v>80000</v>
      </c>
      <c r="H30" s="199">
        <v>1</v>
      </c>
      <c r="I30" s="377">
        <f t="shared" si="0"/>
        <v>80000</v>
      </c>
      <c r="J30" s="382">
        <v>1</v>
      </c>
      <c r="K30" s="377">
        <f t="shared" si="1"/>
        <v>80000</v>
      </c>
    </row>
    <row r="31" spans="1:11" s="190" customFormat="1" ht="15.75">
      <c r="A31" s="343">
        <v>24</v>
      </c>
      <c r="B31" s="195">
        <v>24</v>
      </c>
      <c r="C31" s="381" t="s">
        <v>1333</v>
      </c>
      <c r="D31" s="381"/>
      <c r="E31" s="199">
        <v>2008</v>
      </c>
      <c r="F31" s="383" t="s">
        <v>11</v>
      </c>
      <c r="G31" s="384">
        <v>30000</v>
      </c>
      <c r="H31" s="385">
        <v>1</v>
      </c>
      <c r="I31" s="377">
        <f t="shared" si="0"/>
        <v>30000</v>
      </c>
      <c r="J31" s="382">
        <v>1</v>
      </c>
      <c r="K31" s="377">
        <f t="shared" si="1"/>
        <v>30000</v>
      </c>
    </row>
    <row r="32" spans="1:11" s="190" customFormat="1" ht="15.75">
      <c r="A32" s="343">
        <v>25</v>
      </c>
      <c r="B32" s="375">
        <v>25</v>
      </c>
      <c r="C32" s="381" t="s">
        <v>1334</v>
      </c>
      <c r="D32" s="381"/>
      <c r="E32" s="199">
        <v>2009</v>
      </c>
      <c r="F32" s="383" t="s">
        <v>11</v>
      </c>
      <c r="G32" s="384">
        <v>110000</v>
      </c>
      <c r="H32" s="385">
        <v>1</v>
      </c>
      <c r="I32" s="377">
        <f t="shared" si="0"/>
        <v>110000</v>
      </c>
      <c r="J32" s="382">
        <v>1</v>
      </c>
      <c r="K32" s="377">
        <f t="shared" si="1"/>
        <v>110000</v>
      </c>
    </row>
    <row r="33" spans="1:11" s="190" customFormat="1" ht="15.75">
      <c r="A33" s="343">
        <v>26</v>
      </c>
      <c r="B33" s="195">
        <v>26</v>
      </c>
      <c r="C33" s="381" t="s">
        <v>1335</v>
      </c>
      <c r="D33" s="381"/>
      <c r="E33" s="199">
        <v>2009</v>
      </c>
      <c r="F33" s="383" t="s">
        <v>11</v>
      </c>
      <c r="G33" s="384">
        <v>148200</v>
      </c>
      <c r="H33" s="385">
        <v>1</v>
      </c>
      <c r="I33" s="377">
        <f t="shared" si="0"/>
        <v>148200</v>
      </c>
      <c r="J33" s="382">
        <v>1</v>
      </c>
      <c r="K33" s="377">
        <f t="shared" si="1"/>
        <v>148200</v>
      </c>
    </row>
    <row r="34" spans="1:11" s="190" customFormat="1" ht="15.75">
      <c r="A34" s="343">
        <v>27</v>
      </c>
      <c r="B34" s="375">
        <v>27</v>
      </c>
      <c r="C34" s="381" t="s">
        <v>1336</v>
      </c>
      <c r="D34" s="381"/>
      <c r="E34" s="199">
        <v>2009</v>
      </c>
      <c r="F34" s="383" t="s">
        <v>11</v>
      </c>
      <c r="G34" s="384">
        <v>2394</v>
      </c>
      <c r="H34" s="385">
        <v>1</v>
      </c>
      <c r="I34" s="377">
        <f t="shared" si="0"/>
        <v>2394</v>
      </c>
      <c r="J34" s="382">
        <v>1</v>
      </c>
      <c r="K34" s="377">
        <f t="shared" si="1"/>
        <v>2394</v>
      </c>
    </row>
    <row r="35" spans="1:11" s="190" customFormat="1" ht="15.75">
      <c r="A35" s="343">
        <v>28</v>
      </c>
      <c r="B35" s="195">
        <v>28</v>
      </c>
      <c r="C35" s="381" t="s">
        <v>1337</v>
      </c>
      <c r="D35" s="381"/>
      <c r="E35" s="199">
        <v>2009</v>
      </c>
      <c r="F35" s="383" t="s">
        <v>11</v>
      </c>
      <c r="G35" s="384">
        <v>100000</v>
      </c>
      <c r="H35" s="385">
        <v>1</v>
      </c>
      <c r="I35" s="377">
        <f t="shared" si="0"/>
        <v>100000</v>
      </c>
      <c r="J35" s="382">
        <v>1</v>
      </c>
      <c r="K35" s="377">
        <f t="shared" si="1"/>
        <v>100000</v>
      </c>
    </row>
    <row r="36" spans="1:11" s="190" customFormat="1" ht="15.75">
      <c r="A36" s="343">
        <v>29</v>
      </c>
      <c r="B36" s="375">
        <v>29</v>
      </c>
      <c r="C36" s="381" t="s">
        <v>1337</v>
      </c>
      <c r="D36" s="381"/>
      <c r="E36" s="199">
        <v>2009</v>
      </c>
      <c r="F36" s="383" t="s">
        <v>11</v>
      </c>
      <c r="G36" s="384">
        <v>100000</v>
      </c>
      <c r="H36" s="385">
        <v>6</v>
      </c>
      <c r="I36" s="377">
        <f t="shared" si="0"/>
        <v>600000</v>
      </c>
      <c r="J36" s="382">
        <v>6</v>
      </c>
      <c r="K36" s="377">
        <f t="shared" si="1"/>
        <v>600000</v>
      </c>
    </row>
    <row r="37" spans="1:11" s="190" customFormat="1" ht="15.75">
      <c r="A37" s="343">
        <v>30</v>
      </c>
      <c r="B37" s="195">
        <v>30</v>
      </c>
      <c r="C37" s="381" t="s">
        <v>829</v>
      </c>
      <c r="D37" s="381"/>
      <c r="E37" s="199">
        <v>2009</v>
      </c>
      <c r="F37" s="383" t="s">
        <v>11</v>
      </c>
      <c r="G37" s="384">
        <v>48100</v>
      </c>
      <c r="H37" s="385">
        <v>2</v>
      </c>
      <c r="I37" s="377">
        <f t="shared" si="0"/>
        <v>96200</v>
      </c>
      <c r="J37" s="382">
        <v>2</v>
      </c>
      <c r="K37" s="377">
        <f t="shared" si="1"/>
        <v>96200</v>
      </c>
    </row>
    <row r="38" spans="1:11" s="190" customFormat="1" ht="15.75">
      <c r="A38" s="343">
        <v>31</v>
      </c>
      <c r="B38" s="375">
        <v>31</v>
      </c>
      <c r="C38" s="381" t="s">
        <v>1338</v>
      </c>
      <c r="D38" s="381"/>
      <c r="E38" s="199">
        <v>2009</v>
      </c>
      <c r="F38" s="383" t="s">
        <v>11</v>
      </c>
      <c r="G38" s="384">
        <v>57200</v>
      </c>
      <c r="H38" s="385">
        <v>7</v>
      </c>
      <c r="I38" s="377">
        <f t="shared" si="0"/>
        <v>400400</v>
      </c>
      <c r="J38" s="382">
        <v>7</v>
      </c>
      <c r="K38" s="377">
        <f t="shared" si="1"/>
        <v>400400</v>
      </c>
    </row>
    <row r="39" spans="1:11" s="190" customFormat="1" ht="15.75">
      <c r="A39" s="343">
        <v>32</v>
      </c>
      <c r="B39" s="195">
        <v>32</v>
      </c>
      <c r="C39" s="381" t="s">
        <v>1339</v>
      </c>
      <c r="D39" s="381"/>
      <c r="E39" s="199">
        <v>2009</v>
      </c>
      <c r="F39" s="383" t="s">
        <v>11</v>
      </c>
      <c r="G39" s="384">
        <v>61750</v>
      </c>
      <c r="H39" s="385">
        <v>1</v>
      </c>
      <c r="I39" s="377">
        <f t="shared" si="0"/>
        <v>61750</v>
      </c>
      <c r="J39" s="382">
        <v>1</v>
      </c>
      <c r="K39" s="377">
        <f t="shared" si="1"/>
        <v>61750</v>
      </c>
    </row>
    <row r="40" spans="1:11" s="190" customFormat="1" ht="15.75">
      <c r="A40" s="343">
        <v>33</v>
      </c>
      <c r="B40" s="375">
        <v>33</v>
      </c>
      <c r="C40" s="381" t="s">
        <v>1340</v>
      </c>
      <c r="D40" s="381"/>
      <c r="E40" s="199">
        <v>2009</v>
      </c>
      <c r="F40" s="383" t="s">
        <v>11</v>
      </c>
      <c r="G40" s="384">
        <v>24250</v>
      </c>
      <c r="H40" s="385">
        <v>5</v>
      </c>
      <c r="I40" s="377">
        <f t="shared" si="0"/>
        <v>121250</v>
      </c>
      <c r="J40" s="382">
        <v>5</v>
      </c>
      <c r="K40" s="377">
        <f t="shared" si="1"/>
        <v>121250</v>
      </c>
    </row>
    <row r="41" spans="1:11" s="190" customFormat="1" ht="15.75">
      <c r="A41" s="343">
        <v>34</v>
      </c>
      <c r="B41" s="195">
        <v>34</v>
      </c>
      <c r="C41" s="381" t="s">
        <v>1341</v>
      </c>
      <c r="D41" s="381"/>
      <c r="E41" s="199">
        <v>2009</v>
      </c>
      <c r="F41" s="383" t="s">
        <v>11</v>
      </c>
      <c r="G41" s="384">
        <v>1034800</v>
      </c>
      <c r="H41" s="385">
        <v>1</v>
      </c>
      <c r="I41" s="377">
        <f t="shared" si="0"/>
        <v>1034800</v>
      </c>
      <c r="J41" s="382">
        <v>1</v>
      </c>
      <c r="K41" s="377">
        <f t="shared" si="1"/>
        <v>1034800</v>
      </c>
    </row>
    <row r="42" spans="1:11" s="190" customFormat="1" ht="15.75">
      <c r="A42" s="343">
        <v>35</v>
      </c>
      <c r="B42" s="375">
        <v>35</v>
      </c>
      <c r="C42" s="381" t="s">
        <v>1342</v>
      </c>
      <c r="D42" s="381"/>
      <c r="E42" s="199">
        <v>2009</v>
      </c>
      <c r="F42" s="383" t="s">
        <v>11</v>
      </c>
      <c r="G42" s="384">
        <v>96150</v>
      </c>
      <c r="H42" s="385">
        <v>1</v>
      </c>
      <c r="I42" s="377">
        <f t="shared" si="0"/>
        <v>96150</v>
      </c>
      <c r="J42" s="382">
        <v>1</v>
      </c>
      <c r="K42" s="377">
        <f t="shared" si="1"/>
        <v>96150</v>
      </c>
    </row>
    <row r="43" spans="1:11" s="190" customFormat="1" ht="15.75">
      <c r="A43" s="343">
        <v>36</v>
      </c>
      <c r="B43" s="195">
        <v>36</v>
      </c>
      <c r="C43" s="381" t="s">
        <v>1343</v>
      </c>
      <c r="D43" s="381"/>
      <c r="E43" s="199">
        <v>2009</v>
      </c>
      <c r="F43" s="383" t="s">
        <v>11</v>
      </c>
      <c r="G43" s="384">
        <v>44600</v>
      </c>
      <c r="H43" s="385">
        <v>1</v>
      </c>
      <c r="I43" s="377">
        <f t="shared" si="0"/>
        <v>44600</v>
      </c>
      <c r="J43" s="382">
        <v>1</v>
      </c>
      <c r="K43" s="377">
        <f t="shared" si="1"/>
        <v>44600</v>
      </c>
    </row>
    <row r="44" spans="1:11" s="190" customFormat="1" ht="15.75">
      <c r="A44" s="343">
        <v>37</v>
      </c>
      <c r="B44" s="375">
        <v>37</v>
      </c>
      <c r="C44" s="381" t="s">
        <v>1344</v>
      </c>
      <c r="D44" s="381"/>
      <c r="E44" s="199">
        <v>2009</v>
      </c>
      <c r="F44" s="383" t="s">
        <v>11</v>
      </c>
      <c r="G44" s="384">
        <v>34650</v>
      </c>
      <c r="H44" s="385">
        <v>1</v>
      </c>
      <c r="I44" s="377">
        <f t="shared" si="0"/>
        <v>34650</v>
      </c>
      <c r="J44" s="382">
        <v>1</v>
      </c>
      <c r="K44" s="377">
        <f t="shared" si="1"/>
        <v>34650</v>
      </c>
    </row>
    <row r="45" spans="1:11" s="190" customFormat="1" ht="15.75">
      <c r="A45" s="343">
        <v>38</v>
      </c>
      <c r="B45" s="195">
        <v>38</v>
      </c>
      <c r="C45" s="381" t="s">
        <v>1345</v>
      </c>
      <c r="D45" s="381"/>
      <c r="E45" s="199">
        <v>2009</v>
      </c>
      <c r="F45" s="383" t="s">
        <v>11</v>
      </c>
      <c r="G45" s="384">
        <v>160750</v>
      </c>
      <c r="H45" s="385">
        <v>1</v>
      </c>
      <c r="I45" s="377">
        <f t="shared" si="0"/>
        <v>160750</v>
      </c>
      <c r="J45" s="382">
        <v>1</v>
      </c>
      <c r="K45" s="377">
        <f t="shared" si="1"/>
        <v>160750</v>
      </c>
    </row>
    <row r="46" spans="1:11" s="190" customFormat="1" ht="15.75">
      <c r="A46" s="343">
        <v>39</v>
      </c>
      <c r="B46" s="375">
        <v>39</v>
      </c>
      <c r="C46" s="381" t="s">
        <v>1346</v>
      </c>
      <c r="D46" s="381"/>
      <c r="E46" s="199">
        <v>2009</v>
      </c>
      <c r="F46" s="383" t="s">
        <v>11</v>
      </c>
      <c r="G46" s="384">
        <v>63505</v>
      </c>
      <c r="H46" s="385">
        <v>1</v>
      </c>
      <c r="I46" s="377">
        <f t="shared" si="0"/>
        <v>63505</v>
      </c>
      <c r="J46" s="382">
        <v>1</v>
      </c>
      <c r="K46" s="377">
        <f t="shared" si="1"/>
        <v>63505</v>
      </c>
    </row>
    <row r="47" spans="1:11" s="190" customFormat="1" ht="15.75">
      <c r="A47" s="343">
        <v>40</v>
      </c>
      <c r="B47" s="195">
        <v>40</v>
      </c>
      <c r="C47" s="381" t="s">
        <v>1347</v>
      </c>
      <c r="D47" s="381"/>
      <c r="E47" s="199">
        <v>2010</v>
      </c>
      <c r="F47" s="383" t="s">
        <v>11</v>
      </c>
      <c r="G47" s="384">
        <v>135500</v>
      </c>
      <c r="H47" s="385">
        <v>1</v>
      </c>
      <c r="I47" s="377">
        <f t="shared" si="0"/>
        <v>135500</v>
      </c>
      <c r="J47" s="382">
        <v>1</v>
      </c>
      <c r="K47" s="377">
        <f t="shared" si="1"/>
        <v>135500</v>
      </c>
    </row>
    <row r="48" spans="1:11" s="190" customFormat="1" ht="15.75">
      <c r="A48" s="343">
        <v>41</v>
      </c>
      <c r="B48" s="375">
        <v>41</v>
      </c>
      <c r="C48" s="381" t="s">
        <v>1348</v>
      </c>
      <c r="D48" s="381"/>
      <c r="E48" s="199">
        <v>2010</v>
      </c>
      <c r="F48" s="383" t="s">
        <v>11</v>
      </c>
      <c r="G48" s="384">
        <v>80000</v>
      </c>
      <c r="H48" s="385">
        <v>1</v>
      </c>
      <c r="I48" s="377">
        <f t="shared" si="0"/>
        <v>80000</v>
      </c>
      <c r="J48" s="382">
        <v>1</v>
      </c>
      <c r="K48" s="377">
        <f t="shared" si="1"/>
        <v>80000</v>
      </c>
    </row>
    <row r="49" spans="1:11" s="190" customFormat="1" ht="15.75">
      <c r="A49" s="343">
        <v>42</v>
      </c>
      <c r="B49" s="195">
        <v>42</v>
      </c>
      <c r="C49" s="386" t="s">
        <v>1349</v>
      </c>
      <c r="D49" s="386"/>
      <c r="E49" s="219">
        <v>2011</v>
      </c>
      <c r="F49" s="383" t="s">
        <v>11</v>
      </c>
      <c r="G49" s="384">
        <v>12500</v>
      </c>
      <c r="H49" s="387">
        <v>1</v>
      </c>
      <c r="I49" s="377">
        <f t="shared" si="0"/>
        <v>12500</v>
      </c>
      <c r="J49" s="388">
        <v>1</v>
      </c>
      <c r="K49" s="377">
        <f t="shared" si="1"/>
        <v>12500</v>
      </c>
    </row>
    <row r="50" spans="1:11" s="190" customFormat="1" ht="15.75">
      <c r="A50" s="343">
        <v>43</v>
      </c>
      <c r="B50" s="375">
        <v>43</v>
      </c>
      <c r="C50" s="292" t="s">
        <v>1350</v>
      </c>
      <c r="D50" s="292"/>
      <c r="E50" s="219">
        <v>2011</v>
      </c>
      <c r="F50" s="383" t="s">
        <v>11</v>
      </c>
      <c r="G50" s="384">
        <v>3840</v>
      </c>
      <c r="H50" s="387">
        <v>1</v>
      </c>
      <c r="I50" s="377">
        <f t="shared" si="0"/>
        <v>3840</v>
      </c>
      <c r="J50" s="388">
        <v>1</v>
      </c>
      <c r="K50" s="377">
        <f t="shared" si="1"/>
        <v>3840</v>
      </c>
    </row>
    <row r="51" spans="1:11" s="190" customFormat="1" ht="15.75">
      <c r="A51" s="343">
        <v>44</v>
      </c>
      <c r="B51" s="195">
        <v>44</v>
      </c>
      <c r="C51" s="386" t="s">
        <v>1161</v>
      </c>
      <c r="D51" s="386"/>
      <c r="E51" s="219">
        <v>2011</v>
      </c>
      <c r="F51" s="383" t="s">
        <v>11</v>
      </c>
      <c r="G51" s="384">
        <v>100000</v>
      </c>
      <c r="H51" s="387">
        <v>1</v>
      </c>
      <c r="I51" s="377">
        <f t="shared" si="0"/>
        <v>100000</v>
      </c>
      <c r="J51" s="388">
        <v>1</v>
      </c>
      <c r="K51" s="377">
        <f t="shared" si="1"/>
        <v>100000</v>
      </c>
    </row>
    <row r="52" spans="1:11" s="190" customFormat="1" ht="15.75">
      <c r="A52" s="343">
        <v>45</v>
      </c>
      <c r="B52" s="375">
        <v>45</v>
      </c>
      <c r="C52" s="386" t="s">
        <v>1351</v>
      </c>
      <c r="D52" s="386"/>
      <c r="E52" s="219">
        <v>2011</v>
      </c>
      <c r="F52" s="383" t="s">
        <v>11</v>
      </c>
      <c r="G52" s="384">
        <v>12500</v>
      </c>
      <c r="H52" s="387">
        <v>1</v>
      </c>
      <c r="I52" s="377">
        <f t="shared" si="0"/>
        <v>12500</v>
      </c>
      <c r="J52" s="388">
        <v>1</v>
      </c>
      <c r="K52" s="377">
        <f t="shared" si="1"/>
        <v>12500</v>
      </c>
    </row>
    <row r="53" spans="1:11" s="190" customFormat="1" ht="15.75">
      <c r="A53" s="343">
        <v>46</v>
      </c>
      <c r="B53" s="195">
        <v>46</v>
      </c>
      <c r="C53" s="386" t="s">
        <v>1352</v>
      </c>
      <c r="D53" s="386"/>
      <c r="E53" s="219">
        <v>2012</v>
      </c>
      <c r="F53" s="383" t="s">
        <v>11</v>
      </c>
      <c r="G53" s="384">
        <v>100000</v>
      </c>
      <c r="H53" s="387">
        <v>1</v>
      </c>
      <c r="I53" s="377">
        <f t="shared" si="0"/>
        <v>100000</v>
      </c>
      <c r="J53" s="388">
        <v>1</v>
      </c>
      <c r="K53" s="377">
        <f t="shared" si="1"/>
        <v>100000</v>
      </c>
    </row>
    <row r="54" spans="1:11" s="190" customFormat="1" ht="15.75">
      <c r="A54" s="343">
        <v>47</v>
      </c>
      <c r="B54" s="375">
        <v>47</v>
      </c>
      <c r="C54" s="386" t="s">
        <v>1353</v>
      </c>
      <c r="D54" s="386"/>
      <c r="E54" s="219">
        <v>2012</v>
      </c>
      <c r="F54" s="383" t="s">
        <v>11</v>
      </c>
      <c r="G54" s="384">
        <v>46150</v>
      </c>
      <c r="H54" s="387">
        <v>1</v>
      </c>
      <c r="I54" s="377">
        <f t="shared" si="0"/>
        <v>46150</v>
      </c>
      <c r="J54" s="388">
        <v>1</v>
      </c>
      <c r="K54" s="377">
        <f t="shared" si="1"/>
        <v>46150</v>
      </c>
    </row>
    <row r="55" spans="1:11" s="190" customFormat="1" ht="15.75">
      <c r="A55" s="343">
        <v>48</v>
      </c>
      <c r="B55" s="195">
        <v>48</v>
      </c>
      <c r="C55" s="386" t="s">
        <v>1354</v>
      </c>
      <c r="D55" s="386"/>
      <c r="E55" s="219">
        <v>2012</v>
      </c>
      <c r="F55" s="383" t="s">
        <v>11</v>
      </c>
      <c r="G55" s="384">
        <v>111800</v>
      </c>
      <c r="H55" s="387">
        <v>1</v>
      </c>
      <c r="I55" s="377">
        <f t="shared" si="0"/>
        <v>111800</v>
      </c>
      <c r="J55" s="388">
        <v>1</v>
      </c>
      <c r="K55" s="377">
        <f t="shared" si="1"/>
        <v>111800</v>
      </c>
    </row>
    <row r="56" spans="1:11" s="190" customFormat="1" ht="15.75">
      <c r="A56" s="343">
        <v>49</v>
      </c>
      <c r="B56" s="375">
        <v>49</v>
      </c>
      <c r="C56" s="386" t="s">
        <v>1355</v>
      </c>
      <c r="D56" s="386"/>
      <c r="E56" s="219">
        <v>2012</v>
      </c>
      <c r="F56" s="383" t="s">
        <v>11</v>
      </c>
      <c r="G56" s="384">
        <v>18200</v>
      </c>
      <c r="H56" s="387">
        <v>1</v>
      </c>
      <c r="I56" s="377">
        <f t="shared" si="0"/>
        <v>18200</v>
      </c>
      <c r="J56" s="388">
        <v>1</v>
      </c>
      <c r="K56" s="377">
        <f t="shared" si="1"/>
        <v>18200</v>
      </c>
    </row>
    <row r="57" spans="1:11" s="190" customFormat="1" ht="15.75">
      <c r="A57" s="343">
        <v>50</v>
      </c>
      <c r="B57" s="195">
        <v>50</v>
      </c>
      <c r="C57" s="386" t="s">
        <v>1356</v>
      </c>
      <c r="D57" s="386"/>
      <c r="E57" s="219">
        <v>2012</v>
      </c>
      <c r="F57" s="383" t="s">
        <v>11</v>
      </c>
      <c r="G57" s="384">
        <v>18000</v>
      </c>
      <c r="H57" s="387">
        <v>1</v>
      </c>
      <c r="I57" s="377">
        <f t="shared" si="0"/>
        <v>18000</v>
      </c>
      <c r="J57" s="388">
        <v>1</v>
      </c>
      <c r="K57" s="377">
        <f t="shared" si="1"/>
        <v>18000</v>
      </c>
    </row>
    <row r="58" spans="1:11" s="190" customFormat="1" ht="15.75">
      <c r="A58" s="343">
        <v>51</v>
      </c>
      <c r="B58" s="375">
        <v>51</v>
      </c>
      <c r="C58" s="386" t="s">
        <v>1357</v>
      </c>
      <c r="D58" s="386"/>
      <c r="E58" s="219">
        <v>2012</v>
      </c>
      <c r="F58" s="383" t="s">
        <v>11</v>
      </c>
      <c r="G58" s="384">
        <v>117000</v>
      </c>
      <c r="H58" s="387">
        <v>1</v>
      </c>
      <c r="I58" s="377">
        <f t="shared" si="0"/>
        <v>117000</v>
      </c>
      <c r="J58" s="388">
        <v>1</v>
      </c>
      <c r="K58" s="377">
        <f t="shared" si="1"/>
        <v>117000</v>
      </c>
    </row>
    <row r="59" spans="1:11" s="190" customFormat="1" ht="15.75">
      <c r="A59" s="343">
        <v>52</v>
      </c>
      <c r="B59" s="195">
        <v>52</v>
      </c>
      <c r="C59" s="386" t="s">
        <v>1358</v>
      </c>
      <c r="D59" s="386"/>
      <c r="E59" s="219">
        <v>2012</v>
      </c>
      <c r="F59" s="383" t="s">
        <v>11</v>
      </c>
      <c r="G59" s="384">
        <v>35750</v>
      </c>
      <c r="H59" s="387">
        <v>1</v>
      </c>
      <c r="I59" s="377">
        <f t="shared" si="0"/>
        <v>35750</v>
      </c>
      <c r="J59" s="388">
        <v>1</v>
      </c>
      <c r="K59" s="377">
        <f t="shared" si="1"/>
        <v>35750</v>
      </c>
    </row>
    <row r="60" spans="1:11" s="190" customFormat="1" ht="15.75">
      <c r="A60" s="343">
        <v>53</v>
      </c>
      <c r="B60" s="375">
        <v>53</v>
      </c>
      <c r="C60" s="386" t="s">
        <v>270</v>
      </c>
      <c r="D60" s="386"/>
      <c r="E60" s="219">
        <v>2012</v>
      </c>
      <c r="F60" s="383" t="s">
        <v>11</v>
      </c>
      <c r="G60" s="384">
        <v>100000</v>
      </c>
      <c r="H60" s="387">
        <v>1</v>
      </c>
      <c r="I60" s="377">
        <f t="shared" si="0"/>
        <v>100000</v>
      </c>
      <c r="J60" s="388">
        <v>1</v>
      </c>
      <c r="K60" s="377">
        <f t="shared" si="1"/>
        <v>100000</v>
      </c>
    </row>
    <row r="61" spans="1:11" s="190" customFormat="1" ht="15.75">
      <c r="A61" s="343">
        <v>54</v>
      </c>
      <c r="B61" s="195">
        <v>54</v>
      </c>
      <c r="C61" s="386" t="s">
        <v>1359</v>
      </c>
      <c r="D61" s="386"/>
      <c r="E61" s="219">
        <v>2013</v>
      </c>
      <c r="F61" s="383" t="s">
        <v>11</v>
      </c>
      <c r="G61" s="384">
        <v>100000</v>
      </c>
      <c r="H61" s="387">
        <v>1</v>
      </c>
      <c r="I61" s="377">
        <f t="shared" si="0"/>
        <v>100000</v>
      </c>
      <c r="J61" s="388">
        <v>1</v>
      </c>
      <c r="K61" s="377">
        <f t="shared" si="1"/>
        <v>100000</v>
      </c>
    </row>
    <row r="62" spans="1:11" s="190" customFormat="1" ht="15.75">
      <c r="A62" s="343">
        <v>55</v>
      </c>
      <c r="B62" s="375">
        <v>55</v>
      </c>
      <c r="C62" s="386" t="s">
        <v>1359</v>
      </c>
      <c r="D62" s="386"/>
      <c r="E62" s="219">
        <v>2013</v>
      </c>
      <c r="F62" s="383" t="s">
        <v>11</v>
      </c>
      <c r="G62" s="384">
        <v>100000</v>
      </c>
      <c r="H62" s="387">
        <v>2</v>
      </c>
      <c r="I62" s="377">
        <f t="shared" si="0"/>
        <v>200000</v>
      </c>
      <c r="J62" s="388">
        <v>2</v>
      </c>
      <c r="K62" s="377">
        <f t="shared" si="1"/>
        <v>200000</v>
      </c>
    </row>
    <row r="63" spans="1:11" s="190" customFormat="1" ht="15.75">
      <c r="A63" s="343">
        <v>56</v>
      </c>
      <c r="B63" s="195">
        <v>56</v>
      </c>
      <c r="C63" s="386" t="s">
        <v>1360</v>
      </c>
      <c r="D63" s="386"/>
      <c r="E63" s="219">
        <v>2013</v>
      </c>
      <c r="F63" s="383" t="s">
        <v>11</v>
      </c>
      <c r="G63" s="384">
        <v>31200</v>
      </c>
      <c r="H63" s="387">
        <v>2</v>
      </c>
      <c r="I63" s="377">
        <f t="shared" si="0"/>
        <v>62400</v>
      </c>
      <c r="J63" s="388">
        <v>2</v>
      </c>
      <c r="K63" s="377">
        <f t="shared" si="1"/>
        <v>62400</v>
      </c>
    </row>
    <row r="64" spans="1:11" s="190" customFormat="1" ht="15.75">
      <c r="A64" s="343">
        <v>57</v>
      </c>
      <c r="B64" s="375">
        <v>57</v>
      </c>
      <c r="C64" s="381" t="s">
        <v>1361</v>
      </c>
      <c r="D64" s="381"/>
      <c r="E64" s="199">
        <v>2000</v>
      </c>
      <c r="F64" s="383" t="s">
        <v>11</v>
      </c>
      <c r="G64" s="384">
        <v>125400</v>
      </c>
      <c r="H64" s="385">
        <v>1</v>
      </c>
      <c r="I64" s="377">
        <f t="shared" si="0"/>
        <v>125400</v>
      </c>
      <c r="J64" s="382">
        <v>1</v>
      </c>
      <c r="K64" s="377">
        <f t="shared" si="1"/>
        <v>125400</v>
      </c>
    </row>
    <row r="65" spans="1:11" s="190" customFormat="1" ht="15.75">
      <c r="A65" s="343">
        <v>58</v>
      </c>
      <c r="B65" s="195">
        <v>58</v>
      </c>
      <c r="C65" s="381" t="s">
        <v>1362</v>
      </c>
      <c r="D65" s="381"/>
      <c r="E65" s="199">
        <v>2000</v>
      </c>
      <c r="F65" s="383" t="s">
        <v>11</v>
      </c>
      <c r="G65" s="384">
        <v>30000</v>
      </c>
      <c r="H65" s="385">
        <v>1</v>
      </c>
      <c r="I65" s="377">
        <f t="shared" si="0"/>
        <v>30000</v>
      </c>
      <c r="J65" s="382">
        <v>1</v>
      </c>
      <c r="K65" s="377">
        <f t="shared" si="1"/>
        <v>30000</v>
      </c>
    </row>
    <row r="66" spans="1:11" s="190" customFormat="1" ht="15.75">
      <c r="A66" s="343">
        <v>59</v>
      </c>
      <c r="B66" s="375">
        <v>59</v>
      </c>
      <c r="C66" s="381" t="s">
        <v>1363</v>
      </c>
      <c r="D66" s="381"/>
      <c r="E66" s="199">
        <v>2000</v>
      </c>
      <c r="F66" s="383" t="s">
        <v>11</v>
      </c>
      <c r="G66" s="384">
        <v>15000</v>
      </c>
      <c r="H66" s="385">
        <v>1</v>
      </c>
      <c r="I66" s="377">
        <f t="shared" si="0"/>
        <v>15000</v>
      </c>
      <c r="J66" s="382">
        <v>1</v>
      </c>
      <c r="K66" s="377">
        <f t="shared" si="1"/>
        <v>15000</v>
      </c>
    </row>
    <row r="67" spans="1:11" s="190" customFormat="1" ht="15.75">
      <c r="A67" s="343">
        <v>60</v>
      </c>
      <c r="B67" s="195">
        <v>60</v>
      </c>
      <c r="C67" s="381" t="s">
        <v>1364</v>
      </c>
      <c r="D67" s="381"/>
      <c r="E67" s="199">
        <v>2005</v>
      </c>
      <c r="F67" s="383" t="s">
        <v>11</v>
      </c>
      <c r="G67" s="384">
        <v>50000</v>
      </c>
      <c r="H67" s="385">
        <v>1</v>
      </c>
      <c r="I67" s="377">
        <f t="shared" si="0"/>
        <v>50000</v>
      </c>
      <c r="J67" s="382">
        <v>1</v>
      </c>
      <c r="K67" s="377">
        <f t="shared" si="1"/>
        <v>50000</v>
      </c>
    </row>
    <row r="68" spans="1:11" s="190" customFormat="1" ht="15.75">
      <c r="A68" s="343">
        <v>61</v>
      </c>
      <c r="B68" s="375">
        <v>61</v>
      </c>
      <c r="C68" s="381" t="s">
        <v>1202</v>
      </c>
      <c r="D68" s="381"/>
      <c r="E68" s="199">
        <v>2005</v>
      </c>
      <c r="F68" s="383" t="s">
        <v>11</v>
      </c>
      <c r="G68" s="384">
        <v>45000</v>
      </c>
      <c r="H68" s="385">
        <v>1</v>
      </c>
      <c r="I68" s="377">
        <f t="shared" si="0"/>
        <v>45000</v>
      </c>
      <c r="J68" s="382">
        <v>1</v>
      </c>
      <c r="K68" s="377">
        <f t="shared" si="1"/>
        <v>45000</v>
      </c>
    </row>
    <row r="69" spans="1:11" s="190" customFormat="1" ht="15.75">
      <c r="A69" s="343">
        <v>62</v>
      </c>
      <c r="B69" s="195">
        <v>62</v>
      </c>
      <c r="C69" s="381" t="s">
        <v>211</v>
      </c>
      <c r="D69" s="381"/>
      <c r="E69" s="199">
        <v>2005</v>
      </c>
      <c r="F69" s="383" t="s">
        <v>11</v>
      </c>
      <c r="G69" s="384">
        <v>25000</v>
      </c>
      <c r="H69" s="385">
        <v>3</v>
      </c>
      <c r="I69" s="377">
        <f t="shared" si="0"/>
        <v>75000</v>
      </c>
      <c r="J69" s="382">
        <v>3</v>
      </c>
      <c r="K69" s="377">
        <f t="shared" si="1"/>
        <v>75000</v>
      </c>
    </row>
    <row r="70" spans="1:11" s="190" customFormat="1" ht="15.75">
      <c r="A70" s="343">
        <v>63</v>
      </c>
      <c r="B70" s="375">
        <v>63</v>
      </c>
      <c r="C70" s="381" t="s">
        <v>214</v>
      </c>
      <c r="D70" s="381"/>
      <c r="E70" s="199">
        <v>2005</v>
      </c>
      <c r="F70" s="383" t="s">
        <v>11</v>
      </c>
      <c r="G70" s="384">
        <v>35000</v>
      </c>
      <c r="H70" s="385">
        <v>2</v>
      </c>
      <c r="I70" s="377">
        <f t="shared" si="0"/>
        <v>70000</v>
      </c>
      <c r="J70" s="382">
        <v>2</v>
      </c>
      <c r="K70" s="377">
        <f t="shared" si="1"/>
        <v>70000</v>
      </c>
    </row>
    <row r="71" spans="1:11" s="190" customFormat="1" ht="15.75">
      <c r="A71" s="343">
        <v>64</v>
      </c>
      <c r="B71" s="195">
        <v>64</v>
      </c>
      <c r="C71" s="381" t="s">
        <v>783</v>
      </c>
      <c r="D71" s="381"/>
      <c r="E71" s="199">
        <v>2007</v>
      </c>
      <c r="F71" s="383" t="s">
        <v>11</v>
      </c>
      <c r="G71" s="384">
        <v>10000</v>
      </c>
      <c r="H71" s="385">
        <v>12</v>
      </c>
      <c r="I71" s="377">
        <f t="shared" si="0"/>
        <v>120000</v>
      </c>
      <c r="J71" s="382">
        <v>12</v>
      </c>
      <c r="K71" s="377">
        <f t="shared" si="1"/>
        <v>120000</v>
      </c>
    </row>
    <row r="72" spans="1:11" s="190" customFormat="1" ht="15.75">
      <c r="A72" s="343">
        <v>65</v>
      </c>
      <c r="B72" s="375">
        <v>65</v>
      </c>
      <c r="C72" s="381" t="s">
        <v>1365</v>
      </c>
      <c r="D72" s="381"/>
      <c r="E72" s="199">
        <v>2007</v>
      </c>
      <c r="F72" s="383" t="s">
        <v>11</v>
      </c>
      <c r="G72" s="384">
        <v>487500</v>
      </c>
      <c r="H72" s="385">
        <v>1</v>
      </c>
      <c r="I72" s="377">
        <f t="shared" si="0"/>
        <v>487500</v>
      </c>
      <c r="J72" s="382">
        <v>1</v>
      </c>
      <c r="K72" s="377">
        <f t="shared" si="1"/>
        <v>487500</v>
      </c>
    </row>
    <row r="73" spans="1:11" s="190" customFormat="1" ht="15.75">
      <c r="A73" s="343">
        <v>66</v>
      </c>
      <c r="B73" s="195">
        <v>66</v>
      </c>
      <c r="C73" s="381" t="s">
        <v>1366</v>
      </c>
      <c r="D73" s="381"/>
      <c r="E73" s="199">
        <v>2009</v>
      </c>
      <c r="F73" s="383" t="s">
        <v>11</v>
      </c>
      <c r="G73" s="384">
        <v>7500</v>
      </c>
      <c r="H73" s="385">
        <v>2</v>
      </c>
      <c r="I73" s="377">
        <f t="shared" ref="I73:I136" si="3">SUM(G73*H73)</f>
        <v>15000</v>
      </c>
      <c r="J73" s="382">
        <v>2</v>
      </c>
      <c r="K73" s="377">
        <f t="shared" ref="K73:K136" si="4">I73</f>
        <v>15000</v>
      </c>
    </row>
    <row r="74" spans="1:11" s="190" customFormat="1" ht="15.75">
      <c r="A74" s="343">
        <v>67</v>
      </c>
      <c r="B74" s="375">
        <v>67</v>
      </c>
      <c r="C74" s="381" t="s">
        <v>1367</v>
      </c>
      <c r="D74" s="381"/>
      <c r="E74" s="199">
        <v>2009</v>
      </c>
      <c r="F74" s="383" t="s">
        <v>11</v>
      </c>
      <c r="G74" s="384">
        <v>50000</v>
      </c>
      <c r="H74" s="385">
        <v>1</v>
      </c>
      <c r="I74" s="377">
        <f t="shared" si="3"/>
        <v>50000</v>
      </c>
      <c r="J74" s="382">
        <v>1</v>
      </c>
      <c r="K74" s="377">
        <f t="shared" si="4"/>
        <v>50000</v>
      </c>
    </row>
    <row r="75" spans="1:11" s="190" customFormat="1" ht="15.75">
      <c r="A75" s="343">
        <v>68</v>
      </c>
      <c r="B75" s="195">
        <v>68</v>
      </c>
      <c r="C75" s="381" t="s">
        <v>1368</v>
      </c>
      <c r="D75" s="381"/>
      <c r="E75" s="199">
        <v>2009</v>
      </c>
      <c r="F75" s="383" t="s">
        <v>11</v>
      </c>
      <c r="G75" s="384">
        <v>78000</v>
      </c>
      <c r="H75" s="385">
        <v>5</v>
      </c>
      <c r="I75" s="377">
        <f t="shared" si="3"/>
        <v>390000</v>
      </c>
      <c r="J75" s="382">
        <v>5</v>
      </c>
      <c r="K75" s="377">
        <f t="shared" si="4"/>
        <v>390000</v>
      </c>
    </row>
    <row r="76" spans="1:11" s="190" customFormat="1" ht="15.75">
      <c r="A76" s="343">
        <v>69</v>
      </c>
      <c r="B76" s="375">
        <v>69</v>
      </c>
      <c r="C76" s="381" t="s">
        <v>1369</v>
      </c>
      <c r="D76" s="381"/>
      <c r="E76" s="199">
        <v>2009</v>
      </c>
      <c r="F76" s="383" t="s">
        <v>11</v>
      </c>
      <c r="G76" s="384">
        <v>187200</v>
      </c>
      <c r="H76" s="385">
        <v>1</v>
      </c>
      <c r="I76" s="377">
        <f t="shared" si="3"/>
        <v>187200</v>
      </c>
      <c r="J76" s="382">
        <v>1</v>
      </c>
      <c r="K76" s="377">
        <f t="shared" si="4"/>
        <v>187200</v>
      </c>
    </row>
    <row r="77" spans="1:11" s="190" customFormat="1" ht="15.75">
      <c r="A77" s="343">
        <v>70</v>
      </c>
      <c r="B77" s="195">
        <v>70</v>
      </c>
      <c r="C77" s="381" t="s">
        <v>214</v>
      </c>
      <c r="D77" s="381"/>
      <c r="E77" s="199">
        <v>2009</v>
      </c>
      <c r="F77" s="383" t="s">
        <v>11</v>
      </c>
      <c r="G77" s="384">
        <v>34320</v>
      </c>
      <c r="H77" s="385">
        <v>21</v>
      </c>
      <c r="I77" s="377">
        <f t="shared" si="3"/>
        <v>720720</v>
      </c>
      <c r="J77" s="382">
        <v>21</v>
      </c>
      <c r="K77" s="377">
        <f t="shared" si="4"/>
        <v>720720</v>
      </c>
    </row>
    <row r="78" spans="1:11" s="190" customFormat="1" ht="15.75">
      <c r="A78" s="343">
        <v>71</v>
      </c>
      <c r="B78" s="375">
        <v>71</v>
      </c>
      <c r="C78" s="381" t="s">
        <v>1370</v>
      </c>
      <c r="D78" s="381"/>
      <c r="E78" s="199">
        <v>2009</v>
      </c>
      <c r="F78" s="383" t="s">
        <v>11</v>
      </c>
      <c r="G78" s="384">
        <v>45900</v>
      </c>
      <c r="H78" s="385">
        <v>7</v>
      </c>
      <c r="I78" s="377">
        <f t="shared" si="3"/>
        <v>321300</v>
      </c>
      <c r="J78" s="382">
        <v>7</v>
      </c>
      <c r="K78" s="377">
        <f t="shared" si="4"/>
        <v>321300</v>
      </c>
    </row>
    <row r="79" spans="1:11" s="190" customFormat="1" ht="15.75">
      <c r="A79" s="343">
        <v>72</v>
      </c>
      <c r="B79" s="195">
        <v>72</v>
      </c>
      <c r="C79" s="381" t="s">
        <v>1371</v>
      </c>
      <c r="D79" s="381"/>
      <c r="E79" s="199">
        <v>2009</v>
      </c>
      <c r="F79" s="383" t="s">
        <v>11</v>
      </c>
      <c r="G79" s="384">
        <v>33306</v>
      </c>
      <c r="H79" s="385">
        <v>1</v>
      </c>
      <c r="I79" s="377">
        <f t="shared" si="3"/>
        <v>33306</v>
      </c>
      <c r="J79" s="382">
        <v>1</v>
      </c>
      <c r="K79" s="377">
        <f t="shared" si="4"/>
        <v>33306</v>
      </c>
    </row>
    <row r="80" spans="1:11" s="190" customFormat="1" ht="15.75">
      <c r="A80" s="343">
        <v>73</v>
      </c>
      <c r="B80" s="375">
        <v>73</v>
      </c>
      <c r="C80" s="381" t="s">
        <v>1372</v>
      </c>
      <c r="D80" s="381"/>
      <c r="E80" s="199">
        <v>2009</v>
      </c>
      <c r="F80" s="383" t="s">
        <v>11</v>
      </c>
      <c r="G80" s="384">
        <v>39000</v>
      </c>
      <c r="H80" s="385">
        <v>1</v>
      </c>
      <c r="I80" s="377">
        <f t="shared" si="3"/>
        <v>39000</v>
      </c>
      <c r="J80" s="382">
        <v>1</v>
      </c>
      <c r="K80" s="377">
        <f t="shared" si="4"/>
        <v>39000</v>
      </c>
    </row>
    <row r="81" spans="1:11" s="190" customFormat="1" ht="15.75">
      <c r="A81" s="343">
        <v>74</v>
      </c>
      <c r="B81" s="195">
        <v>74</v>
      </c>
      <c r="C81" s="381" t="s">
        <v>1373</v>
      </c>
      <c r="D81" s="381"/>
      <c r="E81" s="199">
        <v>2009</v>
      </c>
      <c r="F81" s="383" t="s">
        <v>11</v>
      </c>
      <c r="G81" s="384">
        <v>60000</v>
      </c>
      <c r="H81" s="385">
        <v>2</v>
      </c>
      <c r="I81" s="377">
        <f t="shared" si="3"/>
        <v>120000</v>
      </c>
      <c r="J81" s="382">
        <v>2</v>
      </c>
      <c r="K81" s="377">
        <f t="shared" si="4"/>
        <v>120000</v>
      </c>
    </row>
    <row r="82" spans="1:11" s="190" customFormat="1" ht="15.75">
      <c r="A82" s="343">
        <v>75</v>
      </c>
      <c r="B82" s="375">
        <v>75</v>
      </c>
      <c r="C82" s="381" t="s">
        <v>211</v>
      </c>
      <c r="D82" s="381"/>
      <c r="E82" s="199">
        <v>2009</v>
      </c>
      <c r="F82" s="383" t="s">
        <v>11</v>
      </c>
      <c r="G82" s="384">
        <v>160000</v>
      </c>
      <c r="H82" s="385">
        <v>2</v>
      </c>
      <c r="I82" s="377">
        <f t="shared" si="3"/>
        <v>320000</v>
      </c>
      <c r="J82" s="382">
        <v>2</v>
      </c>
      <c r="K82" s="377">
        <f t="shared" si="4"/>
        <v>320000</v>
      </c>
    </row>
    <row r="83" spans="1:11" s="190" customFormat="1" ht="15.75">
      <c r="A83" s="343">
        <v>76</v>
      </c>
      <c r="B83" s="195">
        <v>76</v>
      </c>
      <c r="C83" s="381" t="s">
        <v>1374</v>
      </c>
      <c r="D83" s="381"/>
      <c r="E83" s="199">
        <v>2010</v>
      </c>
      <c r="F83" s="383" t="s">
        <v>11</v>
      </c>
      <c r="G83" s="384">
        <v>37950</v>
      </c>
      <c r="H83" s="385">
        <v>1</v>
      </c>
      <c r="I83" s="377">
        <f t="shared" si="3"/>
        <v>37950</v>
      </c>
      <c r="J83" s="382">
        <v>1</v>
      </c>
      <c r="K83" s="377">
        <f t="shared" si="4"/>
        <v>37950</v>
      </c>
    </row>
    <row r="84" spans="1:11" s="190" customFormat="1" ht="15.75">
      <c r="A84" s="343">
        <v>77</v>
      </c>
      <c r="B84" s="375">
        <v>77</v>
      </c>
      <c r="C84" s="381" t="s">
        <v>1375</v>
      </c>
      <c r="D84" s="381"/>
      <c r="E84" s="199">
        <v>2010</v>
      </c>
      <c r="F84" s="383" t="s">
        <v>11</v>
      </c>
      <c r="G84" s="384">
        <v>72380</v>
      </c>
      <c r="H84" s="385">
        <v>1</v>
      </c>
      <c r="I84" s="377">
        <f t="shared" si="3"/>
        <v>72380</v>
      </c>
      <c r="J84" s="382">
        <v>1</v>
      </c>
      <c r="K84" s="377">
        <f t="shared" si="4"/>
        <v>72380</v>
      </c>
    </row>
    <row r="85" spans="1:11" s="190" customFormat="1" ht="15.75">
      <c r="A85" s="343">
        <v>78</v>
      </c>
      <c r="B85" s="195">
        <v>78</v>
      </c>
      <c r="C85" s="381" t="s">
        <v>1376</v>
      </c>
      <c r="D85" s="381"/>
      <c r="E85" s="199">
        <v>2010</v>
      </c>
      <c r="F85" s="383" t="s">
        <v>11</v>
      </c>
      <c r="G85" s="384">
        <v>41360</v>
      </c>
      <c r="H85" s="385">
        <v>3</v>
      </c>
      <c r="I85" s="377">
        <f t="shared" si="3"/>
        <v>124080</v>
      </c>
      <c r="J85" s="382">
        <v>3</v>
      </c>
      <c r="K85" s="377">
        <f t="shared" si="4"/>
        <v>124080</v>
      </c>
    </row>
    <row r="86" spans="1:11" s="190" customFormat="1" ht="15.75">
      <c r="A86" s="343">
        <v>79</v>
      </c>
      <c r="B86" s="375">
        <v>79</v>
      </c>
      <c r="C86" s="381" t="s">
        <v>1377</v>
      </c>
      <c r="D86" s="381"/>
      <c r="E86" s="199">
        <v>2010</v>
      </c>
      <c r="F86" s="383" t="s">
        <v>11</v>
      </c>
      <c r="G86" s="384">
        <v>46530</v>
      </c>
      <c r="H86" s="385">
        <v>1</v>
      </c>
      <c r="I86" s="377">
        <f t="shared" si="3"/>
        <v>46530</v>
      </c>
      <c r="J86" s="382">
        <v>1</v>
      </c>
      <c r="K86" s="377">
        <f t="shared" si="4"/>
        <v>46530</v>
      </c>
    </row>
    <row r="87" spans="1:11" s="190" customFormat="1" ht="15.75">
      <c r="A87" s="343">
        <v>80</v>
      </c>
      <c r="B87" s="195">
        <v>80</v>
      </c>
      <c r="C87" s="381" t="s">
        <v>1378</v>
      </c>
      <c r="D87" s="381"/>
      <c r="E87" s="199">
        <v>2010</v>
      </c>
      <c r="F87" s="383" t="s">
        <v>11</v>
      </c>
      <c r="G87" s="384">
        <v>72380</v>
      </c>
      <c r="H87" s="385">
        <v>1</v>
      </c>
      <c r="I87" s="377">
        <f t="shared" si="3"/>
        <v>72380</v>
      </c>
      <c r="J87" s="382">
        <v>1</v>
      </c>
      <c r="K87" s="377">
        <f t="shared" si="4"/>
        <v>72380</v>
      </c>
    </row>
    <row r="88" spans="1:11" s="190" customFormat="1" ht="15.75">
      <c r="A88" s="343">
        <v>81</v>
      </c>
      <c r="B88" s="375">
        <v>81</v>
      </c>
      <c r="C88" s="381" t="s">
        <v>1379</v>
      </c>
      <c r="D88" s="381"/>
      <c r="E88" s="199">
        <v>2010</v>
      </c>
      <c r="F88" s="383" t="s">
        <v>11</v>
      </c>
      <c r="G88" s="384">
        <v>46530</v>
      </c>
      <c r="H88" s="385">
        <v>1</v>
      </c>
      <c r="I88" s="377">
        <f t="shared" si="3"/>
        <v>46530</v>
      </c>
      <c r="J88" s="382">
        <v>1</v>
      </c>
      <c r="K88" s="377">
        <f t="shared" si="4"/>
        <v>46530</v>
      </c>
    </row>
    <row r="89" spans="1:11" s="190" customFormat="1" ht="15.75">
      <c r="A89" s="343">
        <v>82</v>
      </c>
      <c r="B89" s="195">
        <v>82</v>
      </c>
      <c r="C89" s="381" t="s">
        <v>33</v>
      </c>
      <c r="D89" s="381"/>
      <c r="E89" s="199">
        <v>2010</v>
      </c>
      <c r="F89" s="383" t="s">
        <v>11</v>
      </c>
      <c r="G89" s="384">
        <v>52140</v>
      </c>
      <c r="H89" s="385">
        <v>6</v>
      </c>
      <c r="I89" s="377">
        <f t="shared" si="3"/>
        <v>312840</v>
      </c>
      <c r="J89" s="382">
        <v>6</v>
      </c>
      <c r="K89" s="377">
        <f t="shared" si="4"/>
        <v>312840</v>
      </c>
    </row>
    <row r="90" spans="1:11" s="190" customFormat="1" ht="15.75">
      <c r="A90" s="343">
        <v>83</v>
      </c>
      <c r="B90" s="375">
        <v>83</v>
      </c>
      <c r="C90" s="381" t="s">
        <v>1380</v>
      </c>
      <c r="D90" s="381"/>
      <c r="E90" s="199">
        <v>2012</v>
      </c>
      <c r="F90" s="383" t="s">
        <v>11</v>
      </c>
      <c r="G90" s="384">
        <v>7000</v>
      </c>
      <c r="H90" s="385">
        <v>1</v>
      </c>
      <c r="I90" s="377">
        <f t="shared" si="3"/>
        <v>7000</v>
      </c>
      <c r="J90" s="382">
        <v>1</v>
      </c>
      <c r="K90" s="377">
        <f t="shared" si="4"/>
        <v>7000</v>
      </c>
    </row>
    <row r="91" spans="1:11" s="190" customFormat="1" ht="15.75">
      <c r="A91" s="343">
        <v>84</v>
      </c>
      <c r="B91" s="195">
        <v>84</v>
      </c>
      <c r="C91" s="381" t="s">
        <v>1381</v>
      </c>
      <c r="D91" s="199">
        <v>2008</v>
      </c>
      <c r="E91" s="199">
        <v>2010</v>
      </c>
      <c r="F91" s="383" t="s">
        <v>11</v>
      </c>
      <c r="G91" s="384">
        <v>1700000</v>
      </c>
      <c r="H91" s="385">
        <v>1</v>
      </c>
      <c r="I91" s="377">
        <f t="shared" si="3"/>
        <v>1700000</v>
      </c>
      <c r="J91" s="382">
        <v>1</v>
      </c>
      <c r="K91" s="377">
        <f t="shared" si="4"/>
        <v>1700000</v>
      </c>
    </row>
    <row r="92" spans="1:11" s="190" customFormat="1" ht="15.75">
      <c r="A92" s="343">
        <v>85</v>
      </c>
      <c r="B92" s="375">
        <v>85</v>
      </c>
      <c r="C92" s="381" t="s">
        <v>1382</v>
      </c>
      <c r="D92" s="381"/>
      <c r="E92" s="199">
        <v>1997</v>
      </c>
      <c r="F92" s="383" t="s">
        <v>11</v>
      </c>
      <c r="G92" s="384">
        <v>20000</v>
      </c>
      <c r="H92" s="385">
        <v>2</v>
      </c>
      <c r="I92" s="377">
        <f t="shared" si="3"/>
        <v>40000</v>
      </c>
      <c r="J92" s="382">
        <v>2</v>
      </c>
      <c r="K92" s="377">
        <f t="shared" si="4"/>
        <v>40000</v>
      </c>
    </row>
    <row r="93" spans="1:11" s="190" customFormat="1" ht="15.75">
      <c r="A93" s="343">
        <v>86</v>
      </c>
      <c r="B93" s="195">
        <v>86</v>
      </c>
      <c r="C93" s="381" t="s">
        <v>1382</v>
      </c>
      <c r="D93" s="381"/>
      <c r="E93" s="199">
        <v>2008</v>
      </c>
      <c r="F93" s="383" t="s">
        <v>11</v>
      </c>
      <c r="G93" s="384">
        <v>20000</v>
      </c>
      <c r="H93" s="385">
        <v>1</v>
      </c>
      <c r="I93" s="377">
        <f t="shared" si="3"/>
        <v>20000</v>
      </c>
      <c r="J93" s="382">
        <v>1</v>
      </c>
      <c r="K93" s="377">
        <f t="shared" si="4"/>
        <v>20000</v>
      </c>
    </row>
    <row r="94" spans="1:11" s="190" customFormat="1" ht="15.75">
      <c r="A94" s="343">
        <v>87</v>
      </c>
      <c r="B94" s="375">
        <v>87</v>
      </c>
      <c r="C94" s="381" t="s">
        <v>1383</v>
      </c>
      <c r="D94" s="381"/>
      <c r="E94" s="199">
        <v>2009</v>
      </c>
      <c r="F94" s="383" t="s">
        <v>11</v>
      </c>
      <c r="G94" s="384">
        <v>27648</v>
      </c>
      <c r="H94" s="385">
        <v>1</v>
      </c>
      <c r="I94" s="377">
        <f t="shared" si="3"/>
        <v>27648</v>
      </c>
      <c r="J94" s="382">
        <v>1</v>
      </c>
      <c r="K94" s="377">
        <f t="shared" si="4"/>
        <v>27648</v>
      </c>
    </row>
    <row r="95" spans="1:11" s="190" customFormat="1" ht="15.75">
      <c r="A95" s="343">
        <v>88</v>
      </c>
      <c r="B95" s="195">
        <v>88</v>
      </c>
      <c r="C95" s="381" t="s">
        <v>219</v>
      </c>
      <c r="D95" s="381"/>
      <c r="E95" s="199">
        <v>2009</v>
      </c>
      <c r="F95" s="383" t="s">
        <v>11</v>
      </c>
      <c r="G95" s="384">
        <v>17550</v>
      </c>
      <c r="H95" s="385">
        <v>2</v>
      </c>
      <c r="I95" s="377">
        <f t="shared" si="3"/>
        <v>35100</v>
      </c>
      <c r="J95" s="382">
        <v>2</v>
      </c>
      <c r="K95" s="377">
        <f t="shared" si="4"/>
        <v>35100</v>
      </c>
    </row>
    <row r="96" spans="1:11" s="190" customFormat="1" ht="15.75">
      <c r="A96" s="343">
        <v>89</v>
      </c>
      <c r="B96" s="375">
        <v>89</v>
      </c>
      <c r="C96" s="381" t="s">
        <v>1384</v>
      </c>
      <c r="D96" s="381"/>
      <c r="E96" s="199">
        <v>2009</v>
      </c>
      <c r="F96" s="383" t="s">
        <v>11</v>
      </c>
      <c r="G96" s="384">
        <v>22750</v>
      </c>
      <c r="H96" s="385">
        <v>1</v>
      </c>
      <c r="I96" s="377">
        <f t="shared" si="3"/>
        <v>22750</v>
      </c>
      <c r="J96" s="382">
        <v>1</v>
      </c>
      <c r="K96" s="377">
        <f t="shared" si="4"/>
        <v>22750</v>
      </c>
    </row>
    <row r="97" spans="1:11" s="190" customFormat="1" ht="15.75">
      <c r="A97" s="343">
        <v>90</v>
      </c>
      <c r="B97" s="195">
        <v>90</v>
      </c>
      <c r="C97" s="381" t="s">
        <v>656</v>
      </c>
      <c r="D97" s="381"/>
      <c r="E97" s="199">
        <v>2009</v>
      </c>
      <c r="F97" s="383" t="s">
        <v>11</v>
      </c>
      <c r="G97" s="384">
        <v>150</v>
      </c>
      <c r="H97" s="385">
        <v>2</v>
      </c>
      <c r="I97" s="377">
        <f t="shared" si="3"/>
        <v>300</v>
      </c>
      <c r="J97" s="382">
        <v>2</v>
      </c>
      <c r="K97" s="377">
        <f t="shared" si="4"/>
        <v>300</v>
      </c>
    </row>
    <row r="98" spans="1:11" s="190" customFormat="1" ht="15.75">
      <c r="A98" s="343">
        <v>91</v>
      </c>
      <c r="B98" s="375">
        <v>91</v>
      </c>
      <c r="C98" s="381" t="s">
        <v>1385</v>
      </c>
      <c r="D98" s="381"/>
      <c r="E98" s="199">
        <v>2009</v>
      </c>
      <c r="F98" s="383" t="s">
        <v>11</v>
      </c>
      <c r="G98" s="384">
        <v>26455</v>
      </c>
      <c r="H98" s="385">
        <v>2</v>
      </c>
      <c r="I98" s="377">
        <f t="shared" si="3"/>
        <v>52910</v>
      </c>
      <c r="J98" s="382">
        <v>2</v>
      </c>
      <c r="K98" s="377">
        <f t="shared" si="4"/>
        <v>52910</v>
      </c>
    </row>
    <row r="99" spans="1:11" s="190" customFormat="1" ht="15.75">
      <c r="A99" s="343">
        <v>92</v>
      </c>
      <c r="B99" s="195">
        <v>92</v>
      </c>
      <c r="C99" s="381" t="s">
        <v>1386</v>
      </c>
      <c r="D99" s="381"/>
      <c r="E99" s="199">
        <v>2009</v>
      </c>
      <c r="F99" s="383" t="s">
        <v>11</v>
      </c>
      <c r="G99" s="384">
        <v>30095</v>
      </c>
      <c r="H99" s="385">
        <v>1</v>
      </c>
      <c r="I99" s="377">
        <f t="shared" si="3"/>
        <v>30095</v>
      </c>
      <c r="J99" s="382">
        <v>1</v>
      </c>
      <c r="K99" s="377">
        <f t="shared" si="4"/>
        <v>30095</v>
      </c>
    </row>
    <row r="100" spans="1:11" s="190" customFormat="1" ht="15.75">
      <c r="A100" s="343">
        <v>93</v>
      </c>
      <c r="B100" s="375">
        <v>93</v>
      </c>
      <c r="C100" s="381" t="s">
        <v>1387</v>
      </c>
      <c r="D100" s="381"/>
      <c r="E100" s="199">
        <v>2009</v>
      </c>
      <c r="F100" s="383" t="s">
        <v>11</v>
      </c>
      <c r="G100" s="384">
        <v>21450</v>
      </c>
      <c r="H100" s="385">
        <v>1</v>
      </c>
      <c r="I100" s="377">
        <f t="shared" si="3"/>
        <v>21450</v>
      </c>
      <c r="J100" s="382">
        <v>1</v>
      </c>
      <c r="K100" s="377">
        <f t="shared" si="4"/>
        <v>21450</v>
      </c>
    </row>
    <row r="101" spans="1:11" s="190" customFormat="1" ht="15.75">
      <c r="A101" s="343">
        <v>94</v>
      </c>
      <c r="B101" s="195">
        <v>94</v>
      </c>
      <c r="C101" s="381" t="s">
        <v>1387</v>
      </c>
      <c r="D101" s="381"/>
      <c r="E101" s="199">
        <v>2009</v>
      </c>
      <c r="F101" s="383" t="s">
        <v>11</v>
      </c>
      <c r="G101" s="384">
        <v>14950</v>
      </c>
      <c r="H101" s="385">
        <v>1</v>
      </c>
      <c r="I101" s="377">
        <f t="shared" si="3"/>
        <v>14950</v>
      </c>
      <c r="J101" s="382">
        <v>1</v>
      </c>
      <c r="K101" s="377">
        <f t="shared" si="4"/>
        <v>14950</v>
      </c>
    </row>
    <row r="102" spans="1:11" s="190" customFormat="1" ht="15.75">
      <c r="A102" s="343">
        <v>95</v>
      </c>
      <c r="B102" s="375">
        <v>95</v>
      </c>
      <c r="C102" s="381" t="s">
        <v>1387</v>
      </c>
      <c r="D102" s="381"/>
      <c r="E102" s="199">
        <v>2009</v>
      </c>
      <c r="F102" s="383" t="s">
        <v>11</v>
      </c>
      <c r="G102" s="384">
        <v>3575</v>
      </c>
      <c r="H102" s="385">
        <v>8</v>
      </c>
      <c r="I102" s="377">
        <f t="shared" si="3"/>
        <v>28600</v>
      </c>
      <c r="J102" s="382">
        <v>8</v>
      </c>
      <c r="K102" s="377">
        <f t="shared" si="4"/>
        <v>28600</v>
      </c>
    </row>
    <row r="103" spans="1:11" s="190" customFormat="1" ht="15.75">
      <c r="A103" s="343">
        <v>96</v>
      </c>
      <c r="B103" s="195">
        <v>96</v>
      </c>
      <c r="C103" s="381" t="s">
        <v>1385</v>
      </c>
      <c r="D103" s="381"/>
      <c r="E103" s="199">
        <v>2009</v>
      </c>
      <c r="F103" s="383" t="s">
        <v>11</v>
      </c>
      <c r="G103" s="384">
        <v>7410</v>
      </c>
      <c r="H103" s="385">
        <v>1</v>
      </c>
      <c r="I103" s="377">
        <f t="shared" si="3"/>
        <v>7410</v>
      </c>
      <c r="J103" s="382">
        <v>1</v>
      </c>
      <c r="K103" s="377">
        <f t="shared" si="4"/>
        <v>7410</v>
      </c>
    </row>
    <row r="104" spans="1:11" s="190" customFormat="1" ht="15.75">
      <c r="A104" s="343">
        <v>97</v>
      </c>
      <c r="B104" s="375">
        <v>97</v>
      </c>
      <c r="C104" s="381" t="s">
        <v>1388</v>
      </c>
      <c r="D104" s="381"/>
      <c r="E104" s="199">
        <v>2009</v>
      </c>
      <c r="F104" s="383" t="s">
        <v>11</v>
      </c>
      <c r="G104" s="384">
        <v>32500</v>
      </c>
      <c r="H104" s="385">
        <v>5</v>
      </c>
      <c r="I104" s="377">
        <f t="shared" si="3"/>
        <v>162500</v>
      </c>
      <c r="J104" s="382">
        <v>5</v>
      </c>
      <c r="K104" s="377">
        <f t="shared" si="4"/>
        <v>162500</v>
      </c>
    </row>
    <row r="105" spans="1:11" s="190" customFormat="1" ht="15.75">
      <c r="A105" s="343">
        <v>98</v>
      </c>
      <c r="B105" s="195">
        <v>98</v>
      </c>
      <c r="C105" s="381" t="s">
        <v>1389</v>
      </c>
      <c r="D105" s="381"/>
      <c r="E105" s="199">
        <v>2009</v>
      </c>
      <c r="F105" s="383" t="s">
        <v>11</v>
      </c>
      <c r="G105" s="384">
        <v>6500</v>
      </c>
      <c r="H105" s="385">
        <v>4</v>
      </c>
      <c r="I105" s="377">
        <f t="shared" si="3"/>
        <v>26000</v>
      </c>
      <c r="J105" s="382">
        <v>4</v>
      </c>
      <c r="K105" s="377">
        <f t="shared" si="4"/>
        <v>26000</v>
      </c>
    </row>
    <row r="106" spans="1:11" s="190" customFormat="1" ht="15.75">
      <c r="A106" s="343">
        <v>99</v>
      </c>
      <c r="B106" s="375">
        <v>99</v>
      </c>
      <c r="C106" s="381" t="s">
        <v>1389</v>
      </c>
      <c r="D106" s="381"/>
      <c r="E106" s="199">
        <v>2009</v>
      </c>
      <c r="F106" s="383" t="s">
        <v>11</v>
      </c>
      <c r="G106" s="384">
        <v>13000</v>
      </c>
      <c r="H106" s="385">
        <v>1</v>
      </c>
      <c r="I106" s="377">
        <f t="shared" si="3"/>
        <v>13000</v>
      </c>
      <c r="J106" s="382">
        <v>1</v>
      </c>
      <c r="K106" s="377">
        <f t="shared" si="4"/>
        <v>13000</v>
      </c>
    </row>
    <row r="107" spans="1:11" s="190" customFormat="1" ht="15.75">
      <c r="A107" s="343">
        <v>100</v>
      </c>
      <c r="B107" s="195">
        <v>100</v>
      </c>
      <c r="C107" s="381" t="s">
        <v>33</v>
      </c>
      <c r="D107" s="381"/>
      <c r="E107" s="199">
        <v>2009</v>
      </c>
      <c r="F107" s="383" t="s">
        <v>11</v>
      </c>
      <c r="G107" s="384">
        <v>7000</v>
      </c>
      <c r="H107" s="385">
        <v>70</v>
      </c>
      <c r="I107" s="377">
        <f t="shared" si="3"/>
        <v>490000</v>
      </c>
      <c r="J107" s="382">
        <v>70</v>
      </c>
      <c r="K107" s="377">
        <f t="shared" si="4"/>
        <v>490000</v>
      </c>
    </row>
    <row r="108" spans="1:11" s="190" customFormat="1" ht="15.75">
      <c r="A108" s="343">
        <v>101</v>
      </c>
      <c r="B108" s="375">
        <v>101</v>
      </c>
      <c r="C108" s="381" t="s">
        <v>1390</v>
      </c>
      <c r="D108" s="381"/>
      <c r="E108" s="199">
        <v>2009</v>
      </c>
      <c r="F108" s="383" t="s">
        <v>11</v>
      </c>
      <c r="G108" s="384">
        <v>9750</v>
      </c>
      <c r="H108" s="385">
        <v>12</v>
      </c>
      <c r="I108" s="377">
        <f t="shared" si="3"/>
        <v>117000</v>
      </c>
      <c r="J108" s="382">
        <v>12</v>
      </c>
      <c r="K108" s="377">
        <f t="shared" si="4"/>
        <v>117000</v>
      </c>
    </row>
    <row r="109" spans="1:11" s="190" customFormat="1" ht="15.75">
      <c r="A109" s="343">
        <v>102</v>
      </c>
      <c r="B109" s="195">
        <v>102</v>
      </c>
      <c r="C109" s="381" t="s">
        <v>1391</v>
      </c>
      <c r="D109" s="381"/>
      <c r="E109" s="199">
        <v>2009</v>
      </c>
      <c r="F109" s="383" t="s">
        <v>11</v>
      </c>
      <c r="G109" s="384">
        <v>9750</v>
      </c>
      <c r="H109" s="385">
        <v>2</v>
      </c>
      <c r="I109" s="377">
        <f t="shared" si="3"/>
        <v>19500</v>
      </c>
      <c r="J109" s="382">
        <v>2</v>
      </c>
      <c r="K109" s="377">
        <f t="shared" si="4"/>
        <v>19500</v>
      </c>
    </row>
    <row r="110" spans="1:11" s="190" customFormat="1" ht="15.75">
      <c r="A110" s="343">
        <v>103</v>
      </c>
      <c r="B110" s="375">
        <v>103</v>
      </c>
      <c r="C110" s="386" t="s">
        <v>1112</v>
      </c>
      <c r="D110" s="386"/>
      <c r="E110" s="199">
        <v>2009</v>
      </c>
      <c r="F110" s="383" t="s">
        <v>11</v>
      </c>
      <c r="G110" s="384">
        <v>1600</v>
      </c>
      <c r="H110" s="385">
        <v>3</v>
      </c>
      <c r="I110" s="377">
        <f t="shared" si="3"/>
        <v>4800</v>
      </c>
      <c r="J110" s="382">
        <v>3</v>
      </c>
      <c r="K110" s="377">
        <f t="shared" si="4"/>
        <v>4800</v>
      </c>
    </row>
    <row r="111" spans="1:11" s="190" customFormat="1" ht="15.75">
      <c r="A111" s="343">
        <v>104</v>
      </c>
      <c r="B111" s="195">
        <v>104</v>
      </c>
      <c r="C111" s="386" t="s">
        <v>1112</v>
      </c>
      <c r="D111" s="386"/>
      <c r="E111" s="199">
        <v>2009</v>
      </c>
      <c r="F111" s="383" t="s">
        <v>11</v>
      </c>
      <c r="G111" s="384">
        <v>1750</v>
      </c>
      <c r="H111" s="387">
        <v>4</v>
      </c>
      <c r="I111" s="377">
        <f t="shared" si="3"/>
        <v>7000</v>
      </c>
      <c r="J111" s="388">
        <v>4</v>
      </c>
      <c r="K111" s="377">
        <f t="shared" si="4"/>
        <v>7000</v>
      </c>
    </row>
    <row r="112" spans="1:11" s="190" customFormat="1" ht="15.75">
      <c r="A112" s="343">
        <v>105</v>
      </c>
      <c r="B112" s="375">
        <v>105</v>
      </c>
      <c r="C112" s="386" t="s">
        <v>1112</v>
      </c>
      <c r="D112" s="386"/>
      <c r="E112" s="199">
        <v>2009</v>
      </c>
      <c r="F112" s="383" t="s">
        <v>11</v>
      </c>
      <c r="G112" s="384">
        <v>3000</v>
      </c>
      <c r="H112" s="387">
        <v>1</v>
      </c>
      <c r="I112" s="377">
        <f t="shared" si="3"/>
        <v>3000</v>
      </c>
      <c r="J112" s="388">
        <v>1</v>
      </c>
      <c r="K112" s="377">
        <f t="shared" si="4"/>
        <v>3000</v>
      </c>
    </row>
    <row r="113" spans="1:11" s="190" customFormat="1" ht="15.75">
      <c r="A113" s="343">
        <v>106</v>
      </c>
      <c r="B113" s="195">
        <v>106</v>
      </c>
      <c r="C113" s="386" t="s">
        <v>1392</v>
      </c>
      <c r="D113" s="386"/>
      <c r="E113" s="199">
        <v>2009</v>
      </c>
      <c r="F113" s="383" t="s">
        <v>11</v>
      </c>
      <c r="G113" s="384">
        <v>3000</v>
      </c>
      <c r="H113" s="387">
        <v>1</v>
      </c>
      <c r="I113" s="377">
        <f t="shared" si="3"/>
        <v>3000</v>
      </c>
      <c r="J113" s="388">
        <v>1</v>
      </c>
      <c r="K113" s="377">
        <f t="shared" si="4"/>
        <v>3000</v>
      </c>
    </row>
    <row r="114" spans="1:11" s="190" customFormat="1" ht="15.75">
      <c r="A114" s="343">
        <v>107</v>
      </c>
      <c r="B114" s="375">
        <v>107</v>
      </c>
      <c r="C114" s="386" t="s">
        <v>1393</v>
      </c>
      <c r="D114" s="386"/>
      <c r="E114" s="199">
        <v>2009</v>
      </c>
      <c r="F114" s="383" t="s">
        <v>11</v>
      </c>
      <c r="G114" s="384">
        <v>1950</v>
      </c>
      <c r="H114" s="387">
        <v>12</v>
      </c>
      <c r="I114" s="377">
        <f t="shared" si="3"/>
        <v>23400</v>
      </c>
      <c r="J114" s="388">
        <v>12</v>
      </c>
      <c r="K114" s="377">
        <f t="shared" si="4"/>
        <v>23400</v>
      </c>
    </row>
    <row r="115" spans="1:11" s="190" customFormat="1" ht="15.75">
      <c r="A115" s="343">
        <v>108</v>
      </c>
      <c r="B115" s="195">
        <v>108</v>
      </c>
      <c r="C115" s="386" t="s">
        <v>1394</v>
      </c>
      <c r="D115" s="386"/>
      <c r="E115" s="219">
        <v>2010</v>
      </c>
      <c r="F115" s="383" t="s">
        <v>11</v>
      </c>
      <c r="G115" s="384">
        <v>10000</v>
      </c>
      <c r="H115" s="387">
        <v>1</v>
      </c>
      <c r="I115" s="377">
        <f t="shared" si="3"/>
        <v>10000</v>
      </c>
      <c r="J115" s="388">
        <v>1</v>
      </c>
      <c r="K115" s="377">
        <f t="shared" si="4"/>
        <v>10000</v>
      </c>
    </row>
    <row r="116" spans="1:11" s="190" customFormat="1" ht="15.75">
      <c r="A116" s="343">
        <v>109</v>
      </c>
      <c r="B116" s="375">
        <v>109</v>
      </c>
      <c r="C116" s="381" t="s">
        <v>219</v>
      </c>
      <c r="D116" s="381"/>
      <c r="E116" s="219">
        <v>2010</v>
      </c>
      <c r="F116" s="383" t="s">
        <v>11</v>
      </c>
      <c r="G116" s="384">
        <v>16250</v>
      </c>
      <c r="H116" s="385">
        <v>2</v>
      </c>
      <c r="I116" s="377">
        <f t="shared" si="3"/>
        <v>32500</v>
      </c>
      <c r="J116" s="382">
        <v>2</v>
      </c>
      <c r="K116" s="377">
        <f t="shared" si="4"/>
        <v>32500</v>
      </c>
    </row>
    <row r="117" spans="1:11" s="190" customFormat="1" ht="15.75">
      <c r="A117" s="343">
        <v>110</v>
      </c>
      <c r="B117" s="195">
        <v>110</v>
      </c>
      <c r="C117" s="381" t="s">
        <v>1395</v>
      </c>
      <c r="D117" s="381"/>
      <c r="E117" s="219">
        <v>2010</v>
      </c>
      <c r="F117" s="383" t="s">
        <v>11</v>
      </c>
      <c r="G117" s="384">
        <v>42250</v>
      </c>
      <c r="H117" s="385">
        <v>1</v>
      </c>
      <c r="I117" s="377">
        <f t="shared" si="3"/>
        <v>42250</v>
      </c>
      <c r="J117" s="382">
        <v>1</v>
      </c>
      <c r="K117" s="377">
        <f t="shared" si="4"/>
        <v>42250</v>
      </c>
    </row>
    <row r="118" spans="1:11" s="190" customFormat="1" ht="15.75">
      <c r="A118" s="343">
        <v>111</v>
      </c>
      <c r="B118" s="375">
        <v>111</v>
      </c>
      <c r="C118" s="381" t="s">
        <v>63</v>
      </c>
      <c r="D118" s="381"/>
      <c r="E118" s="199">
        <v>2011</v>
      </c>
      <c r="F118" s="383" t="s">
        <v>11</v>
      </c>
      <c r="G118" s="384">
        <v>9100</v>
      </c>
      <c r="H118" s="385">
        <v>1</v>
      </c>
      <c r="I118" s="377">
        <f t="shared" si="3"/>
        <v>9100</v>
      </c>
      <c r="J118" s="382">
        <v>1</v>
      </c>
      <c r="K118" s="377">
        <f t="shared" si="4"/>
        <v>9100</v>
      </c>
    </row>
    <row r="119" spans="1:11" s="190" customFormat="1" ht="15.75">
      <c r="A119" s="343">
        <v>112</v>
      </c>
      <c r="B119" s="195">
        <v>112</v>
      </c>
      <c r="C119" s="381" t="s">
        <v>1396</v>
      </c>
      <c r="D119" s="381"/>
      <c r="E119" s="199">
        <v>2011</v>
      </c>
      <c r="F119" s="383" t="s">
        <v>11</v>
      </c>
      <c r="G119" s="384">
        <v>17550</v>
      </c>
      <c r="H119" s="385">
        <v>2</v>
      </c>
      <c r="I119" s="377">
        <f t="shared" si="3"/>
        <v>35100</v>
      </c>
      <c r="J119" s="382">
        <v>2</v>
      </c>
      <c r="K119" s="377">
        <f t="shared" si="4"/>
        <v>35100</v>
      </c>
    </row>
    <row r="120" spans="1:11" s="190" customFormat="1" ht="15.75">
      <c r="A120" s="343">
        <v>113</v>
      </c>
      <c r="B120" s="375">
        <v>113</v>
      </c>
      <c r="C120" s="343" t="s">
        <v>1397</v>
      </c>
      <c r="D120" s="343"/>
      <c r="E120" s="199">
        <v>2012</v>
      </c>
      <c r="F120" s="383" t="s">
        <v>11</v>
      </c>
      <c r="G120" s="389">
        <v>9100</v>
      </c>
      <c r="H120" s="390">
        <v>1</v>
      </c>
      <c r="I120" s="377">
        <f t="shared" si="3"/>
        <v>9100</v>
      </c>
      <c r="J120" s="196">
        <v>1</v>
      </c>
      <c r="K120" s="377">
        <f t="shared" si="4"/>
        <v>9100</v>
      </c>
    </row>
    <row r="121" spans="1:11" s="190" customFormat="1" ht="15.75">
      <c r="A121" s="343">
        <v>114</v>
      </c>
      <c r="B121" s="195">
        <v>114</v>
      </c>
      <c r="C121" s="343" t="s">
        <v>1398</v>
      </c>
      <c r="D121" s="343"/>
      <c r="E121" s="199">
        <v>2012</v>
      </c>
      <c r="F121" s="383" t="s">
        <v>11</v>
      </c>
      <c r="G121" s="389">
        <v>16250</v>
      </c>
      <c r="H121" s="390">
        <v>4</v>
      </c>
      <c r="I121" s="377">
        <f t="shared" si="3"/>
        <v>65000</v>
      </c>
      <c r="J121" s="196">
        <v>4</v>
      </c>
      <c r="K121" s="377">
        <f t="shared" si="4"/>
        <v>65000</v>
      </c>
    </row>
    <row r="122" spans="1:11" s="190" customFormat="1" ht="15.75">
      <c r="A122" s="343">
        <v>115</v>
      </c>
      <c r="B122" s="375">
        <v>115</v>
      </c>
      <c r="C122" s="343" t="s">
        <v>1399</v>
      </c>
      <c r="D122" s="343"/>
      <c r="E122" s="199">
        <v>2012</v>
      </c>
      <c r="F122" s="383" t="s">
        <v>11</v>
      </c>
      <c r="G122" s="389">
        <v>8450</v>
      </c>
      <c r="H122" s="390">
        <v>1</v>
      </c>
      <c r="I122" s="377">
        <f t="shared" si="3"/>
        <v>8450</v>
      </c>
      <c r="J122" s="196">
        <v>1</v>
      </c>
      <c r="K122" s="377">
        <f t="shared" si="4"/>
        <v>8450</v>
      </c>
    </row>
    <row r="123" spans="1:11" s="190" customFormat="1" ht="15.75">
      <c r="A123" s="343">
        <v>116</v>
      </c>
      <c r="B123" s="195">
        <v>116</v>
      </c>
      <c r="C123" s="343" t="s">
        <v>1400</v>
      </c>
      <c r="D123" s="343"/>
      <c r="E123" s="199">
        <v>2012</v>
      </c>
      <c r="F123" s="383" t="s">
        <v>11</v>
      </c>
      <c r="G123" s="389">
        <v>13000</v>
      </c>
      <c r="H123" s="390">
        <v>1</v>
      </c>
      <c r="I123" s="377">
        <f t="shared" si="3"/>
        <v>13000</v>
      </c>
      <c r="J123" s="196">
        <v>1</v>
      </c>
      <c r="K123" s="377">
        <f t="shared" si="4"/>
        <v>13000</v>
      </c>
    </row>
    <row r="124" spans="1:11" s="190" customFormat="1" ht="15.75">
      <c r="A124" s="343">
        <v>117</v>
      </c>
      <c r="B124" s="375">
        <v>117</v>
      </c>
      <c r="C124" s="1" t="s">
        <v>1401</v>
      </c>
      <c r="D124" s="1"/>
      <c r="E124" s="199">
        <v>2012</v>
      </c>
      <c r="F124" s="383" t="s">
        <v>11</v>
      </c>
      <c r="G124" s="389">
        <v>16250</v>
      </c>
      <c r="H124" s="390">
        <v>2</v>
      </c>
      <c r="I124" s="377">
        <f t="shared" si="3"/>
        <v>32500</v>
      </c>
      <c r="J124" s="196">
        <v>2</v>
      </c>
      <c r="K124" s="377">
        <f t="shared" si="4"/>
        <v>32500</v>
      </c>
    </row>
    <row r="125" spans="1:11" s="190" customFormat="1" ht="15.75">
      <c r="A125" s="343">
        <v>118</v>
      </c>
      <c r="B125" s="195">
        <v>118</v>
      </c>
      <c r="C125" s="1" t="s">
        <v>1402</v>
      </c>
      <c r="D125" s="1"/>
      <c r="E125" s="199">
        <v>2012</v>
      </c>
      <c r="F125" s="383" t="s">
        <v>11</v>
      </c>
      <c r="G125" s="389">
        <v>4875</v>
      </c>
      <c r="H125" s="390">
        <v>2</v>
      </c>
      <c r="I125" s="377">
        <f t="shared" si="3"/>
        <v>9750</v>
      </c>
      <c r="J125" s="196">
        <v>2</v>
      </c>
      <c r="K125" s="377">
        <f t="shared" si="4"/>
        <v>9750</v>
      </c>
    </row>
    <row r="126" spans="1:11" s="190" customFormat="1" ht="15.75">
      <c r="A126" s="343">
        <v>119</v>
      </c>
      <c r="B126" s="375">
        <v>119</v>
      </c>
      <c r="C126" s="343" t="s">
        <v>1403</v>
      </c>
      <c r="D126" s="343"/>
      <c r="E126" s="199">
        <v>2012</v>
      </c>
      <c r="F126" s="383" t="s">
        <v>11</v>
      </c>
      <c r="G126" s="389">
        <v>1300</v>
      </c>
      <c r="H126" s="390">
        <v>2</v>
      </c>
      <c r="I126" s="377">
        <f t="shared" si="3"/>
        <v>2600</v>
      </c>
      <c r="J126" s="196">
        <v>2</v>
      </c>
      <c r="K126" s="377">
        <f t="shared" si="4"/>
        <v>2600</v>
      </c>
    </row>
    <row r="127" spans="1:11" s="190" customFormat="1" ht="15.75">
      <c r="A127" s="343">
        <v>120</v>
      </c>
      <c r="B127" s="195">
        <v>120</v>
      </c>
      <c r="C127" s="343" t="s">
        <v>64</v>
      </c>
      <c r="D127" s="343"/>
      <c r="E127" s="199">
        <v>2012</v>
      </c>
      <c r="F127" s="219" t="s">
        <v>205</v>
      </c>
      <c r="G127" s="389">
        <v>3250</v>
      </c>
      <c r="H127" s="390">
        <v>30.4</v>
      </c>
      <c r="I127" s="377">
        <f t="shared" si="3"/>
        <v>98800</v>
      </c>
      <c r="J127" s="379">
        <v>30.4</v>
      </c>
      <c r="K127" s="377">
        <f t="shared" si="4"/>
        <v>98800</v>
      </c>
    </row>
    <row r="128" spans="1:11" s="190" customFormat="1" ht="15.75">
      <c r="A128" s="343">
        <v>121</v>
      </c>
      <c r="B128" s="375">
        <v>121</v>
      </c>
      <c r="C128" s="1" t="s">
        <v>243</v>
      </c>
      <c r="D128" s="1"/>
      <c r="E128" s="199">
        <v>2012</v>
      </c>
      <c r="F128" s="383" t="s">
        <v>11</v>
      </c>
      <c r="G128" s="196">
        <v>1400</v>
      </c>
      <c r="H128" s="195">
        <v>3</v>
      </c>
      <c r="I128" s="377">
        <f t="shared" si="3"/>
        <v>4200</v>
      </c>
      <c r="J128" s="196">
        <v>3</v>
      </c>
      <c r="K128" s="377">
        <f t="shared" si="4"/>
        <v>4200</v>
      </c>
    </row>
    <row r="129" spans="1:11" s="190" customFormat="1" ht="15.75">
      <c r="A129" s="343">
        <v>122</v>
      </c>
      <c r="B129" s="195">
        <v>122</v>
      </c>
      <c r="C129" s="1" t="s">
        <v>63</v>
      </c>
      <c r="D129" s="1"/>
      <c r="E129" s="199">
        <v>2012</v>
      </c>
      <c r="F129" s="383" t="s">
        <v>11</v>
      </c>
      <c r="G129" s="196">
        <v>3900</v>
      </c>
      <c r="H129" s="195">
        <v>2</v>
      </c>
      <c r="I129" s="377">
        <f t="shared" si="3"/>
        <v>7800</v>
      </c>
      <c r="J129" s="196">
        <v>2</v>
      </c>
      <c r="K129" s="377">
        <f t="shared" si="4"/>
        <v>7800</v>
      </c>
    </row>
    <row r="130" spans="1:11" s="190" customFormat="1" ht="15.75">
      <c r="A130" s="343">
        <v>123</v>
      </c>
      <c r="B130" s="375">
        <v>123</v>
      </c>
      <c r="C130" s="1" t="s">
        <v>861</v>
      </c>
      <c r="D130" s="1"/>
      <c r="E130" s="199">
        <v>2012</v>
      </c>
      <c r="F130" s="383" t="s">
        <v>11</v>
      </c>
      <c r="G130" s="196">
        <v>9000</v>
      </c>
      <c r="H130" s="195">
        <v>1</v>
      </c>
      <c r="I130" s="377">
        <f t="shared" si="3"/>
        <v>9000</v>
      </c>
      <c r="J130" s="196">
        <v>1</v>
      </c>
      <c r="K130" s="377">
        <f t="shared" si="4"/>
        <v>9000</v>
      </c>
    </row>
    <row r="131" spans="1:11" s="190" customFormat="1" ht="15.75">
      <c r="A131" s="343">
        <v>124</v>
      </c>
      <c r="B131" s="195">
        <v>124</v>
      </c>
      <c r="C131" s="1" t="s">
        <v>1404</v>
      </c>
      <c r="D131" s="1"/>
      <c r="E131" s="199">
        <v>2012</v>
      </c>
      <c r="F131" s="383" t="s">
        <v>11</v>
      </c>
      <c r="G131" s="196">
        <v>3120</v>
      </c>
      <c r="H131" s="195">
        <v>1</v>
      </c>
      <c r="I131" s="377">
        <f t="shared" si="3"/>
        <v>3120</v>
      </c>
      <c r="J131" s="196">
        <v>1</v>
      </c>
      <c r="K131" s="377">
        <f t="shared" si="4"/>
        <v>3120</v>
      </c>
    </row>
    <row r="132" spans="1:11" s="190" customFormat="1" ht="15.75">
      <c r="A132" s="343">
        <v>125</v>
      </c>
      <c r="B132" s="375">
        <v>125</v>
      </c>
      <c r="C132" s="1" t="s">
        <v>1404</v>
      </c>
      <c r="D132" s="1"/>
      <c r="E132" s="199">
        <v>2012</v>
      </c>
      <c r="F132" s="383" t="s">
        <v>11</v>
      </c>
      <c r="G132" s="196">
        <v>3575</v>
      </c>
      <c r="H132" s="195">
        <v>1</v>
      </c>
      <c r="I132" s="377">
        <f t="shared" si="3"/>
        <v>3575</v>
      </c>
      <c r="J132" s="196">
        <v>1</v>
      </c>
      <c r="K132" s="377">
        <f t="shared" si="4"/>
        <v>3575</v>
      </c>
    </row>
    <row r="133" spans="1:11" s="190" customFormat="1" ht="15.75">
      <c r="A133" s="343">
        <v>126</v>
      </c>
      <c r="B133" s="195">
        <v>126</v>
      </c>
      <c r="C133" s="1" t="s">
        <v>1405</v>
      </c>
      <c r="D133" s="1"/>
      <c r="E133" s="199">
        <v>2012</v>
      </c>
      <c r="F133" s="383" t="s">
        <v>11</v>
      </c>
      <c r="G133" s="196">
        <v>2470</v>
      </c>
      <c r="H133" s="195">
        <v>2</v>
      </c>
      <c r="I133" s="377">
        <f t="shared" si="3"/>
        <v>4940</v>
      </c>
      <c r="J133" s="196">
        <v>2</v>
      </c>
      <c r="K133" s="377">
        <f t="shared" si="4"/>
        <v>4940</v>
      </c>
    </row>
    <row r="134" spans="1:11" s="190" customFormat="1" ht="15.75">
      <c r="A134" s="343">
        <v>127</v>
      </c>
      <c r="B134" s="375">
        <v>127</v>
      </c>
      <c r="C134" s="1" t="s">
        <v>63</v>
      </c>
      <c r="D134" s="1"/>
      <c r="E134" s="199">
        <v>2012</v>
      </c>
      <c r="F134" s="383" t="s">
        <v>11</v>
      </c>
      <c r="G134" s="196">
        <v>3750</v>
      </c>
      <c r="H134" s="195">
        <v>1</v>
      </c>
      <c r="I134" s="377">
        <f t="shared" si="3"/>
        <v>3750</v>
      </c>
      <c r="J134" s="196">
        <v>1</v>
      </c>
      <c r="K134" s="377">
        <f t="shared" si="4"/>
        <v>3750</v>
      </c>
    </row>
    <row r="135" spans="1:11" s="190" customFormat="1" ht="15.75">
      <c r="A135" s="343">
        <v>128</v>
      </c>
      <c r="B135" s="195">
        <v>128</v>
      </c>
      <c r="C135" s="1" t="s">
        <v>1406</v>
      </c>
      <c r="D135" s="1"/>
      <c r="E135" s="199">
        <v>2012</v>
      </c>
      <c r="F135" s="383" t="s">
        <v>11</v>
      </c>
      <c r="G135" s="196">
        <v>1950</v>
      </c>
      <c r="H135" s="195">
        <v>1</v>
      </c>
      <c r="I135" s="377">
        <f t="shared" si="3"/>
        <v>1950</v>
      </c>
      <c r="J135" s="196">
        <v>1</v>
      </c>
      <c r="K135" s="377">
        <f t="shared" si="4"/>
        <v>1950</v>
      </c>
    </row>
    <row r="136" spans="1:11" s="190" customFormat="1" ht="15.75">
      <c r="A136" s="343">
        <v>129</v>
      </c>
      <c r="B136" s="375">
        <v>129</v>
      </c>
      <c r="C136" s="1" t="s">
        <v>1406</v>
      </c>
      <c r="D136" s="1"/>
      <c r="E136" s="199">
        <v>2012</v>
      </c>
      <c r="F136" s="383" t="s">
        <v>11</v>
      </c>
      <c r="G136" s="196">
        <v>1625</v>
      </c>
      <c r="H136" s="195">
        <v>2</v>
      </c>
      <c r="I136" s="377">
        <f t="shared" si="3"/>
        <v>3250</v>
      </c>
      <c r="J136" s="196">
        <v>2</v>
      </c>
      <c r="K136" s="377">
        <f t="shared" si="4"/>
        <v>3250</v>
      </c>
    </row>
    <row r="137" spans="1:11" s="190" customFormat="1" ht="15.75">
      <c r="A137" s="343">
        <v>130</v>
      </c>
      <c r="B137" s="195">
        <v>130</v>
      </c>
      <c r="C137" s="1" t="s">
        <v>1407</v>
      </c>
      <c r="D137" s="1"/>
      <c r="E137" s="199">
        <v>2012</v>
      </c>
      <c r="F137" s="383" t="s">
        <v>11</v>
      </c>
      <c r="G137" s="196">
        <v>9000</v>
      </c>
      <c r="H137" s="195">
        <v>2</v>
      </c>
      <c r="I137" s="377">
        <f t="shared" ref="I137" si="5">SUM(G137*H137)</f>
        <v>18000</v>
      </c>
      <c r="J137" s="196">
        <v>2</v>
      </c>
      <c r="K137" s="377">
        <f t="shared" ref="K137:K183" si="6">I137</f>
        <v>18000</v>
      </c>
    </row>
    <row r="138" spans="1:11" s="190" customFormat="1" ht="15.75">
      <c r="A138" s="343">
        <v>131</v>
      </c>
      <c r="B138" s="375">
        <v>131</v>
      </c>
      <c r="C138" s="205" t="s">
        <v>505</v>
      </c>
      <c r="D138" s="205"/>
      <c r="E138" s="195">
        <v>2013</v>
      </c>
      <c r="F138" s="383" t="s">
        <v>11</v>
      </c>
      <c r="G138" s="196">
        <v>13000</v>
      </c>
      <c r="H138" s="195">
        <v>1</v>
      </c>
      <c r="I138" s="377">
        <f>H138*G138</f>
        <v>13000</v>
      </c>
      <c r="J138" s="196">
        <v>1</v>
      </c>
      <c r="K138" s="377">
        <f t="shared" si="6"/>
        <v>13000</v>
      </c>
    </row>
    <row r="139" spans="1:11" s="190" customFormat="1" ht="15.75">
      <c r="A139" s="343">
        <v>132</v>
      </c>
      <c r="B139" s="195">
        <v>132</v>
      </c>
      <c r="C139" s="205" t="s">
        <v>1408</v>
      </c>
      <c r="D139" s="205"/>
      <c r="E139" s="195">
        <v>2013</v>
      </c>
      <c r="F139" s="383" t="s">
        <v>11</v>
      </c>
      <c r="G139" s="196">
        <v>2405</v>
      </c>
      <c r="H139" s="195">
        <v>2</v>
      </c>
      <c r="I139" s="377">
        <f t="shared" ref="I139:I165" si="7">H139*G139</f>
        <v>4810</v>
      </c>
      <c r="J139" s="196">
        <v>2</v>
      </c>
      <c r="K139" s="377">
        <f t="shared" si="6"/>
        <v>4810</v>
      </c>
    </row>
    <row r="140" spans="1:11" s="190" customFormat="1" ht="15.75">
      <c r="A140" s="343">
        <v>133</v>
      </c>
      <c r="B140" s="375">
        <v>133</v>
      </c>
      <c r="C140" s="205" t="s">
        <v>1409</v>
      </c>
      <c r="D140" s="205"/>
      <c r="E140" s="195">
        <v>2013</v>
      </c>
      <c r="F140" s="383" t="s">
        <v>11</v>
      </c>
      <c r="G140" s="196">
        <v>5525</v>
      </c>
      <c r="H140" s="195">
        <v>1</v>
      </c>
      <c r="I140" s="377">
        <f t="shared" si="7"/>
        <v>5525</v>
      </c>
      <c r="J140" s="196">
        <v>1</v>
      </c>
      <c r="K140" s="377">
        <f t="shared" si="6"/>
        <v>5525</v>
      </c>
    </row>
    <row r="141" spans="1:11" s="190" customFormat="1" ht="15.75">
      <c r="A141" s="343">
        <v>134</v>
      </c>
      <c r="B141" s="195">
        <v>134</v>
      </c>
      <c r="C141" s="205" t="s">
        <v>1409</v>
      </c>
      <c r="D141" s="205"/>
      <c r="E141" s="195">
        <v>2013</v>
      </c>
      <c r="F141" s="383" t="s">
        <v>11</v>
      </c>
      <c r="G141" s="196">
        <v>5850</v>
      </c>
      <c r="H141" s="195">
        <v>1</v>
      </c>
      <c r="I141" s="377">
        <f t="shared" si="7"/>
        <v>5850</v>
      </c>
      <c r="J141" s="196">
        <v>1</v>
      </c>
      <c r="K141" s="377">
        <f t="shared" si="6"/>
        <v>5850</v>
      </c>
    </row>
    <row r="142" spans="1:11" s="190" customFormat="1" ht="15.75">
      <c r="A142" s="343">
        <v>135</v>
      </c>
      <c r="B142" s="375">
        <v>135</v>
      </c>
      <c r="C142" s="205" t="s">
        <v>1410</v>
      </c>
      <c r="D142" s="205"/>
      <c r="E142" s="195">
        <v>2013</v>
      </c>
      <c r="F142" s="383" t="s">
        <v>11</v>
      </c>
      <c r="G142" s="196">
        <v>9000</v>
      </c>
      <c r="H142" s="195">
        <v>2</v>
      </c>
      <c r="I142" s="377">
        <f t="shared" si="7"/>
        <v>18000</v>
      </c>
      <c r="J142" s="196">
        <v>2</v>
      </c>
      <c r="K142" s="377">
        <f t="shared" si="6"/>
        <v>18000</v>
      </c>
    </row>
    <row r="143" spans="1:11" s="190" customFormat="1" ht="15.75">
      <c r="A143" s="343">
        <v>136</v>
      </c>
      <c r="B143" s="195">
        <v>136</v>
      </c>
      <c r="C143" s="205" t="s">
        <v>1411</v>
      </c>
      <c r="D143" s="205"/>
      <c r="E143" s="195">
        <v>2013</v>
      </c>
      <c r="F143" s="383" t="s">
        <v>11</v>
      </c>
      <c r="G143" s="196">
        <v>2080</v>
      </c>
      <c r="H143" s="195">
        <v>1</v>
      </c>
      <c r="I143" s="377">
        <f t="shared" si="7"/>
        <v>2080</v>
      </c>
      <c r="J143" s="196">
        <v>1</v>
      </c>
      <c r="K143" s="377">
        <f t="shared" si="6"/>
        <v>2080</v>
      </c>
    </row>
    <row r="144" spans="1:11" s="190" customFormat="1" ht="15.75">
      <c r="A144" s="343">
        <v>137</v>
      </c>
      <c r="B144" s="375">
        <v>137</v>
      </c>
      <c r="C144" s="205" t="s">
        <v>1412</v>
      </c>
      <c r="D144" s="205"/>
      <c r="E144" s="195">
        <v>2013</v>
      </c>
      <c r="F144" s="383" t="s">
        <v>11</v>
      </c>
      <c r="G144" s="196">
        <v>3575</v>
      </c>
      <c r="H144" s="195">
        <v>1</v>
      </c>
      <c r="I144" s="377">
        <f t="shared" si="7"/>
        <v>3575</v>
      </c>
      <c r="J144" s="196">
        <v>1</v>
      </c>
      <c r="K144" s="377">
        <f t="shared" si="6"/>
        <v>3575</v>
      </c>
    </row>
    <row r="145" spans="1:11" s="190" customFormat="1" ht="15.75">
      <c r="A145" s="343">
        <v>138</v>
      </c>
      <c r="B145" s="195">
        <v>138</v>
      </c>
      <c r="C145" s="205" t="s">
        <v>1412</v>
      </c>
      <c r="D145" s="205"/>
      <c r="E145" s="195">
        <v>2013</v>
      </c>
      <c r="F145" s="383" t="s">
        <v>11</v>
      </c>
      <c r="G145" s="196">
        <v>2925</v>
      </c>
      <c r="H145" s="195">
        <v>1</v>
      </c>
      <c r="I145" s="377">
        <f t="shared" si="7"/>
        <v>2925</v>
      </c>
      <c r="J145" s="196">
        <v>1</v>
      </c>
      <c r="K145" s="377">
        <f t="shared" si="6"/>
        <v>2925</v>
      </c>
    </row>
    <row r="146" spans="1:11" s="190" customFormat="1" ht="15.75">
      <c r="A146" s="343">
        <v>139</v>
      </c>
      <c r="B146" s="375">
        <v>139</v>
      </c>
      <c r="C146" s="205" t="s">
        <v>704</v>
      </c>
      <c r="D146" s="205"/>
      <c r="E146" s="195">
        <v>2012</v>
      </c>
      <c r="F146" s="383" t="s">
        <v>11</v>
      </c>
      <c r="G146" s="196">
        <v>4550</v>
      </c>
      <c r="H146" s="195">
        <v>1</v>
      </c>
      <c r="I146" s="377">
        <f t="shared" si="7"/>
        <v>4550</v>
      </c>
      <c r="J146" s="196">
        <v>1</v>
      </c>
      <c r="K146" s="377">
        <f t="shared" si="6"/>
        <v>4550</v>
      </c>
    </row>
    <row r="147" spans="1:11" s="190" customFormat="1" ht="15.75">
      <c r="A147" s="343">
        <v>140</v>
      </c>
      <c r="B147" s="195">
        <v>140</v>
      </c>
      <c r="C147" s="391" t="s">
        <v>1413</v>
      </c>
      <c r="D147" s="391"/>
      <c r="E147" s="195">
        <v>2013</v>
      </c>
      <c r="F147" s="383" t="s">
        <v>11</v>
      </c>
      <c r="G147" s="196">
        <v>6500</v>
      </c>
      <c r="H147" s="195">
        <v>2</v>
      </c>
      <c r="I147" s="377">
        <f t="shared" si="7"/>
        <v>13000</v>
      </c>
      <c r="J147" s="196">
        <v>2</v>
      </c>
      <c r="K147" s="377">
        <f t="shared" si="6"/>
        <v>13000</v>
      </c>
    </row>
    <row r="148" spans="1:11" s="190" customFormat="1" ht="15.75">
      <c r="A148" s="343">
        <v>141</v>
      </c>
      <c r="B148" s="375">
        <v>141</v>
      </c>
      <c r="C148" s="391" t="s">
        <v>1413</v>
      </c>
      <c r="D148" s="391"/>
      <c r="E148" s="195">
        <v>2013</v>
      </c>
      <c r="F148" s="383" t="s">
        <v>11</v>
      </c>
      <c r="G148" s="196">
        <v>8450</v>
      </c>
      <c r="H148" s="195">
        <v>1</v>
      </c>
      <c r="I148" s="377">
        <f t="shared" si="7"/>
        <v>8450</v>
      </c>
      <c r="J148" s="196">
        <v>1</v>
      </c>
      <c r="K148" s="377">
        <f t="shared" si="6"/>
        <v>8450</v>
      </c>
    </row>
    <row r="149" spans="1:11" s="190" customFormat="1" ht="15.75">
      <c r="A149" s="343">
        <v>142</v>
      </c>
      <c r="B149" s="195">
        <v>142</v>
      </c>
      <c r="C149" s="391" t="s">
        <v>1387</v>
      </c>
      <c r="D149" s="391"/>
      <c r="E149" s="195">
        <v>2013</v>
      </c>
      <c r="F149" s="383" t="s">
        <v>11</v>
      </c>
      <c r="G149" s="196">
        <v>3575</v>
      </c>
      <c r="H149" s="195">
        <v>2</v>
      </c>
      <c r="I149" s="377">
        <f t="shared" si="7"/>
        <v>7150</v>
      </c>
      <c r="J149" s="196">
        <v>2</v>
      </c>
      <c r="K149" s="377">
        <f t="shared" si="6"/>
        <v>7150</v>
      </c>
    </row>
    <row r="150" spans="1:11" s="190" customFormat="1" ht="15.75">
      <c r="A150" s="343">
        <v>143</v>
      </c>
      <c r="B150" s="375">
        <v>143</v>
      </c>
      <c r="C150" s="391" t="s">
        <v>1409</v>
      </c>
      <c r="D150" s="391"/>
      <c r="E150" s="195">
        <v>2013</v>
      </c>
      <c r="F150" s="383" t="s">
        <v>11</v>
      </c>
      <c r="G150" s="196">
        <v>4550</v>
      </c>
      <c r="H150" s="195">
        <v>3</v>
      </c>
      <c r="I150" s="377">
        <f t="shared" si="7"/>
        <v>13650</v>
      </c>
      <c r="J150" s="196">
        <v>3</v>
      </c>
      <c r="K150" s="377">
        <f t="shared" si="6"/>
        <v>13650</v>
      </c>
    </row>
    <row r="151" spans="1:11" s="190" customFormat="1" ht="15.75">
      <c r="A151" s="343">
        <v>144</v>
      </c>
      <c r="B151" s="195">
        <v>144</v>
      </c>
      <c r="C151" s="391" t="s">
        <v>1414</v>
      </c>
      <c r="D151" s="391"/>
      <c r="E151" s="195">
        <v>2013</v>
      </c>
      <c r="F151" s="383" t="s">
        <v>11</v>
      </c>
      <c r="G151" s="196">
        <v>3900</v>
      </c>
      <c r="H151" s="195">
        <v>18</v>
      </c>
      <c r="I151" s="377">
        <f t="shared" si="7"/>
        <v>70200</v>
      </c>
      <c r="J151" s="196">
        <v>18</v>
      </c>
      <c r="K151" s="377">
        <f t="shared" si="6"/>
        <v>70200</v>
      </c>
    </row>
    <row r="152" spans="1:11" s="190" customFormat="1" ht="15.75">
      <c r="A152" s="343">
        <v>145</v>
      </c>
      <c r="B152" s="375">
        <v>145</v>
      </c>
      <c r="C152" s="205" t="s">
        <v>1415</v>
      </c>
      <c r="D152" s="205"/>
      <c r="E152" s="195">
        <v>2013</v>
      </c>
      <c r="F152" s="383" t="s">
        <v>11</v>
      </c>
      <c r="G152" s="196">
        <v>5525</v>
      </c>
      <c r="H152" s="195">
        <v>1</v>
      </c>
      <c r="I152" s="377">
        <f t="shared" si="7"/>
        <v>5525</v>
      </c>
      <c r="J152" s="196">
        <v>1</v>
      </c>
      <c r="K152" s="377">
        <f t="shared" si="6"/>
        <v>5525</v>
      </c>
    </row>
    <row r="153" spans="1:11" s="190" customFormat="1" ht="15.75">
      <c r="A153" s="343">
        <v>146</v>
      </c>
      <c r="B153" s="195">
        <v>146</v>
      </c>
      <c r="C153" s="205" t="s">
        <v>1415</v>
      </c>
      <c r="D153" s="205"/>
      <c r="E153" s="195">
        <v>2013</v>
      </c>
      <c r="F153" s="383" t="s">
        <v>11</v>
      </c>
      <c r="G153" s="196">
        <v>5850</v>
      </c>
      <c r="H153" s="195">
        <v>1</v>
      </c>
      <c r="I153" s="377">
        <f t="shared" si="7"/>
        <v>5850</v>
      </c>
      <c r="J153" s="196">
        <v>1</v>
      </c>
      <c r="K153" s="377">
        <f t="shared" si="6"/>
        <v>5850</v>
      </c>
    </row>
    <row r="154" spans="1:11" s="190" customFormat="1" ht="15.75">
      <c r="A154" s="343">
        <v>147</v>
      </c>
      <c r="B154" s="375">
        <v>147</v>
      </c>
      <c r="C154" s="205" t="s">
        <v>1416</v>
      </c>
      <c r="D154" s="205"/>
      <c r="E154" s="195">
        <v>2014</v>
      </c>
      <c r="F154" s="383" t="s">
        <v>11</v>
      </c>
      <c r="G154" s="196">
        <v>100000</v>
      </c>
      <c r="H154" s="195">
        <v>1</v>
      </c>
      <c r="I154" s="377">
        <f t="shared" si="7"/>
        <v>100000</v>
      </c>
      <c r="J154" s="196">
        <f>SUM(H154)</f>
        <v>1</v>
      </c>
      <c r="K154" s="377">
        <f t="shared" si="6"/>
        <v>100000</v>
      </c>
    </row>
    <row r="155" spans="1:11" s="190" customFormat="1" ht="15.75">
      <c r="A155" s="343">
        <v>148</v>
      </c>
      <c r="B155" s="195">
        <v>148</v>
      </c>
      <c r="C155" s="205" t="s">
        <v>1417</v>
      </c>
      <c r="D155" s="205"/>
      <c r="E155" s="195">
        <v>2014</v>
      </c>
      <c r="F155" s="383" t="s">
        <v>11</v>
      </c>
      <c r="G155" s="196">
        <v>36400</v>
      </c>
      <c r="H155" s="195">
        <v>1</v>
      </c>
      <c r="I155" s="377">
        <f t="shared" si="7"/>
        <v>36400</v>
      </c>
      <c r="J155" s="196">
        <f t="shared" ref="J155:K202" si="8">SUM(H155)</f>
        <v>1</v>
      </c>
      <c r="K155" s="377">
        <f t="shared" si="6"/>
        <v>36400</v>
      </c>
    </row>
    <row r="156" spans="1:11" s="190" customFormat="1" ht="15.75">
      <c r="A156" s="343">
        <v>149</v>
      </c>
      <c r="B156" s="375">
        <v>149</v>
      </c>
      <c r="C156" s="205" t="s">
        <v>1418</v>
      </c>
      <c r="D156" s="205"/>
      <c r="E156" s="195">
        <v>2014</v>
      </c>
      <c r="F156" s="383" t="s">
        <v>11</v>
      </c>
      <c r="G156" s="196">
        <v>2990</v>
      </c>
      <c r="H156" s="195">
        <v>1</v>
      </c>
      <c r="I156" s="377">
        <f t="shared" si="7"/>
        <v>2990</v>
      </c>
      <c r="J156" s="196">
        <f t="shared" si="8"/>
        <v>1</v>
      </c>
      <c r="K156" s="377">
        <f t="shared" si="6"/>
        <v>2990</v>
      </c>
    </row>
    <row r="157" spans="1:11" s="190" customFormat="1" ht="15.75">
      <c r="A157" s="343">
        <v>150</v>
      </c>
      <c r="B157" s="195">
        <v>150</v>
      </c>
      <c r="C157" s="205" t="s">
        <v>1409</v>
      </c>
      <c r="D157" s="205"/>
      <c r="E157" s="195">
        <v>2014</v>
      </c>
      <c r="F157" s="383" t="s">
        <v>11</v>
      </c>
      <c r="G157" s="196">
        <v>3380</v>
      </c>
      <c r="H157" s="195">
        <v>1</v>
      </c>
      <c r="I157" s="377">
        <f t="shared" si="7"/>
        <v>3380</v>
      </c>
      <c r="J157" s="196">
        <f t="shared" si="8"/>
        <v>1</v>
      </c>
      <c r="K157" s="377">
        <f t="shared" si="6"/>
        <v>3380</v>
      </c>
    </row>
    <row r="158" spans="1:11" s="190" customFormat="1" ht="15.75">
      <c r="A158" s="343">
        <v>151</v>
      </c>
      <c r="B158" s="375">
        <v>151</v>
      </c>
      <c r="C158" s="205" t="s">
        <v>1419</v>
      </c>
      <c r="D158" s="205"/>
      <c r="E158" s="195">
        <v>2014</v>
      </c>
      <c r="F158" s="383" t="s">
        <v>11</v>
      </c>
      <c r="G158" s="196">
        <v>34450</v>
      </c>
      <c r="H158" s="195">
        <v>1</v>
      </c>
      <c r="I158" s="377">
        <f t="shared" si="7"/>
        <v>34450</v>
      </c>
      <c r="J158" s="196">
        <f t="shared" si="8"/>
        <v>1</v>
      </c>
      <c r="K158" s="377">
        <f t="shared" si="6"/>
        <v>34450</v>
      </c>
    </row>
    <row r="159" spans="1:11" s="190" customFormat="1" ht="15.75">
      <c r="A159" s="343">
        <v>152</v>
      </c>
      <c r="B159" s="195">
        <v>152</v>
      </c>
      <c r="C159" s="205" t="s">
        <v>1420</v>
      </c>
      <c r="D159" s="205"/>
      <c r="E159" s="195">
        <v>2014</v>
      </c>
      <c r="F159" s="383" t="s">
        <v>11</v>
      </c>
      <c r="G159" s="196">
        <v>8500</v>
      </c>
      <c r="H159" s="195">
        <v>1</v>
      </c>
      <c r="I159" s="377">
        <f t="shared" si="7"/>
        <v>8500</v>
      </c>
      <c r="J159" s="196">
        <f t="shared" si="8"/>
        <v>1</v>
      </c>
      <c r="K159" s="377">
        <f t="shared" si="6"/>
        <v>8500</v>
      </c>
    </row>
    <row r="160" spans="1:11" s="190" customFormat="1" ht="15.75">
      <c r="A160" s="343">
        <v>153</v>
      </c>
      <c r="B160" s="375">
        <v>153</v>
      </c>
      <c r="C160" s="205" t="s">
        <v>1421</v>
      </c>
      <c r="D160" s="205"/>
      <c r="E160" s="195">
        <v>2014</v>
      </c>
      <c r="F160" s="383" t="s">
        <v>11</v>
      </c>
      <c r="G160" s="196">
        <v>845</v>
      </c>
      <c r="H160" s="195">
        <v>1</v>
      </c>
      <c r="I160" s="377">
        <f t="shared" si="7"/>
        <v>845</v>
      </c>
      <c r="J160" s="196">
        <f t="shared" si="8"/>
        <v>1</v>
      </c>
      <c r="K160" s="377">
        <f t="shared" si="6"/>
        <v>845</v>
      </c>
    </row>
    <row r="161" spans="1:11" s="190" customFormat="1" ht="15.75">
      <c r="A161" s="343">
        <v>154</v>
      </c>
      <c r="B161" s="195">
        <v>154</v>
      </c>
      <c r="C161" s="392" t="s">
        <v>1411</v>
      </c>
      <c r="D161" s="392"/>
      <c r="E161" s="195">
        <v>2014</v>
      </c>
      <c r="F161" s="383" t="s">
        <v>11</v>
      </c>
      <c r="G161" s="196">
        <v>1495</v>
      </c>
      <c r="H161" s="195">
        <v>1</v>
      </c>
      <c r="I161" s="382">
        <f t="shared" si="7"/>
        <v>1495</v>
      </c>
      <c r="J161" s="196">
        <f t="shared" si="8"/>
        <v>1</v>
      </c>
      <c r="K161" s="377">
        <f t="shared" si="6"/>
        <v>1495</v>
      </c>
    </row>
    <row r="162" spans="1:11" s="190" customFormat="1" ht="15.75">
      <c r="A162" s="343">
        <v>155</v>
      </c>
      <c r="B162" s="375">
        <v>155</v>
      </c>
      <c r="C162" s="392" t="s">
        <v>1422</v>
      </c>
      <c r="D162" s="392"/>
      <c r="E162" s="195">
        <v>2014</v>
      </c>
      <c r="F162" s="383" t="s">
        <v>11</v>
      </c>
      <c r="G162" s="196">
        <v>2700</v>
      </c>
      <c r="H162" s="195">
        <v>1</v>
      </c>
      <c r="I162" s="382">
        <f t="shared" si="7"/>
        <v>2700</v>
      </c>
      <c r="J162" s="196">
        <f t="shared" si="8"/>
        <v>1</v>
      </c>
      <c r="K162" s="377">
        <f t="shared" si="6"/>
        <v>2700</v>
      </c>
    </row>
    <row r="163" spans="1:11" s="190" customFormat="1" ht="15.75">
      <c r="A163" s="343">
        <v>156</v>
      </c>
      <c r="B163" s="195">
        <v>156</v>
      </c>
      <c r="C163" s="392" t="s">
        <v>1423</v>
      </c>
      <c r="D163" s="392"/>
      <c r="E163" s="195">
        <v>2014</v>
      </c>
      <c r="F163" s="383" t="s">
        <v>11</v>
      </c>
      <c r="G163" s="196">
        <v>1333</v>
      </c>
      <c r="H163" s="195">
        <v>1</v>
      </c>
      <c r="I163" s="382">
        <f t="shared" si="7"/>
        <v>1333</v>
      </c>
      <c r="J163" s="196">
        <f t="shared" si="8"/>
        <v>1</v>
      </c>
      <c r="K163" s="377">
        <f t="shared" si="6"/>
        <v>1333</v>
      </c>
    </row>
    <row r="164" spans="1:11" s="190" customFormat="1" ht="15.75">
      <c r="A164" s="343">
        <v>157</v>
      </c>
      <c r="B164" s="375">
        <v>157</v>
      </c>
      <c r="C164" s="392" t="s">
        <v>1424</v>
      </c>
      <c r="D164" s="392"/>
      <c r="E164" s="195">
        <v>2014</v>
      </c>
      <c r="F164" s="383" t="s">
        <v>11</v>
      </c>
      <c r="G164" s="196">
        <v>16250</v>
      </c>
      <c r="H164" s="195">
        <v>1</v>
      </c>
      <c r="I164" s="382">
        <f t="shared" si="7"/>
        <v>16250</v>
      </c>
      <c r="J164" s="196">
        <f t="shared" si="8"/>
        <v>1</v>
      </c>
      <c r="K164" s="377">
        <f t="shared" si="6"/>
        <v>16250</v>
      </c>
    </row>
    <row r="165" spans="1:11" s="190" customFormat="1" ht="15.75">
      <c r="A165" s="343">
        <v>158</v>
      </c>
      <c r="B165" s="195">
        <v>158</v>
      </c>
      <c r="C165" s="205" t="s">
        <v>1425</v>
      </c>
      <c r="D165" s="205"/>
      <c r="E165" s="195">
        <v>2014</v>
      </c>
      <c r="F165" s="383" t="s">
        <v>11</v>
      </c>
      <c r="G165" s="196">
        <v>26000</v>
      </c>
      <c r="H165" s="195">
        <v>1</v>
      </c>
      <c r="I165" s="382">
        <f t="shared" si="7"/>
        <v>26000</v>
      </c>
      <c r="J165" s="196">
        <f t="shared" si="8"/>
        <v>1</v>
      </c>
      <c r="K165" s="377">
        <f t="shared" si="6"/>
        <v>26000</v>
      </c>
    </row>
    <row r="166" spans="1:11" s="190" customFormat="1" ht="15.75">
      <c r="A166" s="343">
        <v>159</v>
      </c>
      <c r="B166" s="375">
        <v>159</v>
      </c>
      <c r="C166" s="381" t="s">
        <v>219</v>
      </c>
      <c r="D166" s="381"/>
      <c r="E166" s="195">
        <v>2014</v>
      </c>
      <c r="F166" s="10" t="s">
        <v>1426</v>
      </c>
      <c r="G166" s="196">
        <v>3018</v>
      </c>
      <c r="H166" s="195">
        <v>28</v>
      </c>
      <c r="I166" s="382">
        <v>130000</v>
      </c>
      <c r="J166" s="196">
        <f t="shared" si="8"/>
        <v>28</v>
      </c>
      <c r="K166" s="377">
        <f t="shared" si="6"/>
        <v>130000</v>
      </c>
    </row>
    <row r="167" spans="1:11" s="190" customFormat="1" ht="15.75">
      <c r="A167" s="343">
        <v>160</v>
      </c>
      <c r="B167" s="195">
        <v>160</v>
      </c>
      <c r="C167" s="381" t="s">
        <v>219</v>
      </c>
      <c r="D167" s="381"/>
      <c r="E167" s="195">
        <v>2014</v>
      </c>
      <c r="F167" s="10" t="s">
        <v>1426</v>
      </c>
      <c r="G167" s="196">
        <v>3250</v>
      </c>
      <c r="H167" s="195">
        <v>8.6</v>
      </c>
      <c r="I167" s="382">
        <f t="shared" ref="I167:I183" si="9">H167*G167</f>
        <v>27950</v>
      </c>
      <c r="J167" s="196">
        <f t="shared" si="8"/>
        <v>8.6</v>
      </c>
      <c r="K167" s="377">
        <f t="shared" si="6"/>
        <v>27950</v>
      </c>
    </row>
    <row r="168" spans="1:11" s="190" customFormat="1" ht="15.75">
      <c r="A168" s="343">
        <v>161</v>
      </c>
      <c r="B168" s="375">
        <v>161</v>
      </c>
      <c r="C168" s="392" t="s">
        <v>1427</v>
      </c>
      <c r="D168" s="392"/>
      <c r="E168" s="195">
        <v>2014</v>
      </c>
      <c r="F168" s="10" t="s">
        <v>11</v>
      </c>
      <c r="G168" s="196">
        <v>2990</v>
      </c>
      <c r="H168" s="195">
        <v>1</v>
      </c>
      <c r="I168" s="382">
        <f t="shared" si="9"/>
        <v>2990</v>
      </c>
      <c r="J168" s="196">
        <f t="shared" si="8"/>
        <v>1</v>
      </c>
      <c r="K168" s="377">
        <f t="shared" si="6"/>
        <v>2990</v>
      </c>
    </row>
    <row r="169" spans="1:11" s="190" customFormat="1" ht="15.75">
      <c r="A169" s="343">
        <v>162</v>
      </c>
      <c r="B169" s="195">
        <v>162</v>
      </c>
      <c r="C169" s="392" t="s">
        <v>1428</v>
      </c>
      <c r="D169" s="392"/>
      <c r="E169" s="195">
        <v>2014</v>
      </c>
      <c r="F169" s="10" t="s">
        <v>11</v>
      </c>
      <c r="G169" s="196">
        <v>22750</v>
      </c>
      <c r="H169" s="195">
        <v>1</v>
      </c>
      <c r="I169" s="382">
        <f t="shared" si="9"/>
        <v>22750</v>
      </c>
      <c r="J169" s="196">
        <f t="shared" si="8"/>
        <v>1</v>
      </c>
      <c r="K169" s="377">
        <f t="shared" si="6"/>
        <v>22750</v>
      </c>
    </row>
    <row r="170" spans="1:11" s="190" customFormat="1" ht="15.75">
      <c r="A170" s="343">
        <v>163</v>
      </c>
      <c r="B170" s="375">
        <v>163</v>
      </c>
      <c r="C170" s="198" t="s">
        <v>1429</v>
      </c>
      <c r="D170" s="198"/>
      <c r="E170" s="195">
        <v>2014</v>
      </c>
      <c r="F170" s="10" t="s">
        <v>11</v>
      </c>
      <c r="G170" s="196">
        <v>37700</v>
      </c>
      <c r="H170" s="195">
        <v>2</v>
      </c>
      <c r="I170" s="382">
        <f t="shared" si="9"/>
        <v>75400</v>
      </c>
      <c r="J170" s="196">
        <f t="shared" si="8"/>
        <v>2</v>
      </c>
      <c r="K170" s="377">
        <f t="shared" si="6"/>
        <v>75400</v>
      </c>
    </row>
    <row r="171" spans="1:11" s="190" customFormat="1" ht="15.75">
      <c r="A171" s="343">
        <v>164</v>
      </c>
      <c r="B171" s="195">
        <v>164</v>
      </c>
      <c r="C171" s="198" t="s">
        <v>1430</v>
      </c>
      <c r="D171" s="198"/>
      <c r="E171" s="195">
        <v>2014</v>
      </c>
      <c r="F171" s="10" t="s">
        <v>11</v>
      </c>
      <c r="G171" s="196">
        <v>84500</v>
      </c>
      <c r="H171" s="195">
        <v>2</v>
      </c>
      <c r="I171" s="382">
        <f t="shared" si="9"/>
        <v>169000</v>
      </c>
      <c r="J171" s="196">
        <f t="shared" si="8"/>
        <v>2</v>
      </c>
      <c r="K171" s="377">
        <f t="shared" si="6"/>
        <v>169000</v>
      </c>
    </row>
    <row r="172" spans="1:11" s="190" customFormat="1" ht="15.75">
      <c r="A172" s="343">
        <v>165</v>
      </c>
      <c r="B172" s="375">
        <v>165</v>
      </c>
      <c r="C172" s="198" t="s">
        <v>1431</v>
      </c>
      <c r="D172" s="198"/>
      <c r="E172" s="195">
        <v>2014</v>
      </c>
      <c r="F172" s="10" t="s">
        <v>11</v>
      </c>
      <c r="G172" s="196">
        <v>3250</v>
      </c>
      <c r="H172" s="195">
        <v>2</v>
      </c>
      <c r="I172" s="382">
        <f t="shared" si="9"/>
        <v>6500</v>
      </c>
      <c r="J172" s="196">
        <f t="shared" si="8"/>
        <v>2</v>
      </c>
      <c r="K172" s="377">
        <f t="shared" si="6"/>
        <v>6500</v>
      </c>
    </row>
    <row r="173" spans="1:11" s="190" customFormat="1" ht="15.75">
      <c r="A173" s="343">
        <v>166</v>
      </c>
      <c r="B173" s="195">
        <v>166</v>
      </c>
      <c r="C173" s="198" t="s">
        <v>1432</v>
      </c>
      <c r="D173" s="198"/>
      <c r="E173" s="195">
        <v>2014</v>
      </c>
      <c r="F173" s="10" t="s">
        <v>11</v>
      </c>
      <c r="G173" s="196">
        <v>5525</v>
      </c>
      <c r="H173" s="195">
        <v>1</v>
      </c>
      <c r="I173" s="382">
        <f t="shared" si="9"/>
        <v>5525</v>
      </c>
      <c r="J173" s="196">
        <f t="shared" si="8"/>
        <v>1</v>
      </c>
      <c r="K173" s="377">
        <f t="shared" si="6"/>
        <v>5525</v>
      </c>
    </row>
    <row r="174" spans="1:11" s="190" customFormat="1" ht="15.75">
      <c r="A174" s="343">
        <v>167</v>
      </c>
      <c r="B174" s="375">
        <v>167</v>
      </c>
      <c r="C174" s="198" t="s">
        <v>1433</v>
      </c>
      <c r="D174" s="198"/>
      <c r="E174" s="195">
        <v>2014</v>
      </c>
      <c r="F174" s="10" t="s">
        <v>11</v>
      </c>
      <c r="G174" s="196">
        <v>11050</v>
      </c>
      <c r="H174" s="195">
        <v>2</v>
      </c>
      <c r="I174" s="382">
        <f t="shared" si="9"/>
        <v>22100</v>
      </c>
      <c r="J174" s="196">
        <f t="shared" si="8"/>
        <v>2</v>
      </c>
      <c r="K174" s="377">
        <f t="shared" si="6"/>
        <v>22100</v>
      </c>
    </row>
    <row r="175" spans="1:11" s="190" customFormat="1" ht="15.75">
      <c r="A175" s="343">
        <v>168</v>
      </c>
      <c r="B175" s="195">
        <v>168</v>
      </c>
      <c r="C175" s="198" t="s">
        <v>1422</v>
      </c>
      <c r="D175" s="198"/>
      <c r="E175" s="195">
        <v>2014</v>
      </c>
      <c r="F175" s="10" t="s">
        <v>11</v>
      </c>
      <c r="G175" s="196">
        <v>2500</v>
      </c>
      <c r="H175" s="195">
        <v>1</v>
      </c>
      <c r="I175" s="382">
        <f t="shared" si="9"/>
        <v>2500</v>
      </c>
      <c r="J175" s="196">
        <f t="shared" si="8"/>
        <v>1</v>
      </c>
      <c r="K175" s="377">
        <f t="shared" si="6"/>
        <v>2500</v>
      </c>
    </row>
    <row r="176" spans="1:11" s="190" customFormat="1" ht="15.75">
      <c r="A176" s="343">
        <v>169</v>
      </c>
      <c r="B176" s="375">
        <v>169</v>
      </c>
      <c r="C176" s="198" t="s">
        <v>1434</v>
      </c>
      <c r="D176" s="198"/>
      <c r="E176" s="195">
        <v>2014</v>
      </c>
      <c r="F176" s="10" t="s">
        <v>11</v>
      </c>
      <c r="G176" s="196">
        <v>9000</v>
      </c>
      <c r="H176" s="195">
        <v>3</v>
      </c>
      <c r="I176" s="382">
        <f t="shared" si="9"/>
        <v>27000</v>
      </c>
      <c r="J176" s="196">
        <f t="shared" si="8"/>
        <v>3</v>
      </c>
      <c r="K176" s="377">
        <f t="shared" si="6"/>
        <v>27000</v>
      </c>
    </row>
    <row r="177" spans="1:11" s="190" customFormat="1" ht="15.75">
      <c r="A177" s="343">
        <v>170</v>
      </c>
      <c r="B177" s="195">
        <v>170</v>
      </c>
      <c r="C177" s="198" t="s">
        <v>1435</v>
      </c>
      <c r="D177" s="198"/>
      <c r="E177" s="195">
        <v>2014</v>
      </c>
      <c r="F177" s="10" t="s">
        <v>11</v>
      </c>
      <c r="G177" s="196">
        <v>1400</v>
      </c>
      <c r="H177" s="195">
        <v>1</v>
      </c>
      <c r="I177" s="382">
        <f t="shared" si="9"/>
        <v>1400</v>
      </c>
      <c r="J177" s="196">
        <f t="shared" si="8"/>
        <v>1</v>
      </c>
      <c r="K177" s="377">
        <f t="shared" si="6"/>
        <v>1400</v>
      </c>
    </row>
    <row r="178" spans="1:11" s="190" customFormat="1" ht="15.75">
      <c r="A178" s="343">
        <v>171</v>
      </c>
      <c r="B178" s="375">
        <v>171</v>
      </c>
      <c r="C178" s="198" t="s">
        <v>1436</v>
      </c>
      <c r="D178" s="198"/>
      <c r="E178" s="195">
        <v>2014</v>
      </c>
      <c r="F178" s="10" t="s">
        <v>11</v>
      </c>
      <c r="G178" s="196">
        <v>20000</v>
      </c>
      <c r="H178" s="195">
        <v>1</v>
      </c>
      <c r="I178" s="382">
        <f t="shared" si="9"/>
        <v>20000</v>
      </c>
      <c r="J178" s="196">
        <f t="shared" si="8"/>
        <v>1</v>
      </c>
      <c r="K178" s="377">
        <f t="shared" si="6"/>
        <v>20000</v>
      </c>
    </row>
    <row r="179" spans="1:11" s="190" customFormat="1" ht="15.75">
      <c r="A179" s="343">
        <v>172</v>
      </c>
      <c r="B179" s="195">
        <v>172</v>
      </c>
      <c r="C179" s="198" t="s">
        <v>1437</v>
      </c>
      <c r="D179" s="198"/>
      <c r="E179" s="195">
        <v>2014</v>
      </c>
      <c r="F179" s="10" t="s">
        <v>11</v>
      </c>
      <c r="G179" s="196">
        <v>1398</v>
      </c>
      <c r="H179" s="195">
        <v>3</v>
      </c>
      <c r="I179" s="382">
        <f t="shared" si="9"/>
        <v>4194</v>
      </c>
      <c r="J179" s="196">
        <f t="shared" si="8"/>
        <v>3</v>
      </c>
      <c r="K179" s="377">
        <f t="shared" si="6"/>
        <v>4194</v>
      </c>
    </row>
    <row r="180" spans="1:11" s="190" customFormat="1" ht="15.75">
      <c r="A180" s="343">
        <v>173</v>
      </c>
      <c r="B180" s="375">
        <v>173</v>
      </c>
      <c r="C180" s="198" t="s">
        <v>1438</v>
      </c>
      <c r="D180" s="198"/>
      <c r="E180" s="195">
        <v>2014</v>
      </c>
      <c r="F180" s="10" t="s">
        <v>11</v>
      </c>
      <c r="G180" s="196">
        <v>3500</v>
      </c>
      <c r="H180" s="195">
        <v>2</v>
      </c>
      <c r="I180" s="382">
        <f t="shared" si="9"/>
        <v>7000</v>
      </c>
      <c r="J180" s="196">
        <f t="shared" si="8"/>
        <v>2</v>
      </c>
      <c r="K180" s="377">
        <f t="shared" si="6"/>
        <v>7000</v>
      </c>
    </row>
    <row r="181" spans="1:11" s="190" customFormat="1" ht="15.75">
      <c r="A181" s="343">
        <v>174</v>
      </c>
      <c r="B181" s="195">
        <v>174</v>
      </c>
      <c r="C181" s="198" t="s">
        <v>1439</v>
      </c>
      <c r="D181" s="198"/>
      <c r="E181" s="195">
        <v>2014</v>
      </c>
      <c r="F181" s="10" t="s">
        <v>11</v>
      </c>
      <c r="G181" s="196">
        <v>6500</v>
      </c>
      <c r="H181" s="195">
        <v>1</v>
      </c>
      <c r="I181" s="382">
        <f t="shared" si="9"/>
        <v>6500</v>
      </c>
      <c r="J181" s="196">
        <f t="shared" si="8"/>
        <v>1</v>
      </c>
      <c r="K181" s="377">
        <f t="shared" si="6"/>
        <v>6500</v>
      </c>
    </row>
    <row r="182" spans="1:11" s="190" customFormat="1" ht="15.75">
      <c r="A182" s="343">
        <v>175</v>
      </c>
      <c r="B182" s="375">
        <v>175</v>
      </c>
      <c r="C182" s="198" t="s">
        <v>1440</v>
      </c>
      <c r="D182" s="198"/>
      <c r="E182" s="195">
        <v>2014</v>
      </c>
      <c r="F182" s="10" t="s">
        <v>11</v>
      </c>
      <c r="G182" s="196">
        <v>3250</v>
      </c>
      <c r="H182" s="195">
        <v>11</v>
      </c>
      <c r="I182" s="382">
        <f t="shared" si="9"/>
        <v>35750</v>
      </c>
      <c r="J182" s="196">
        <f t="shared" si="8"/>
        <v>11</v>
      </c>
      <c r="K182" s="377">
        <f t="shared" si="6"/>
        <v>35750</v>
      </c>
    </row>
    <row r="183" spans="1:11" s="190" customFormat="1" ht="15.75">
      <c r="A183" s="343">
        <v>176</v>
      </c>
      <c r="B183" s="195">
        <v>176</v>
      </c>
      <c r="C183" s="198" t="s">
        <v>1441</v>
      </c>
      <c r="D183" s="198"/>
      <c r="E183" s="195">
        <v>2014</v>
      </c>
      <c r="F183" s="10" t="s">
        <v>11</v>
      </c>
      <c r="G183" s="196">
        <v>8125</v>
      </c>
      <c r="H183" s="195">
        <v>2</v>
      </c>
      <c r="I183" s="382">
        <f t="shared" si="9"/>
        <v>16250</v>
      </c>
      <c r="J183" s="196">
        <f t="shared" si="8"/>
        <v>2</v>
      </c>
      <c r="K183" s="377">
        <f t="shared" si="6"/>
        <v>16250</v>
      </c>
    </row>
    <row r="184" spans="1:11" s="190" customFormat="1" ht="15.75">
      <c r="A184" s="343">
        <v>177</v>
      </c>
      <c r="B184" s="375">
        <v>177</v>
      </c>
      <c r="C184" s="278" t="s">
        <v>1387</v>
      </c>
      <c r="D184" s="278"/>
      <c r="E184" s="183">
        <v>2014</v>
      </c>
      <c r="F184" s="10" t="s">
        <v>11</v>
      </c>
      <c r="G184" s="204">
        <v>1950</v>
      </c>
      <c r="H184" s="183">
        <v>1</v>
      </c>
      <c r="I184" s="204">
        <f>SUM(G184*H184)</f>
        <v>1950</v>
      </c>
      <c r="J184" s="196">
        <f t="shared" si="8"/>
        <v>1</v>
      </c>
      <c r="K184" s="204">
        <f>SUM(I184)</f>
        <v>1950</v>
      </c>
    </row>
    <row r="185" spans="1:11" s="190" customFormat="1" ht="15.75">
      <c r="A185" s="343">
        <v>178</v>
      </c>
      <c r="B185" s="195">
        <v>178</v>
      </c>
      <c r="C185" s="278" t="s">
        <v>1387</v>
      </c>
      <c r="D185" s="278"/>
      <c r="E185" s="183">
        <v>2014</v>
      </c>
      <c r="F185" s="10" t="s">
        <v>11</v>
      </c>
      <c r="G185" s="204">
        <v>2080</v>
      </c>
      <c r="H185" s="183">
        <v>1</v>
      </c>
      <c r="I185" s="204">
        <f t="shared" ref="I185:I248" si="10">SUM(G185*H185)</f>
        <v>2080</v>
      </c>
      <c r="J185" s="196">
        <f t="shared" si="8"/>
        <v>1</v>
      </c>
      <c r="K185" s="204">
        <f t="shared" si="8"/>
        <v>2080</v>
      </c>
    </row>
    <row r="186" spans="1:11" s="190" customFormat="1" ht="15.75">
      <c r="A186" s="343">
        <v>179</v>
      </c>
      <c r="B186" s="375">
        <v>179</v>
      </c>
      <c r="C186" s="278" t="s">
        <v>1406</v>
      </c>
      <c r="D186" s="278"/>
      <c r="E186" s="183">
        <v>2015</v>
      </c>
      <c r="F186" s="10" t="s">
        <v>11</v>
      </c>
      <c r="G186" s="204">
        <v>2275</v>
      </c>
      <c r="H186" s="183">
        <v>2</v>
      </c>
      <c r="I186" s="204">
        <f t="shared" si="10"/>
        <v>4550</v>
      </c>
      <c r="J186" s="196">
        <f t="shared" si="8"/>
        <v>2</v>
      </c>
      <c r="K186" s="204">
        <f t="shared" si="8"/>
        <v>4550</v>
      </c>
    </row>
    <row r="187" spans="1:11" s="190" customFormat="1" ht="15.75">
      <c r="A187" s="343">
        <v>180</v>
      </c>
      <c r="B187" s="195">
        <v>180</v>
      </c>
      <c r="C187" s="278" t="s">
        <v>1406</v>
      </c>
      <c r="D187" s="278"/>
      <c r="E187" s="183">
        <v>2015</v>
      </c>
      <c r="F187" s="10" t="s">
        <v>11</v>
      </c>
      <c r="G187" s="204">
        <v>1690</v>
      </c>
      <c r="H187" s="183">
        <v>1</v>
      </c>
      <c r="I187" s="204">
        <f t="shared" si="10"/>
        <v>1690</v>
      </c>
      <c r="J187" s="196">
        <f t="shared" si="8"/>
        <v>1</v>
      </c>
      <c r="K187" s="204">
        <f t="shared" si="8"/>
        <v>1690</v>
      </c>
    </row>
    <row r="188" spans="1:11" s="190" customFormat="1" ht="15.75">
      <c r="A188" s="343">
        <v>181</v>
      </c>
      <c r="B188" s="375">
        <v>181</v>
      </c>
      <c r="C188" s="278" t="s">
        <v>1406</v>
      </c>
      <c r="D188" s="278"/>
      <c r="E188" s="183">
        <v>2015</v>
      </c>
      <c r="F188" s="10" t="s">
        <v>11</v>
      </c>
      <c r="G188" s="204">
        <v>2600</v>
      </c>
      <c r="H188" s="183">
        <v>1</v>
      </c>
      <c r="I188" s="204">
        <f t="shared" si="10"/>
        <v>2600</v>
      </c>
      <c r="J188" s="196">
        <f t="shared" si="8"/>
        <v>1</v>
      </c>
      <c r="K188" s="204">
        <f t="shared" si="8"/>
        <v>2600</v>
      </c>
    </row>
    <row r="189" spans="1:11" s="190" customFormat="1" ht="15.75">
      <c r="A189" s="343">
        <v>182</v>
      </c>
      <c r="B189" s="195">
        <v>182</v>
      </c>
      <c r="C189" s="278" t="s">
        <v>1407</v>
      </c>
      <c r="D189" s="278"/>
      <c r="E189" s="183">
        <v>2015</v>
      </c>
      <c r="F189" s="10" t="s">
        <v>11</v>
      </c>
      <c r="G189" s="204">
        <v>3300</v>
      </c>
      <c r="H189" s="183">
        <v>1</v>
      </c>
      <c r="I189" s="204">
        <f t="shared" si="10"/>
        <v>3300</v>
      </c>
      <c r="J189" s="196">
        <f t="shared" si="8"/>
        <v>1</v>
      </c>
      <c r="K189" s="204">
        <f t="shared" si="8"/>
        <v>3300</v>
      </c>
    </row>
    <row r="190" spans="1:11" s="190" customFormat="1" ht="15.75">
      <c r="A190" s="343">
        <v>183</v>
      </c>
      <c r="B190" s="375">
        <v>183</v>
      </c>
      <c r="C190" s="278" t="s">
        <v>1442</v>
      </c>
      <c r="D190" s="278"/>
      <c r="E190" s="183">
        <v>2015</v>
      </c>
      <c r="F190" s="10" t="s">
        <v>11</v>
      </c>
      <c r="G190" s="204">
        <v>2860</v>
      </c>
      <c r="H190" s="183">
        <v>1</v>
      </c>
      <c r="I190" s="204">
        <f t="shared" si="10"/>
        <v>2860</v>
      </c>
      <c r="J190" s="196">
        <f t="shared" si="8"/>
        <v>1</v>
      </c>
      <c r="K190" s="204">
        <f t="shared" si="8"/>
        <v>2860</v>
      </c>
    </row>
    <row r="191" spans="1:11" s="190" customFormat="1" ht="15.75">
      <c r="A191" s="343">
        <v>184</v>
      </c>
      <c r="B191" s="195">
        <v>184</v>
      </c>
      <c r="C191" s="278" t="s">
        <v>1443</v>
      </c>
      <c r="D191" s="278"/>
      <c r="E191" s="183">
        <v>2015</v>
      </c>
      <c r="F191" s="10" t="s">
        <v>11</v>
      </c>
      <c r="G191" s="204">
        <v>2145</v>
      </c>
      <c r="H191" s="183">
        <v>1</v>
      </c>
      <c r="I191" s="204">
        <f t="shared" si="10"/>
        <v>2145</v>
      </c>
      <c r="J191" s="196">
        <f t="shared" si="8"/>
        <v>1</v>
      </c>
      <c r="K191" s="204">
        <f t="shared" si="8"/>
        <v>2145</v>
      </c>
    </row>
    <row r="192" spans="1:11" s="190" customFormat="1" ht="15.75">
      <c r="A192" s="343">
        <v>185</v>
      </c>
      <c r="B192" s="375">
        <v>185</v>
      </c>
      <c r="C192" s="278" t="s">
        <v>1444</v>
      </c>
      <c r="D192" s="278"/>
      <c r="E192" s="183">
        <v>2015</v>
      </c>
      <c r="F192" s="10" t="s">
        <v>11</v>
      </c>
      <c r="G192" s="204">
        <v>16250</v>
      </c>
      <c r="H192" s="183">
        <v>2</v>
      </c>
      <c r="I192" s="204">
        <f t="shared" si="10"/>
        <v>32500</v>
      </c>
      <c r="J192" s="196">
        <f t="shared" si="8"/>
        <v>2</v>
      </c>
      <c r="K192" s="204">
        <f t="shared" si="8"/>
        <v>32500</v>
      </c>
    </row>
    <row r="193" spans="1:11" s="190" customFormat="1" ht="15.75">
      <c r="A193" s="343">
        <v>186</v>
      </c>
      <c r="B193" s="195">
        <v>186</v>
      </c>
      <c r="C193" s="278" t="s">
        <v>1445</v>
      </c>
      <c r="D193" s="278"/>
      <c r="E193" s="183">
        <v>2015</v>
      </c>
      <c r="F193" s="10" t="s">
        <v>11</v>
      </c>
      <c r="G193" s="204">
        <v>4095</v>
      </c>
      <c r="H193" s="183">
        <v>2</v>
      </c>
      <c r="I193" s="204">
        <f t="shared" si="10"/>
        <v>8190</v>
      </c>
      <c r="J193" s="196">
        <f t="shared" si="8"/>
        <v>2</v>
      </c>
      <c r="K193" s="204">
        <f t="shared" si="8"/>
        <v>8190</v>
      </c>
    </row>
    <row r="194" spans="1:11" s="190" customFormat="1" ht="15.75">
      <c r="A194" s="343">
        <v>187</v>
      </c>
      <c r="B194" s="375">
        <v>187</v>
      </c>
      <c r="C194" s="278" t="s">
        <v>1446</v>
      </c>
      <c r="D194" s="278"/>
      <c r="E194" s="183">
        <v>2015</v>
      </c>
      <c r="F194" s="10" t="s">
        <v>11</v>
      </c>
      <c r="G194" s="204">
        <v>9263</v>
      </c>
      <c r="H194" s="183">
        <v>2</v>
      </c>
      <c r="I194" s="204">
        <f t="shared" si="10"/>
        <v>18526</v>
      </c>
      <c r="J194" s="196">
        <f t="shared" si="8"/>
        <v>2</v>
      </c>
      <c r="K194" s="204">
        <f t="shared" si="8"/>
        <v>18526</v>
      </c>
    </row>
    <row r="195" spans="1:11" s="190" customFormat="1" ht="15.75">
      <c r="A195" s="343">
        <v>188</v>
      </c>
      <c r="B195" s="195">
        <v>188</v>
      </c>
      <c r="C195" s="278" t="s">
        <v>1447</v>
      </c>
      <c r="D195" s="278"/>
      <c r="E195" s="183">
        <v>2015</v>
      </c>
      <c r="F195" s="10" t="s">
        <v>11</v>
      </c>
      <c r="G195" s="204">
        <v>1560</v>
      </c>
      <c r="H195" s="183">
        <v>1</v>
      </c>
      <c r="I195" s="204">
        <f t="shared" si="10"/>
        <v>1560</v>
      </c>
      <c r="J195" s="196">
        <f t="shared" si="8"/>
        <v>1</v>
      </c>
      <c r="K195" s="204">
        <f t="shared" si="8"/>
        <v>1560</v>
      </c>
    </row>
    <row r="196" spans="1:11" s="393" customFormat="1" ht="47.25">
      <c r="A196" s="343">
        <v>189</v>
      </c>
      <c r="B196" s="375">
        <v>189</v>
      </c>
      <c r="C196" s="278" t="s">
        <v>1448</v>
      </c>
      <c r="D196" s="278"/>
      <c r="E196" s="183">
        <v>2015</v>
      </c>
      <c r="F196" s="10" t="s">
        <v>11</v>
      </c>
      <c r="G196" s="204">
        <v>111150</v>
      </c>
      <c r="H196" s="183">
        <v>1</v>
      </c>
      <c r="I196" s="204">
        <f t="shared" si="10"/>
        <v>111150</v>
      </c>
      <c r="J196" s="204">
        <f t="shared" si="8"/>
        <v>1</v>
      </c>
      <c r="K196" s="204">
        <f t="shared" si="8"/>
        <v>111150</v>
      </c>
    </row>
    <row r="197" spans="1:11" s="393" customFormat="1" ht="63">
      <c r="A197" s="343">
        <v>190</v>
      </c>
      <c r="B197" s="195">
        <v>190</v>
      </c>
      <c r="C197" s="278" t="s">
        <v>1449</v>
      </c>
      <c r="D197" s="278"/>
      <c r="E197" s="183">
        <v>2015</v>
      </c>
      <c r="F197" s="10" t="s">
        <v>11</v>
      </c>
      <c r="G197" s="204">
        <v>209950</v>
      </c>
      <c r="H197" s="183">
        <v>1</v>
      </c>
      <c r="I197" s="204">
        <f t="shared" si="10"/>
        <v>209950</v>
      </c>
      <c r="J197" s="204">
        <f t="shared" si="8"/>
        <v>1</v>
      </c>
      <c r="K197" s="204">
        <f t="shared" si="8"/>
        <v>209950</v>
      </c>
    </row>
    <row r="198" spans="1:11" s="190" customFormat="1" ht="15.75">
      <c r="A198" s="343">
        <v>191</v>
      </c>
      <c r="B198" s="375">
        <v>191</v>
      </c>
      <c r="C198" s="278" t="s">
        <v>1450</v>
      </c>
      <c r="D198" s="278"/>
      <c r="E198" s="183">
        <v>2015</v>
      </c>
      <c r="F198" s="10" t="s">
        <v>11</v>
      </c>
      <c r="G198" s="204">
        <v>28600</v>
      </c>
      <c r="H198" s="183">
        <v>1</v>
      </c>
      <c r="I198" s="204">
        <f t="shared" si="10"/>
        <v>28600</v>
      </c>
      <c r="J198" s="196">
        <f t="shared" si="8"/>
        <v>1</v>
      </c>
      <c r="K198" s="204">
        <f t="shared" si="8"/>
        <v>28600</v>
      </c>
    </row>
    <row r="199" spans="1:11" s="190" customFormat="1" ht="15.75">
      <c r="A199" s="343">
        <v>192</v>
      </c>
      <c r="B199" s="195">
        <v>192</v>
      </c>
      <c r="C199" s="278" t="s">
        <v>1451</v>
      </c>
      <c r="D199" s="278"/>
      <c r="E199" s="183">
        <v>2015</v>
      </c>
      <c r="F199" s="10" t="s">
        <v>11</v>
      </c>
      <c r="G199" s="204">
        <v>57850</v>
      </c>
      <c r="H199" s="183">
        <v>1</v>
      </c>
      <c r="I199" s="204">
        <f t="shared" si="10"/>
        <v>57850</v>
      </c>
      <c r="J199" s="196">
        <f t="shared" si="8"/>
        <v>1</v>
      </c>
      <c r="K199" s="204">
        <f t="shared" si="8"/>
        <v>57850</v>
      </c>
    </row>
    <row r="200" spans="1:11" s="190" customFormat="1" ht="15.75">
      <c r="A200" s="343">
        <v>193</v>
      </c>
      <c r="B200" s="375">
        <v>193</v>
      </c>
      <c r="C200" s="278" t="s">
        <v>1452</v>
      </c>
      <c r="D200" s="278"/>
      <c r="E200" s="183">
        <v>2015</v>
      </c>
      <c r="F200" s="10" t="s">
        <v>11</v>
      </c>
      <c r="G200" s="204">
        <v>643500</v>
      </c>
      <c r="H200" s="183">
        <v>1</v>
      </c>
      <c r="I200" s="204">
        <f t="shared" si="10"/>
        <v>643500</v>
      </c>
      <c r="J200" s="196">
        <f t="shared" si="8"/>
        <v>1</v>
      </c>
      <c r="K200" s="204">
        <f t="shared" si="8"/>
        <v>643500</v>
      </c>
    </row>
    <row r="201" spans="1:11" s="190" customFormat="1" ht="15.75">
      <c r="A201" s="343">
        <v>194</v>
      </c>
      <c r="B201" s="195">
        <v>194</v>
      </c>
      <c r="C201" s="278" t="s">
        <v>1453</v>
      </c>
      <c r="D201" s="278"/>
      <c r="E201" s="183">
        <v>2015</v>
      </c>
      <c r="F201" s="10" t="s">
        <v>11</v>
      </c>
      <c r="G201" s="204">
        <v>3900</v>
      </c>
      <c r="H201" s="183">
        <v>2</v>
      </c>
      <c r="I201" s="204">
        <f t="shared" si="10"/>
        <v>7800</v>
      </c>
      <c r="J201" s="196">
        <f t="shared" si="8"/>
        <v>2</v>
      </c>
      <c r="K201" s="204">
        <f t="shared" si="8"/>
        <v>7800</v>
      </c>
    </row>
    <row r="202" spans="1:11" s="393" customFormat="1" ht="31.5">
      <c r="A202" s="343">
        <v>195</v>
      </c>
      <c r="B202" s="375">
        <v>195</v>
      </c>
      <c r="C202" s="278" t="s">
        <v>1454</v>
      </c>
      <c r="D202" s="278"/>
      <c r="E202" s="183">
        <v>2015</v>
      </c>
      <c r="F202" s="10" t="s">
        <v>11</v>
      </c>
      <c r="G202" s="204">
        <v>42965</v>
      </c>
      <c r="H202" s="183">
        <v>1</v>
      </c>
      <c r="I202" s="204">
        <f t="shared" si="10"/>
        <v>42965</v>
      </c>
      <c r="J202" s="394">
        <f t="shared" si="8"/>
        <v>1</v>
      </c>
      <c r="K202" s="204">
        <f t="shared" si="8"/>
        <v>42965</v>
      </c>
    </row>
    <row r="203" spans="1:11" s="190" customFormat="1" ht="15.75">
      <c r="A203" s="343">
        <v>196</v>
      </c>
      <c r="B203" s="195">
        <v>196</v>
      </c>
      <c r="C203" s="278" t="s">
        <v>1455</v>
      </c>
      <c r="D203" s="278"/>
      <c r="E203" s="183">
        <v>2015</v>
      </c>
      <c r="F203" s="10" t="s">
        <v>11</v>
      </c>
      <c r="G203" s="204">
        <v>116415</v>
      </c>
      <c r="H203" s="183">
        <v>1</v>
      </c>
      <c r="I203" s="204">
        <f t="shared" si="10"/>
        <v>116415</v>
      </c>
      <c r="J203" s="196">
        <f t="shared" ref="J203:K243" si="11">SUM(H203)</f>
        <v>1</v>
      </c>
      <c r="K203" s="204">
        <f t="shared" si="11"/>
        <v>116415</v>
      </c>
    </row>
    <row r="204" spans="1:11" s="393" customFormat="1" ht="63">
      <c r="A204" s="343">
        <v>197</v>
      </c>
      <c r="B204" s="375">
        <v>197</v>
      </c>
      <c r="C204" s="278" t="s">
        <v>1456</v>
      </c>
      <c r="D204" s="278"/>
      <c r="E204" s="183">
        <v>2016</v>
      </c>
      <c r="F204" s="10" t="s">
        <v>11</v>
      </c>
      <c r="G204" s="204">
        <v>137460</v>
      </c>
      <c r="H204" s="183">
        <v>1</v>
      </c>
      <c r="I204" s="204">
        <f t="shared" si="10"/>
        <v>137460</v>
      </c>
      <c r="J204" s="394">
        <f t="shared" si="11"/>
        <v>1</v>
      </c>
      <c r="K204" s="204">
        <f t="shared" si="11"/>
        <v>137460</v>
      </c>
    </row>
    <row r="205" spans="1:11" s="190" customFormat="1" ht="15.75">
      <c r="A205" s="343">
        <v>198</v>
      </c>
      <c r="B205" s="195">
        <v>198</v>
      </c>
      <c r="C205" s="278" t="s">
        <v>1451</v>
      </c>
      <c r="D205" s="278"/>
      <c r="E205" s="183">
        <v>2016</v>
      </c>
      <c r="F205" s="10" t="s">
        <v>11</v>
      </c>
      <c r="G205" s="204">
        <v>71890</v>
      </c>
      <c r="H205" s="183">
        <v>1</v>
      </c>
      <c r="I205" s="204">
        <f t="shared" si="10"/>
        <v>71890</v>
      </c>
      <c r="J205" s="394">
        <f t="shared" si="11"/>
        <v>1</v>
      </c>
      <c r="K205" s="204">
        <f t="shared" si="11"/>
        <v>71890</v>
      </c>
    </row>
    <row r="206" spans="1:11" s="190" customFormat="1" ht="15.75">
      <c r="A206" s="343">
        <v>199</v>
      </c>
      <c r="B206" s="375">
        <v>199</v>
      </c>
      <c r="C206" s="278" t="s">
        <v>63</v>
      </c>
      <c r="D206" s="278"/>
      <c r="E206" s="183">
        <v>2016</v>
      </c>
      <c r="F206" s="10" t="s">
        <v>11</v>
      </c>
      <c r="G206" s="204">
        <v>5135</v>
      </c>
      <c r="H206" s="183">
        <v>1</v>
      </c>
      <c r="I206" s="204">
        <f t="shared" si="10"/>
        <v>5135</v>
      </c>
      <c r="J206" s="394">
        <f t="shared" si="11"/>
        <v>1</v>
      </c>
      <c r="K206" s="204">
        <f t="shared" si="11"/>
        <v>5135</v>
      </c>
    </row>
    <row r="207" spans="1:11" s="190" customFormat="1" ht="31.5">
      <c r="A207" s="343">
        <v>200</v>
      </c>
      <c r="B207" s="195">
        <v>200</v>
      </c>
      <c r="C207" s="278" t="s">
        <v>1457</v>
      </c>
      <c r="D207" s="278"/>
      <c r="E207" s="183">
        <v>2016</v>
      </c>
      <c r="F207" s="10" t="s">
        <v>11</v>
      </c>
      <c r="G207" s="204">
        <v>26070</v>
      </c>
      <c r="H207" s="183">
        <v>1</v>
      </c>
      <c r="I207" s="204">
        <f t="shared" si="10"/>
        <v>26070</v>
      </c>
      <c r="J207" s="394">
        <f t="shared" si="11"/>
        <v>1</v>
      </c>
      <c r="K207" s="204">
        <f t="shared" si="11"/>
        <v>26070</v>
      </c>
    </row>
    <row r="208" spans="1:11" s="190" customFormat="1" ht="15.75">
      <c r="A208" s="343">
        <v>201</v>
      </c>
      <c r="B208" s="375">
        <v>201</v>
      </c>
      <c r="C208" s="278" t="s">
        <v>1458</v>
      </c>
      <c r="D208" s="278"/>
      <c r="E208" s="183">
        <v>2016</v>
      </c>
      <c r="F208" s="10" t="s">
        <v>11</v>
      </c>
      <c r="G208" s="204">
        <v>4345</v>
      </c>
      <c r="H208" s="183">
        <v>1</v>
      </c>
      <c r="I208" s="204">
        <f t="shared" si="10"/>
        <v>4345</v>
      </c>
      <c r="J208" s="394">
        <f t="shared" si="11"/>
        <v>1</v>
      </c>
      <c r="K208" s="204">
        <f t="shared" si="11"/>
        <v>4345</v>
      </c>
    </row>
    <row r="209" spans="1:11" s="190" customFormat="1" ht="15.75">
      <c r="A209" s="343">
        <v>202</v>
      </c>
      <c r="B209" s="195">
        <v>202</v>
      </c>
      <c r="C209" s="278" t="s">
        <v>1450</v>
      </c>
      <c r="D209" s="278"/>
      <c r="E209" s="183">
        <v>2016</v>
      </c>
      <c r="F209" s="10" t="s">
        <v>11</v>
      </c>
      <c r="G209" s="204">
        <v>36340</v>
      </c>
      <c r="H209" s="183">
        <v>1</v>
      </c>
      <c r="I209" s="204">
        <f t="shared" si="10"/>
        <v>36340</v>
      </c>
      <c r="J209" s="394">
        <f t="shared" si="11"/>
        <v>1</v>
      </c>
      <c r="K209" s="204">
        <f t="shared" si="11"/>
        <v>36340</v>
      </c>
    </row>
    <row r="210" spans="1:11" s="190" customFormat="1" ht="15.75">
      <c r="A210" s="343">
        <v>203</v>
      </c>
      <c r="B210" s="375">
        <v>203</v>
      </c>
      <c r="C210" s="278" t="s">
        <v>1459</v>
      </c>
      <c r="D210" s="278"/>
      <c r="E210" s="183">
        <v>2016</v>
      </c>
      <c r="F210" s="10" t="s">
        <v>11</v>
      </c>
      <c r="G210" s="204">
        <v>18170</v>
      </c>
      <c r="H210" s="183">
        <v>1</v>
      </c>
      <c r="I210" s="204">
        <f t="shared" si="10"/>
        <v>18170</v>
      </c>
      <c r="J210" s="394">
        <f t="shared" si="11"/>
        <v>1</v>
      </c>
      <c r="K210" s="204">
        <f t="shared" si="11"/>
        <v>18170</v>
      </c>
    </row>
    <row r="211" spans="1:11" s="393" customFormat="1" ht="47.25">
      <c r="A211" s="343">
        <v>204</v>
      </c>
      <c r="B211" s="195">
        <v>204</v>
      </c>
      <c r="C211" s="278" t="s">
        <v>1460</v>
      </c>
      <c r="D211" s="278"/>
      <c r="E211" s="183">
        <v>2016</v>
      </c>
      <c r="F211" s="10" t="s">
        <v>11</v>
      </c>
      <c r="G211" s="204">
        <v>137460</v>
      </c>
      <c r="H211" s="183">
        <v>1</v>
      </c>
      <c r="I211" s="204">
        <f t="shared" si="10"/>
        <v>137460</v>
      </c>
      <c r="J211" s="394">
        <f t="shared" si="11"/>
        <v>1</v>
      </c>
      <c r="K211" s="204">
        <f t="shared" si="11"/>
        <v>137460</v>
      </c>
    </row>
    <row r="212" spans="1:11" s="393" customFormat="1" ht="47.25">
      <c r="A212" s="343">
        <v>205</v>
      </c>
      <c r="B212" s="375">
        <v>205</v>
      </c>
      <c r="C212" s="206" t="s">
        <v>1461</v>
      </c>
      <c r="D212" s="206"/>
      <c r="E212" s="183">
        <v>2016</v>
      </c>
      <c r="F212" s="10" t="s">
        <v>11</v>
      </c>
      <c r="G212" s="204">
        <v>94800</v>
      </c>
      <c r="H212" s="183">
        <v>1</v>
      </c>
      <c r="I212" s="204">
        <f t="shared" si="10"/>
        <v>94800</v>
      </c>
      <c r="J212" s="394">
        <f t="shared" si="11"/>
        <v>1</v>
      </c>
      <c r="K212" s="204">
        <f t="shared" si="11"/>
        <v>94800</v>
      </c>
    </row>
    <row r="213" spans="1:11" s="190" customFormat="1" ht="15.75">
      <c r="A213" s="343">
        <v>206</v>
      </c>
      <c r="B213" s="195">
        <v>206</v>
      </c>
      <c r="C213" s="278" t="s">
        <v>1462</v>
      </c>
      <c r="D213" s="278"/>
      <c r="E213" s="183">
        <v>2016</v>
      </c>
      <c r="F213" s="10" t="s">
        <v>11</v>
      </c>
      <c r="G213" s="204">
        <v>18170</v>
      </c>
      <c r="H213" s="183">
        <v>1</v>
      </c>
      <c r="I213" s="204">
        <f t="shared" si="10"/>
        <v>18170</v>
      </c>
      <c r="J213" s="394">
        <f t="shared" si="11"/>
        <v>1</v>
      </c>
      <c r="K213" s="204">
        <f t="shared" si="11"/>
        <v>18170</v>
      </c>
    </row>
    <row r="214" spans="1:11" s="190" customFormat="1" ht="15.75">
      <c r="A214" s="343">
        <v>207</v>
      </c>
      <c r="B214" s="375">
        <v>207</v>
      </c>
      <c r="C214" s="278" t="s">
        <v>1463</v>
      </c>
      <c r="D214" s="278"/>
      <c r="E214" s="183">
        <v>2016</v>
      </c>
      <c r="F214" s="10" t="s">
        <v>11</v>
      </c>
      <c r="G214" s="204">
        <v>5846</v>
      </c>
      <c r="H214" s="183">
        <v>4</v>
      </c>
      <c r="I214" s="204">
        <f t="shared" si="10"/>
        <v>23384</v>
      </c>
      <c r="J214" s="394">
        <f t="shared" si="11"/>
        <v>4</v>
      </c>
      <c r="K214" s="204">
        <f t="shared" si="11"/>
        <v>23384</v>
      </c>
    </row>
    <row r="215" spans="1:11" s="190" customFormat="1" ht="15.75">
      <c r="A215" s="343">
        <v>208</v>
      </c>
      <c r="B215" s="195">
        <v>208</v>
      </c>
      <c r="C215" s="278" t="s">
        <v>1464</v>
      </c>
      <c r="D215" s="278"/>
      <c r="E215" s="183">
        <v>2016</v>
      </c>
      <c r="F215" s="10" t="s">
        <v>11</v>
      </c>
      <c r="G215" s="204">
        <v>1738</v>
      </c>
      <c r="H215" s="183">
        <v>2</v>
      </c>
      <c r="I215" s="204">
        <f t="shared" si="10"/>
        <v>3476</v>
      </c>
      <c r="J215" s="394">
        <f t="shared" si="11"/>
        <v>2</v>
      </c>
      <c r="K215" s="204">
        <f t="shared" si="11"/>
        <v>3476</v>
      </c>
    </row>
    <row r="216" spans="1:11" s="190" customFormat="1" ht="15.75">
      <c r="A216" s="343">
        <v>209</v>
      </c>
      <c r="B216" s="375">
        <v>209</v>
      </c>
      <c r="C216" s="278" t="s">
        <v>1465</v>
      </c>
      <c r="D216" s="278"/>
      <c r="E216" s="183">
        <v>2016</v>
      </c>
      <c r="F216" s="10" t="s">
        <v>11</v>
      </c>
      <c r="G216" s="204">
        <v>11060</v>
      </c>
      <c r="H216" s="183">
        <v>2</v>
      </c>
      <c r="I216" s="204">
        <f t="shared" si="10"/>
        <v>22120</v>
      </c>
      <c r="J216" s="394">
        <f t="shared" si="11"/>
        <v>2</v>
      </c>
      <c r="K216" s="204">
        <f t="shared" si="11"/>
        <v>22120</v>
      </c>
    </row>
    <row r="217" spans="1:11" s="190" customFormat="1" ht="31.5">
      <c r="A217" s="343">
        <v>210</v>
      </c>
      <c r="B217" s="195">
        <v>210</v>
      </c>
      <c r="C217" s="278" t="s">
        <v>1466</v>
      </c>
      <c r="D217" s="278"/>
      <c r="E217" s="183">
        <v>2016</v>
      </c>
      <c r="F217" s="10" t="s">
        <v>11</v>
      </c>
      <c r="G217" s="204">
        <v>199870</v>
      </c>
      <c r="H217" s="183">
        <v>1</v>
      </c>
      <c r="I217" s="204">
        <f t="shared" si="10"/>
        <v>199870</v>
      </c>
      <c r="J217" s="394">
        <f t="shared" si="11"/>
        <v>1</v>
      </c>
      <c r="K217" s="204">
        <f t="shared" si="11"/>
        <v>199870</v>
      </c>
    </row>
    <row r="218" spans="1:11" s="190" customFormat="1" ht="15.75">
      <c r="A218" s="343">
        <v>211</v>
      </c>
      <c r="B218" s="375">
        <v>211</v>
      </c>
      <c r="C218" s="278" t="s">
        <v>1467</v>
      </c>
      <c r="D218" s="278"/>
      <c r="E218" s="183">
        <v>2016</v>
      </c>
      <c r="F218" s="10" t="s">
        <v>11</v>
      </c>
      <c r="G218" s="204">
        <v>869</v>
      </c>
      <c r="H218" s="183">
        <v>8</v>
      </c>
      <c r="I218" s="204">
        <f t="shared" si="10"/>
        <v>6952</v>
      </c>
      <c r="J218" s="394">
        <f t="shared" si="11"/>
        <v>8</v>
      </c>
      <c r="K218" s="204">
        <f t="shared" si="11"/>
        <v>6952</v>
      </c>
    </row>
    <row r="219" spans="1:11" s="190" customFormat="1" ht="15.75">
      <c r="A219" s="343">
        <v>212</v>
      </c>
      <c r="B219" s="195">
        <v>212</v>
      </c>
      <c r="C219" s="278" t="s">
        <v>1468</v>
      </c>
      <c r="D219" s="278"/>
      <c r="E219" s="183">
        <v>2016</v>
      </c>
      <c r="F219" s="10" t="s">
        <v>155</v>
      </c>
      <c r="G219" s="204">
        <v>550</v>
      </c>
      <c r="H219" s="183">
        <v>24</v>
      </c>
      <c r="I219" s="204">
        <f t="shared" si="10"/>
        <v>13200</v>
      </c>
      <c r="J219" s="394">
        <f t="shared" si="11"/>
        <v>24</v>
      </c>
      <c r="K219" s="204">
        <f t="shared" si="11"/>
        <v>13200</v>
      </c>
    </row>
    <row r="220" spans="1:11" s="190" customFormat="1" ht="15.75">
      <c r="A220" s="343">
        <v>213</v>
      </c>
      <c r="B220" s="375">
        <v>213</v>
      </c>
      <c r="C220" s="278" t="s">
        <v>1469</v>
      </c>
      <c r="D220" s="278"/>
      <c r="E220" s="183">
        <v>2016</v>
      </c>
      <c r="F220" s="10" t="s">
        <v>11</v>
      </c>
      <c r="G220" s="204">
        <v>30415</v>
      </c>
      <c r="H220" s="183">
        <v>1</v>
      </c>
      <c r="I220" s="204">
        <f t="shared" si="10"/>
        <v>30415</v>
      </c>
      <c r="J220" s="394">
        <f t="shared" si="11"/>
        <v>1</v>
      </c>
      <c r="K220" s="204">
        <f t="shared" si="11"/>
        <v>30415</v>
      </c>
    </row>
    <row r="221" spans="1:11" s="190" customFormat="1" ht="15.75">
      <c r="A221" s="343">
        <v>214</v>
      </c>
      <c r="B221" s="195">
        <v>214</v>
      </c>
      <c r="C221" s="278" t="s">
        <v>1470</v>
      </c>
      <c r="D221" s="278"/>
      <c r="E221" s="183">
        <v>2016</v>
      </c>
      <c r="F221" s="10" t="s">
        <v>11</v>
      </c>
      <c r="G221" s="204">
        <v>29033</v>
      </c>
      <c r="H221" s="183">
        <v>3</v>
      </c>
      <c r="I221" s="204">
        <f t="shared" si="10"/>
        <v>87099</v>
      </c>
      <c r="J221" s="394">
        <f t="shared" si="11"/>
        <v>3</v>
      </c>
      <c r="K221" s="204">
        <f t="shared" si="11"/>
        <v>87099</v>
      </c>
    </row>
    <row r="222" spans="1:11" s="190" customFormat="1" ht="15.75">
      <c r="A222" s="343">
        <v>215</v>
      </c>
      <c r="B222" s="375">
        <v>215</v>
      </c>
      <c r="C222" s="278" t="s">
        <v>1471</v>
      </c>
      <c r="D222" s="278"/>
      <c r="E222" s="183">
        <v>2016</v>
      </c>
      <c r="F222" s="10" t="s">
        <v>11</v>
      </c>
      <c r="G222" s="204">
        <v>5017</v>
      </c>
      <c r="H222" s="183">
        <v>1</v>
      </c>
      <c r="I222" s="204">
        <f t="shared" si="10"/>
        <v>5017</v>
      </c>
      <c r="J222" s="394">
        <f t="shared" si="11"/>
        <v>1</v>
      </c>
      <c r="K222" s="204">
        <f t="shared" si="11"/>
        <v>5017</v>
      </c>
    </row>
    <row r="223" spans="1:11" s="190" customFormat="1" ht="15.75">
      <c r="A223" s="343">
        <v>216</v>
      </c>
      <c r="B223" s="195">
        <v>216</v>
      </c>
      <c r="C223" s="278" t="s">
        <v>1472</v>
      </c>
      <c r="D223" s="278"/>
      <c r="E223" s="183">
        <v>2016</v>
      </c>
      <c r="F223" s="10" t="s">
        <v>11</v>
      </c>
      <c r="G223" s="204">
        <v>35471</v>
      </c>
      <c r="H223" s="183">
        <v>1</v>
      </c>
      <c r="I223" s="204">
        <f t="shared" si="10"/>
        <v>35471</v>
      </c>
      <c r="J223" s="394">
        <f t="shared" si="11"/>
        <v>1</v>
      </c>
      <c r="K223" s="204">
        <f t="shared" si="11"/>
        <v>35471</v>
      </c>
    </row>
    <row r="224" spans="1:11" s="190" customFormat="1" ht="110.25">
      <c r="A224" s="343">
        <v>217</v>
      </c>
      <c r="B224" s="395">
        <v>217</v>
      </c>
      <c r="C224" s="278" t="s">
        <v>1473</v>
      </c>
      <c r="D224" s="278"/>
      <c r="E224" s="183">
        <v>2016</v>
      </c>
      <c r="F224" s="10" t="s">
        <v>11</v>
      </c>
      <c r="G224" s="204">
        <v>334454</v>
      </c>
      <c r="H224" s="183">
        <v>1</v>
      </c>
      <c r="I224" s="204">
        <f t="shared" si="10"/>
        <v>334454</v>
      </c>
      <c r="J224" s="394">
        <f t="shared" si="11"/>
        <v>1</v>
      </c>
      <c r="K224" s="204">
        <f t="shared" si="11"/>
        <v>334454</v>
      </c>
    </row>
    <row r="225" spans="1:11" s="190" customFormat="1" ht="63">
      <c r="A225" s="343">
        <v>218</v>
      </c>
      <c r="B225" s="10">
        <v>218</v>
      </c>
      <c r="C225" s="278" t="s">
        <v>1474</v>
      </c>
      <c r="D225" s="278"/>
      <c r="E225" s="183">
        <v>2016</v>
      </c>
      <c r="F225" s="10" t="s">
        <v>11</v>
      </c>
      <c r="G225" s="204">
        <v>59226</v>
      </c>
      <c r="H225" s="183">
        <v>1</v>
      </c>
      <c r="I225" s="204">
        <f t="shared" si="10"/>
        <v>59226</v>
      </c>
      <c r="J225" s="394">
        <f t="shared" si="11"/>
        <v>1</v>
      </c>
      <c r="K225" s="204">
        <f t="shared" si="11"/>
        <v>59226</v>
      </c>
    </row>
    <row r="226" spans="1:11" s="190" customFormat="1" ht="15.75">
      <c r="A226" s="343">
        <v>219</v>
      </c>
      <c r="B226" s="375">
        <v>219</v>
      </c>
      <c r="C226" s="278" t="s">
        <v>1475</v>
      </c>
      <c r="D226" s="278"/>
      <c r="E226" s="183">
        <v>2016</v>
      </c>
      <c r="F226" s="10" t="s">
        <v>11</v>
      </c>
      <c r="G226" s="204">
        <v>26710</v>
      </c>
      <c r="H226" s="183">
        <v>1</v>
      </c>
      <c r="I226" s="204">
        <f t="shared" si="10"/>
        <v>26710</v>
      </c>
      <c r="J226" s="394">
        <f t="shared" si="11"/>
        <v>1</v>
      </c>
      <c r="K226" s="204">
        <f t="shared" si="11"/>
        <v>26710</v>
      </c>
    </row>
    <row r="227" spans="1:11" s="190" customFormat="1" ht="63">
      <c r="A227" s="343">
        <v>220</v>
      </c>
      <c r="B227" s="10">
        <v>220</v>
      </c>
      <c r="C227" s="278" t="s">
        <v>1476</v>
      </c>
      <c r="D227" s="278"/>
      <c r="E227" s="183">
        <v>2016</v>
      </c>
      <c r="F227" s="10" t="s">
        <v>11</v>
      </c>
      <c r="G227" s="204">
        <v>27097</v>
      </c>
      <c r="H227" s="183">
        <v>1</v>
      </c>
      <c r="I227" s="204">
        <f t="shared" si="10"/>
        <v>27097</v>
      </c>
      <c r="J227" s="394">
        <f t="shared" si="11"/>
        <v>1</v>
      </c>
      <c r="K227" s="204">
        <f t="shared" si="11"/>
        <v>27097</v>
      </c>
    </row>
    <row r="228" spans="1:11" s="190" customFormat="1" ht="47.25">
      <c r="A228" s="343">
        <v>221</v>
      </c>
      <c r="B228" s="395">
        <v>221</v>
      </c>
      <c r="C228" s="278" t="s">
        <v>1477</v>
      </c>
      <c r="D228" s="278"/>
      <c r="E228" s="183">
        <v>2016</v>
      </c>
      <c r="F228" s="10" t="s">
        <v>11</v>
      </c>
      <c r="G228" s="204">
        <v>56904</v>
      </c>
      <c r="H228" s="183">
        <v>1</v>
      </c>
      <c r="I228" s="204">
        <f t="shared" si="10"/>
        <v>56904</v>
      </c>
      <c r="J228" s="394">
        <f t="shared" si="11"/>
        <v>1</v>
      </c>
      <c r="K228" s="204">
        <f t="shared" si="11"/>
        <v>56904</v>
      </c>
    </row>
    <row r="229" spans="1:11" s="190" customFormat="1" ht="15.75">
      <c r="A229" s="343">
        <v>222</v>
      </c>
      <c r="B229" s="195">
        <v>222</v>
      </c>
      <c r="C229" s="278" t="s">
        <v>1478</v>
      </c>
      <c r="D229" s="278"/>
      <c r="E229" s="183">
        <v>2016</v>
      </c>
      <c r="F229" s="10" t="s">
        <v>11</v>
      </c>
      <c r="G229" s="204">
        <v>25300</v>
      </c>
      <c r="H229" s="183">
        <v>1</v>
      </c>
      <c r="I229" s="204">
        <f t="shared" si="10"/>
        <v>25300</v>
      </c>
      <c r="J229" s="394">
        <f t="shared" si="11"/>
        <v>1</v>
      </c>
      <c r="K229" s="204">
        <f t="shared" si="11"/>
        <v>25300</v>
      </c>
    </row>
    <row r="230" spans="1:11" s="190" customFormat="1" ht="15.75">
      <c r="A230" s="343">
        <v>223</v>
      </c>
      <c r="B230" s="375">
        <v>223</v>
      </c>
      <c r="C230" s="278" t="s">
        <v>1479</v>
      </c>
      <c r="D230" s="278"/>
      <c r="E230" s="183">
        <v>2016</v>
      </c>
      <c r="F230" s="10" t="s">
        <v>11</v>
      </c>
      <c r="G230" s="204">
        <v>1980</v>
      </c>
      <c r="H230" s="183">
        <v>1</v>
      </c>
      <c r="I230" s="204">
        <f t="shared" si="10"/>
        <v>1980</v>
      </c>
      <c r="J230" s="394">
        <f t="shared" si="11"/>
        <v>1</v>
      </c>
      <c r="K230" s="204">
        <f t="shared" si="11"/>
        <v>1980</v>
      </c>
    </row>
    <row r="231" spans="1:11" s="190" customFormat="1" ht="15.75">
      <c r="A231" s="343">
        <v>224</v>
      </c>
      <c r="B231" s="195">
        <v>224</v>
      </c>
      <c r="C231" s="278" t="s">
        <v>1480</v>
      </c>
      <c r="D231" s="278"/>
      <c r="E231" s="183">
        <v>2016</v>
      </c>
      <c r="F231" s="10" t="s">
        <v>11</v>
      </c>
      <c r="G231" s="204">
        <v>10500</v>
      </c>
      <c r="H231" s="183">
        <v>1</v>
      </c>
      <c r="I231" s="204">
        <f t="shared" si="10"/>
        <v>10500</v>
      </c>
      <c r="J231" s="394">
        <f t="shared" si="11"/>
        <v>1</v>
      </c>
      <c r="K231" s="204">
        <f t="shared" si="11"/>
        <v>10500</v>
      </c>
    </row>
    <row r="232" spans="1:11" s="190" customFormat="1" ht="15.75">
      <c r="A232" s="343">
        <v>225</v>
      </c>
      <c r="B232" s="375">
        <v>225</v>
      </c>
      <c r="C232" s="278" t="s">
        <v>1481</v>
      </c>
      <c r="D232" s="278"/>
      <c r="E232" s="183">
        <v>2017</v>
      </c>
      <c r="F232" s="10" t="s">
        <v>11</v>
      </c>
      <c r="G232" s="204">
        <v>5530</v>
      </c>
      <c r="H232" s="183">
        <v>1</v>
      </c>
      <c r="I232" s="204">
        <f t="shared" si="10"/>
        <v>5530</v>
      </c>
      <c r="J232" s="394">
        <f t="shared" si="11"/>
        <v>1</v>
      </c>
      <c r="K232" s="204">
        <f t="shared" si="11"/>
        <v>5530</v>
      </c>
    </row>
    <row r="233" spans="1:11" s="190" customFormat="1" ht="15.75">
      <c r="A233" s="343">
        <v>226</v>
      </c>
      <c r="B233" s="195">
        <v>226</v>
      </c>
      <c r="C233" s="278" t="s">
        <v>1482</v>
      </c>
      <c r="D233" s="278"/>
      <c r="E233" s="183">
        <v>2017</v>
      </c>
      <c r="F233" s="10" t="s">
        <v>11</v>
      </c>
      <c r="G233" s="204">
        <v>2370</v>
      </c>
      <c r="H233" s="183">
        <v>1</v>
      </c>
      <c r="I233" s="204">
        <f t="shared" si="10"/>
        <v>2370</v>
      </c>
      <c r="J233" s="394">
        <f t="shared" si="11"/>
        <v>1</v>
      </c>
      <c r="K233" s="204">
        <f t="shared" si="11"/>
        <v>2370</v>
      </c>
    </row>
    <row r="234" spans="1:11" s="190" customFormat="1" ht="15.75">
      <c r="A234" s="343">
        <v>227</v>
      </c>
      <c r="B234" s="375">
        <v>227</v>
      </c>
      <c r="C234" s="278" t="s">
        <v>1483</v>
      </c>
      <c r="D234" s="278"/>
      <c r="E234" s="183">
        <v>2017</v>
      </c>
      <c r="F234" s="10" t="s">
        <v>11</v>
      </c>
      <c r="G234" s="204">
        <v>4740</v>
      </c>
      <c r="H234" s="183">
        <v>2</v>
      </c>
      <c r="I234" s="204">
        <f t="shared" si="10"/>
        <v>9480</v>
      </c>
      <c r="J234" s="394">
        <f t="shared" si="11"/>
        <v>2</v>
      </c>
      <c r="K234" s="204">
        <f t="shared" si="11"/>
        <v>9480</v>
      </c>
    </row>
    <row r="235" spans="1:11" s="190" customFormat="1" ht="15.75">
      <c r="A235" s="343">
        <v>228</v>
      </c>
      <c r="B235" s="195">
        <v>228</v>
      </c>
      <c r="C235" s="278" t="s">
        <v>1484</v>
      </c>
      <c r="D235" s="278"/>
      <c r="E235" s="183">
        <v>2017</v>
      </c>
      <c r="F235" s="10" t="s">
        <v>11</v>
      </c>
      <c r="G235" s="204">
        <v>7900</v>
      </c>
      <c r="H235" s="183">
        <v>1</v>
      </c>
      <c r="I235" s="204">
        <f t="shared" si="10"/>
        <v>7900</v>
      </c>
      <c r="J235" s="394">
        <f t="shared" si="11"/>
        <v>1</v>
      </c>
      <c r="K235" s="204">
        <f t="shared" si="11"/>
        <v>7900</v>
      </c>
    </row>
    <row r="236" spans="1:11" s="190" customFormat="1" ht="15.75">
      <c r="A236" s="343">
        <v>229</v>
      </c>
      <c r="B236" s="375">
        <v>229</v>
      </c>
      <c r="C236" s="278" t="s">
        <v>1485</v>
      </c>
      <c r="D236" s="278"/>
      <c r="E236" s="183">
        <v>2017</v>
      </c>
      <c r="F236" s="10" t="s">
        <v>11</v>
      </c>
      <c r="G236" s="204">
        <v>4911</v>
      </c>
      <c r="H236" s="183">
        <v>1</v>
      </c>
      <c r="I236" s="204">
        <f t="shared" si="10"/>
        <v>4911</v>
      </c>
      <c r="J236" s="394">
        <f t="shared" si="11"/>
        <v>1</v>
      </c>
      <c r="K236" s="204">
        <f t="shared" si="11"/>
        <v>4911</v>
      </c>
    </row>
    <row r="237" spans="1:11" s="190" customFormat="1" ht="15.75">
      <c r="A237" s="343">
        <v>230</v>
      </c>
      <c r="B237" s="195">
        <v>230</v>
      </c>
      <c r="C237" s="278" t="s">
        <v>1482</v>
      </c>
      <c r="D237" s="278"/>
      <c r="E237" s="183">
        <v>2017</v>
      </c>
      <c r="F237" s="10" t="s">
        <v>11</v>
      </c>
      <c r="G237" s="204">
        <v>2370</v>
      </c>
      <c r="H237" s="183">
        <v>1</v>
      </c>
      <c r="I237" s="204">
        <f t="shared" si="10"/>
        <v>2370</v>
      </c>
      <c r="J237" s="394">
        <f t="shared" si="11"/>
        <v>1</v>
      </c>
      <c r="K237" s="204">
        <f t="shared" si="11"/>
        <v>2370</v>
      </c>
    </row>
    <row r="238" spans="1:11" s="190" customFormat="1" ht="47.25">
      <c r="A238" s="343">
        <v>231</v>
      </c>
      <c r="B238" s="375">
        <v>231</v>
      </c>
      <c r="C238" s="278" t="s">
        <v>1486</v>
      </c>
      <c r="D238" s="278"/>
      <c r="E238" s="183">
        <v>2017</v>
      </c>
      <c r="F238" s="10" t="s">
        <v>11</v>
      </c>
      <c r="G238" s="204">
        <v>128375</v>
      </c>
      <c r="H238" s="183">
        <v>1</v>
      </c>
      <c r="I238" s="204">
        <f t="shared" si="10"/>
        <v>128375</v>
      </c>
      <c r="J238" s="394">
        <f t="shared" si="11"/>
        <v>1</v>
      </c>
      <c r="K238" s="204">
        <f t="shared" si="11"/>
        <v>128375</v>
      </c>
    </row>
    <row r="239" spans="1:11" s="190" customFormat="1" ht="15.75">
      <c r="A239" s="343">
        <v>232</v>
      </c>
      <c r="B239" s="195">
        <v>232</v>
      </c>
      <c r="C239" s="278" t="s">
        <v>1487</v>
      </c>
      <c r="D239" s="278"/>
      <c r="E239" s="183">
        <v>2017</v>
      </c>
      <c r="F239" s="10" t="s">
        <v>11</v>
      </c>
      <c r="G239" s="204">
        <v>82950</v>
      </c>
      <c r="H239" s="183">
        <v>2</v>
      </c>
      <c r="I239" s="204">
        <f t="shared" si="10"/>
        <v>165900</v>
      </c>
      <c r="J239" s="394">
        <f t="shared" si="11"/>
        <v>2</v>
      </c>
      <c r="K239" s="204">
        <f t="shared" si="11"/>
        <v>165900</v>
      </c>
    </row>
    <row r="240" spans="1:11" s="190" customFormat="1" ht="15.75">
      <c r="A240" s="343">
        <v>233</v>
      </c>
      <c r="B240" s="375">
        <v>233</v>
      </c>
      <c r="C240" s="278" t="s">
        <v>1403</v>
      </c>
      <c r="D240" s="278"/>
      <c r="E240" s="183">
        <v>2017</v>
      </c>
      <c r="F240" s="10" t="s">
        <v>11</v>
      </c>
      <c r="G240" s="204">
        <v>2370</v>
      </c>
      <c r="H240" s="183">
        <v>2</v>
      </c>
      <c r="I240" s="204">
        <f t="shared" si="10"/>
        <v>4740</v>
      </c>
      <c r="J240" s="394">
        <f t="shared" si="11"/>
        <v>2</v>
      </c>
      <c r="K240" s="204">
        <f t="shared" si="11"/>
        <v>4740</v>
      </c>
    </row>
    <row r="241" spans="1:11" s="190" customFormat="1" ht="15.75">
      <c r="A241" s="343">
        <v>234</v>
      </c>
      <c r="B241" s="195">
        <v>234</v>
      </c>
      <c r="C241" s="278" t="s">
        <v>1488</v>
      </c>
      <c r="D241" s="278"/>
      <c r="E241" s="183">
        <v>2017</v>
      </c>
      <c r="F241" s="10" t="s">
        <v>11</v>
      </c>
      <c r="G241" s="204">
        <v>2765</v>
      </c>
      <c r="H241" s="183">
        <v>1</v>
      </c>
      <c r="I241" s="204">
        <f t="shared" si="10"/>
        <v>2765</v>
      </c>
      <c r="J241" s="394">
        <f t="shared" si="11"/>
        <v>1</v>
      </c>
      <c r="K241" s="204">
        <f t="shared" si="11"/>
        <v>2765</v>
      </c>
    </row>
    <row r="242" spans="1:11" s="190" customFormat="1" ht="15.75">
      <c r="A242" s="343">
        <v>235</v>
      </c>
      <c r="B242" s="375">
        <v>235</v>
      </c>
      <c r="C242" s="278" t="s">
        <v>1485</v>
      </c>
      <c r="D242" s="278"/>
      <c r="E242" s="183">
        <v>2017</v>
      </c>
      <c r="F242" s="10" t="s">
        <v>11</v>
      </c>
      <c r="G242" s="204">
        <v>3950</v>
      </c>
      <c r="H242" s="183">
        <v>1</v>
      </c>
      <c r="I242" s="204">
        <f t="shared" si="10"/>
        <v>3950</v>
      </c>
      <c r="J242" s="394">
        <f t="shared" si="11"/>
        <v>1</v>
      </c>
      <c r="K242" s="204">
        <f t="shared" si="11"/>
        <v>3950</v>
      </c>
    </row>
    <row r="243" spans="1:11" s="190" customFormat="1" ht="15.75">
      <c r="A243" s="343">
        <v>236</v>
      </c>
      <c r="B243" s="195">
        <v>236</v>
      </c>
      <c r="C243" s="278" t="s">
        <v>641</v>
      </c>
      <c r="D243" s="278"/>
      <c r="E243" s="183">
        <v>2017</v>
      </c>
      <c r="F243" s="10" t="s">
        <v>11</v>
      </c>
      <c r="G243" s="204">
        <v>18170</v>
      </c>
      <c r="H243" s="183">
        <v>1</v>
      </c>
      <c r="I243" s="204">
        <f t="shared" si="10"/>
        <v>18170</v>
      </c>
      <c r="J243" s="394">
        <f t="shared" si="11"/>
        <v>1</v>
      </c>
      <c r="K243" s="204">
        <f t="shared" si="11"/>
        <v>18170</v>
      </c>
    </row>
    <row r="244" spans="1:11" s="190" customFormat="1" ht="15.75">
      <c r="A244" s="343">
        <v>237</v>
      </c>
      <c r="B244" s="375">
        <v>237</v>
      </c>
      <c r="C244" s="278" t="s">
        <v>1482</v>
      </c>
      <c r="D244" s="278"/>
      <c r="E244" s="183">
        <v>2017</v>
      </c>
      <c r="F244" s="10" t="s">
        <v>11</v>
      </c>
      <c r="G244" s="204">
        <v>2133</v>
      </c>
      <c r="H244" s="183">
        <v>1</v>
      </c>
      <c r="I244" s="204">
        <f t="shared" si="10"/>
        <v>2133</v>
      </c>
      <c r="J244" s="394">
        <f t="shared" ref="J244:K266" si="12">SUM(H244)</f>
        <v>1</v>
      </c>
      <c r="K244" s="204">
        <f t="shared" si="12"/>
        <v>2133</v>
      </c>
    </row>
    <row r="245" spans="1:11" s="190" customFormat="1" ht="63">
      <c r="A245" s="343">
        <v>238</v>
      </c>
      <c r="B245" s="195">
        <v>238</v>
      </c>
      <c r="C245" s="278" t="s">
        <v>1489</v>
      </c>
      <c r="D245" s="278"/>
      <c r="E245" s="183">
        <v>2017</v>
      </c>
      <c r="F245" s="10" t="s">
        <v>11</v>
      </c>
      <c r="G245" s="204">
        <v>128375</v>
      </c>
      <c r="H245" s="10">
        <v>1</v>
      </c>
      <c r="I245" s="204">
        <f t="shared" si="10"/>
        <v>128375</v>
      </c>
      <c r="J245" s="394">
        <v>1</v>
      </c>
      <c r="K245" s="204">
        <f t="shared" si="12"/>
        <v>128375</v>
      </c>
    </row>
    <row r="246" spans="1:11" s="190" customFormat="1" ht="31.5">
      <c r="A246" s="343">
        <v>239</v>
      </c>
      <c r="B246" s="375">
        <v>239</v>
      </c>
      <c r="C246" s="278" t="s">
        <v>1490</v>
      </c>
      <c r="D246" s="278"/>
      <c r="E246" s="183">
        <v>2017</v>
      </c>
      <c r="F246" s="10" t="s">
        <v>11</v>
      </c>
      <c r="G246" s="204">
        <v>82950</v>
      </c>
      <c r="H246" s="10">
        <v>2</v>
      </c>
      <c r="I246" s="204">
        <f t="shared" si="10"/>
        <v>165900</v>
      </c>
      <c r="J246" s="394">
        <v>2</v>
      </c>
      <c r="K246" s="204">
        <f t="shared" si="12"/>
        <v>165900</v>
      </c>
    </row>
    <row r="247" spans="1:11" s="190" customFormat="1" ht="15.75">
      <c r="A247" s="343">
        <v>240</v>
      </c>
      <c r="B247" s="195">
        <v>240</v>
      </c>
      <c r="C247" s="278" t="s">
        <v>1491</v>
      </c>
      <c r="D247" s="278"/>
      <c r="E247" s="183">
        <v>2017</v>
      </c>
      <c r="F247" s="10" t="s">
        <v>11</v>
      </c>
      <c r="G247" s="204">
        <v>2370</v>
      </c>
      <c r="H247" s="10">
        <v>1</v>
      </c>
      <c r="I247" s="204">
        <f t="shared" si="10"/>
        <v>2370</v>
      </c>
      <c r="J247" s="394">
        <v>1</v>
      </c>
      <c r="K247" s="204">
        <f t="shared" si="12"/>
        <v>2370</v>
      </c>
    </row>
    <row r="248" spans="1:11" s="190" customFormat="1" ht="15.75">
      <c r="A248" s="343">
        <v>241</v>
      </c>
      <c r="B248" s="375">
        <v>241</v>
      </c>
      <c r="C248" s="278" t="s">
        <v>1488</v>
      </c>
      <c r="D248" s="278"/>
      <c r="E248" s="183">
        <v>2017</v>
      </c>
      <c r="F248" s="10" t="s">
        <v>11</v>
      </c>
      <c r="G248" s="204">
        <v>2765</v>
      </c>
      <c r="H248" s="10">
        <v>1</v>
      </c>
      <c r="I248" s="204">
        <f t="shared" si="10"/>
        <v>2765</v>
      </c>
      <c r="J248" s="394">
        <v>1</v>
      </c>
      <c r="K248" s="204">
        <f t="shared" si="12"/>
        <v>2765</v>
      </c>
    </row>
    <row r="249" spans="1:11" s="190" customFormat="1" ht="15.75">
      <c r="A249" s="343">
        <v>242</v>
      </c>
      <c r="B249" s="195">
        <v>242</v>
      </c>
      <c r="C249" s="278" t="s">
        <v>1485</v>
      </c>
      <c r="D249" s="278"/>
      <c r="E249" s="183">
        <v>2017</v>
      </c>
      <c r="F249" s="10" t="s">
        <v>11</v>
      </c>
      <c r="G249" s="204">
        <v>3950</v>
      </c>
      <c r="H249" s="10">
        <v>1</v>
      </c>
      <c r="I249" s="204">
        <f t="shared" ref="I249:I265" si="13">SUM(G249*H249)</f>
        <v>3950</v>
      </c>
      <c r="J249" s="394">
        <v>1</v>
      </c>
      <c r="K249" s="204">
        <f t="shared" si="12"/>
        <v>3950</v>
      </c>
    </row>
    <row r="250" spans="1:11" s="190" customFormat="1" ht="15.75">
      <c r="A250" s="343">
        <v>243</v>
      </c>
      <c r="B250" s="375">
        <v>243</v>
      </c>
      <c r="C250" s="278" t="s">
        <v>641</v>
      </c>
      <c r="D250" s="278"/>
      <c r="E250" s="183">
        <v>2017</v>
      </c>
      <c r="F250" s="10" t="s">
        <v>11</v>
      </c>
      <c r="G250" s="204">
        <v>18170</v>
      </c>
      <c r="H250" s="10">
        <v>1</v>
      </c>
      <c r="I250" s="204">
        <f t="shared" si="13"/>
        <v>18170</v>
      </c>
      <c r="J250" s="394">
        <v>1</v>
      </c>
      <c r="K250" s="204">
        <f t="shared" si="12"/>
        <v>18170</v>
      </c>
    </row>
    <row r="251" spans="1:11" s="190" customFormat="1" ht="31.5">
      <c r="A251" s="343">
        <v>244</v>
      </c>
      <c r="B251" s="195">
        <v>244</v>
      </c>
      <c r="C251" s="278" t="s">
        <v>1492</v>
      </c>
      <c r="D251" s="278"/>
      <c r="E251" s="183">
        <v>2017</v>
      </c>
      <c r="F251" s="10" t="s">
        <v>11</v>
      </c>
      <c r="G251" s="204">
        <v>97170</v>
      </c>
      <c r="H251" s="10">
        <v>1</v>
      </c>
      <c r="I251" s="204">
        <f t="shared" si="13"/>
        <v>97170</v>
      </c>
      <c r="J251" s="394">
        <v>1</v>
      </c>
      <c r="K251" s="204">
        <f t="shared" si="12"/>
        <v>97170</v>
      </c>
    </row>
    <row r="252" spans="1:11" s="190" customFormat="1" ht="15.75">
      <c r="A252" s="343">
        <v>245</v>
      </c>
      <c r="B252" s="375">
        <v>245</v>
      </c>
      <c r="C252" s="278" t="s">
        <v>548</v>
      </c>
      <c r="D252" s="278"/>
      <c r="E252" s="183">
        <v>2017</v>
      </c>
      <c r="F252" s="10" t="s">
        <v>11</v>
      </c>
      <c r="G252" s="204">
        <v>27650</v>
      </c>
      <c r="H252" s="10">
        <v>12</v>
      </c>
      <c r="I252" s="204">
        <f t="shared" si="13"/>
        <v>331800</v>
      </c>
      <c r="J252" s="394">
        <v>12</v>
      </c>
      <c r="K252" s="204">
        <f>SUM(I252)</f>
        <v>331800</v>
      </c>
    </row>
    <row r="253" spans="1:11" s="190" customFormat="1" ht="15.75">
      <c r="A253" s="343">
        <v>246</v>
      </c>
      <c r="B253" s="195">
        <v>246</v>
      </c>
      <c r="C253" s="278" t="s">
        <v>340</v>
      </c>
      <c r="D253" s="278"/>
      <c r="E253" s="183">
        <v>2017</v>
      </c>
      <c r="F253" s="10" t="s">
        <v>11</v>
      </c>
      <c r="G253" s="204">
        <v>55300</v>
      </c>
      <c r="H253" s="10">
        <v>3</v>
      </c>
      <c r="I253" s="204">
        <f t="shared" si="13"/>
        <v>165900</v>
      </c>
      <c r="J253" s="394">
        <v>3</v>
      </c>
      <c r="K253" s="204">
        <f t="shared" si="12"/>
        <v>165900</v>
      </c>
    </row>
    <row r="254" spans="1:11" s="190" customFormat="1" ht="15.75">
      <c r="A254" s="343">
        <v>247</v>
      </c>
      <c r="B254" s="375">
        <v>247</v>
      </c>
      <c r="C254" s="278" t="s">
        <v>1493</v>
      </c>
      <c r="D254" s="278"/>
      <c r="E254" s="183">
        <v>2017</v>
      </c>
      <c r="F254" s="10" t="s">
        <v>11</v>
      </c>
      <c r="G254" s="204">
        <v>7900</v>
      </c>
      <c r="H254" s="10">
        <v>30</v>
      </c>
      <c r="I254" s="204">
        <f>SUM(G254*H254)</f>
        <v>237000</v>
      </c>
      <c r="J254" s="394">
        <v>30</v>
      </c>
      <c r="K254" s="204">
        <f t="shared" si="12"/>
        <v>237000</v>
      </c>
    </row>
    <row r="255" spans="1:11" s="190" customFormat="1" ht="15.75">
      <c r="A255" s="343">
        <v>248</v>
      </c>
      <c r="B255" s="195">
        <v>248</v>
      </c>
      <c r="C255" s="278" t="s">
        <v>106</v>
      </c>
      <c r="D255" s="278"/>
      <c r="E255" s="183">
        <v>2017</v>
      </c>
      <c r="F255" s="10" t="s">
        <v>11</v>
      </c>
      <c r="G255" s="204">
        <v>7900</v>
      </c>
      <c r="H255" s="10">
        <v>6</v>
      </c>
      <c r="I255" s="204">
        <f t="shared" si="13"/>
        <v>47400</v>
      </c>
      <c r="J255" s="394">
        <v>6</v>
      </c>
      <c r="K255" s="204">
        <f t="shared" si="12"/>
        <v>47400</v>
      </c>
    </row>
    <row r="256" spans="1:11" s="190" customFormat="1" ht="15.75">
      <c r="A256" s="343">
        <v>249</v>
      </c>
      <c r="B256" s="375">
        <v>249</v>
      </c>
      <c r="C256" s="278" t="s">
        <v>64</v>
      </c>
      <c r="D256" s="278"/>
      <c r="E256" s="183">
        <v>2017</v>
      </c>
      <c r="F256" s="183" t="s">
        <v>205</v>
      </c>
      <c r="G256" s="204">
        <v>3555</v>
      </c>
      <c r="H256" s="10">
        <v>54.05</v>
      </c>
      <c r="I256" s="204">
        <f t="shared" si="13"/>
        <v>192147.75</v>
      </c>
      <c r="J256" s="394">
        <v>54.05</v>
      </c>
      <c r="K256" s="204">
        <f t="shared" si="12"/>
        <v>192147.75</v>
      </c>
    </row>
    <row r="257" spans="1:11" s="190" customFormat="1" ht="15.75">
      <c r="A257" s="343">
        <v>250</v>
      </c>
      <c r="B257" s="195">
        <v>250</v>
      </c>
      <c r="C257" s="278" t="s">
        <v>788</v>
      </c>
      <c r="D257" s="278"/>
      <c r="E257" s="183">
        <v>2018</v>
      </c>
      <c r="F257" s="183" t="s">
        <v>11</v>
      </c>
      <c r="G257" s="204">
        <v>11800</v>
      </c>
      <c r="H257" s="10">
        <v>5</v>
      </c>
      <c r="I257" s="204">
        <f t="shared" si="13"/>
        <v>59000</v>
      </c>
      <c r="J257" s="394">
        <v>5</v>
      </c>
      <c r="K257" s="204">
        <f t="shared" si="12"/>
        <v>59000</v>
      </c>
    </row>
    <row r="258" spans="1:11" s="190" customFormat="1" ht="15.75">
      <c r="A258" s="343">
        <v>251</v>
      </c>
      <c r="B258" s="375">
        <v>251</v>
      </c>
      <c r="C258" s="278" t="s">
        <v>1494</v>
      </c>
      <c r="D258" s="278"/>
      <c r="E258" s="183">
        <v>2018</v>
      </c>
      <c r="F258" s="183" t="s">
        <v>11</v>
      </c>
      <c r="G258" s="204">
        <v>10390000</v>
      </c>
      <c r="H258" s="10">
        <v>1</v>
      </c>
      <c r="I258" s="204">
        <f t="shared" si="13"/>
        <v>10390000</v>
      </c>
      <c r="J258" s="394">
        <v>1</v>
      </c>
      <c r="K258" s="204">
        <f t="shared" si="12"/>
        <v>10390000</v>
      </c>
    </row>
    <row r="259" spans="1:11" s="190" customFormat="1" ht="99.75">
      <c r="A259" s="343">
        <v>252</v>
      </c>
      <c r="B259" s="10">
        <v>252</v>
      </c>
      <c r="C259" s="202" t="s">
        <v>1495</v>
      </c>
      <c r="D259" s="278"/>
      <c r="E259" s="183">
        <v>2018</v>
      </c>
      <c r="F259" s="183" t="s">
        <v>11</v>
      </c>
      <c r="G259" s="204">
        <v>297300</v>
      </c>
      <c r="H259" s="10">
        <v>2</v>
      </c>
      <c r="I259" s="204">
        <f t="shared" si="13"/>
        <v>594600</v>
      </c>
      <c r="J259" s="394">
        <v>2</v>
      </c>
      <c r="K259" s="204">
        <f t="shared" si="12"/>
        <v>594600</v>
      </c>
    </row>
    <row r="260" spans="1:11" s="190" customFormat="1" ht="114">
      <c r="A260" s="343">
        <v>253</v>
      </c>
      <c r="B260" s="395">
        <v>253</v>
      </c>
      <c r="C260" s="202" t="s">
        <v>1496</v>
      </c>
      <c r="D260" s="278"/>
      <c r="E260" s="183">
        <v>2018</v>
      </c>
      <c r="F260" s="183" t="s">
        <v>11</v>
      </c>
      <c r="G260" s="204">
        <v>395400</v>
      </c>
      <c r="H260" s="10">
        <v>1</v>
      </c>
      <c r="I260" s="204">
        <f t="shared" si="13"/>
        <v>395400</v>
      </c>
      <c r="J260" s="394">
        <v>1</v>
      </c>
      <c r="K260" s="204">
        <f t="shared" si="12"/>
        <v>395400</v>
      </c>
    </row>
    <row r="261" spans="1:11" s="190" customFormat="1" ht="15.75">
      <c r="A261" s="343">
        <v>254</v>
      </c>
      <c r="B261" s="195">
        <v>254</v>
      </c>
      <c r="C261" s="278" t="s">
        <v>1497</v>
      </c>
      <c r="D261" s="278"/>
      <c r="E261" s="183">
        <v>2018</v>
      </c>
      <c r="F261" s="183" t="s">
        <v>11</v>
      </c>
      <c r="G261" s="204">
        <v>23500</v>
      </c>
      <c r="H261" s="10">
        <v>1</v>
      </c>
      <c r="I261" s="204">
        <f t="shared" si="13"/>
        <v>23500</v>
      </c>
      <c r="J261" s="394">
        <v>1</v>
      </c>
      <c r="K261" s="204">
        <f t="shared" si="12"/>
        <v>23500</v>
      </c>
    </row>
    <row r="262" spans="1:11" s="190" customFormat="1" ht="15.75">
      <c r="A262" s="343">
        <v>255</v>
      </c>
      <c r="B262" s="375">
        <v>255</v>
      </c>
      <c r="C262" s="278" t="s">
        <v>1498</v>
      </c>
      <c r="D262" s="278"/>
      <c r="E262" s="183">
        <v>2018</v>
      </c>
      <c r="F262" s="183" t="s">
        <v>11</v>
      </c>
      <c r="G262" s="204">
        <v>6800</v>
      </c>
      <c r="H262" s="10">
        <v>10</v>
      </c>
      <c r="I262" s="204">
        <f t="shared" si="13"/>
        <v>68000</v>
      </c>
      <c r="J262" s="394">
        <v>10</v>
      </c>
      <c r="K262" s="204">
        <f t="shared" si="12"/>
        <v>68000</v>
      </c>
    </row>
    <row r="263" spans="1:11" s="190" customFormat="1" ht="15.75">
      <c r="A263" s="343">
        <v>256</v>
      </c>
      <c r="B263" s="195">
        <v>256</v>
      </c>
      <c r="C263" s="278" t="s">
        <v>1406</v>
      </c>
      <c r="D263" s="278"/>
      <c r="E263" s="183">
        <v>2018</v>
      </c>
      <c r="F263" s="183" t="s">
        <v>11</v>
      </c>
      <c r="G263" s="204">
        <v>3200</v>
      </c>
      <c r="H263" s="10">
        <v>1</v>
      </c>
      <c r="I263" s="204">
        <f t="shared" si="13"/>
        <v>3200</v>
      </c>
      <c r="J263" s="394">
        <v>1</v>
      </c>
      <c r="K263" s="204">
        <f t="shared" si="12"/>
        <v>3200</v>
      </c>
    </row>
    <row r="264" spans="1:11" s="190" customFormat="1" ht="31.5">
      <c r="A264" s="343">
        <v>257</v>
      </c>
      <c r="B264" s="375">
        <v>257</v>
      </c>
      <c r="C264" s="278" t="s">
        <v>1499</v>
      </c>
      <c r="D264" s="278"/>
      <c r="E264" s="183">
        <v>2018</v>
      </c>
      <c r="F264" s="183" t="s">
        <v>11</v>
      </c>
      <c r="G264" s="204">
        <v>2000</v>
      </c>
      <c r="H264" s="10">
        <v>1</v>
      </c>
      <c r="I264" s="204">
        <f t="shared" si="13"/>
        <v>2000</v>
      </c>
      <c r="J264" s="394">
        <v>1</v>
      </c>
      <c r="K264" s="204">
        <f t="shared" si="12"/>
        <v>2000</v>
      </c>
    </row>
    <row r="265" spans="1:11" s="190" customFormat="1" ht="15.75">
      <c r="A265" s="343">
        <v>258</v>
      </c>
      <c r="B265" s="195">
        <v>258</v>
      </c>
      <c r="C265" s="278" t="s">
        <v>1500</v>
      </c>
      <c r="D265" s="278"/>
      <c r="E265" s="183">
        <v>2018</v>
      </c>
      <c r="F265" s="183" t="s">
        <v>11</v>
      </c>
      <c r="G265" s="204">
        <v>12500</v>
      </c>
      <c r="H265" s="10">
        <v>1</v>
      </c>
      <c r="I265" s="204">
        <f t="shared" si="13"/>
        <v>12500</v>
      </c>
      <c r="J265" s="394">
        <v>1</v>
      </c>
      <c r="K265" s="204">
        <f t="shared" si="12"/>
        <v>12500</v>
      </c>
    </row>
    <row r="266" spans="1:11" s="190" customFormat="1" ht="15.75">
      <c r="A266" s="343">
        <v>259</v>
      </c>
      <c r="B266" s="375">
        <v>259</v>
      </c>
      <c r="C266" s="278" t="s">
        <v>1501</v>
      </c>
      <c r="D266" s="278"/>
      <c r="E266" s="183">
        <v>2018</v>
      </c>
      <c r="F266" s="183" t="s">
        <v>11</v>
      </c>
      <c r="G266" s="204">
        <v>490000</v>
      </c>
      <c r="H266" s="10">
        <v>1</v>
      </c>
      <c r="I266" s="204">
        <f>SUM(G266*H266)</f>
        <v>490000</v>
      </c>
      <c r="J266" s="394">
        <v>1</v>
      </c>
      <c r="K266" s="204">
        <f t="shared" si="12"/>
        <v>490000</v>
      </c>
    </row>
    <row r="267" spans="1:11" s="190" customFormat="1" ht="15.75">
      <c r="A267" s="343">
        <v>260</v>
      </c>
      <c r="B267" s="195">
        <v>260</v>
      </c>
      <c r="C267" s="278" t="s">
        <v>1502</v>
      </c>
      <c r="D267" s="278"/>
      <c r="E267" s="183">
        <v>2018</v>
      </c>
      <c r="F267" s="183" t="s">
        <v>11</v>
      </c>
      <c r="G267" s="204">
        <v>990000</v>
      </c>
      <c r="H267" s="10">
        <v>1</v>
      </c>
      <c r="I267" s="204">
        <f>SUM(G267*H267)</f>
        <v>990000</v>
      </c>
      <c r="J267" s="394">
        <v>1</v>
      </c>
      <c r="K267" s="204">
        <f>SUM(I267)</f>
        <v>990000</v>
      </c>
    </row>
    <row r="268" spans="1:11" s="190" customFormat="1" ht="15.75">
      <c r="A268" s="343">
        <v>261</v>
      </c>
      <c r="B268" s="375">
        <v>261</v>
      </c>
      <c r="C268" s="396" t="s">
        <v>1503</v>
      </c>
      <c r="D268" s="278"/>
      <c r="E268" s="183">
        <v>2018</v>
      </c>
      <c r="F268" s="183" t="s">
        <v>11</v>
      </c>
      <c r="G268" s="204">
        <v>918900</v>
      </c>
      <c r="H268" s="10">
        <v>1</v>
      </c>
      <c r="I268" s="204">
        <f t="shared" ref="I268:I284" si="14">SUM(G268*H268)</f>
        <v>918900</v>
      </c>
      <c r="J268" s="394">
        <v>1</v>
      </c>
      <c r="K268" s="204">
        <f t="shared" ref="K268:K284" si="15">SUM(I268)</f>
        <v>918900</v>
      </c>
    </row>
    <row r="269" spans="1:11" s="190" customFormat="1" ht="31.5">
      <c r="A269" s="343">
        <v>262</v>
      </c>
      <c r="B269" s="195">
        <v>262</v>
      </c>
      <c r="C269" s="396" t="s">
        <v>1504</v>
      </c>
      <c r="D269" s="278"/>
      <c r="E269" s="183">
        <v>2018</v>
      </c>
      <c r="F269" s="183" t="s">
        <v>11</v>
      </c>
      <c r="G269" s="204">
        <v>524220</v>
      </c>
      <c r="H269" s="10">
        <v>1</v>
      </c>
      <c r="I269" s="204">
        <f t="shared" si="14"/>
        <v>524220</v>
      </c>
      <c r="J269" s="394">
        <v>1</v>
      </c>
      <c r="K269" s="204">
        <f t="shared" si="15"/>
        <v>524220</v>
      </c>
    </row>
    <row r="270" spans="1:11" s="190" customFormat="1" ht="31.5">
      <c r="A270" s="343">
        <v>263</v>
      </c>
      <c r="B270" s="375">
        <v>263</v>
      </c>
      <c r="C270" s="396" t="s">
        <v>1505</v>
      </c>
      <c r="D270" s="278"/>
      <c r="E270" s="183">
        <v>2018</v>
      </c>
      <c r="F270" s="183" t="s">
        <v>11</v>
      </c>
      <c r="G270" s="204">
        <v>948680</v>
      </c>
      <c r="H270" s="10">
        <v>1</v>
      </c>
      <c r="I270" s="204">
        <f t="shared" si="14"/>
        <v>948680</v>
      </c>
      <c r="J270" s="394">
        <v>1</v>
      </c>
      <c r="K270" s="204">
        <f t="shared" si="15"/>
        <v>948680</v>
      </c>
    </row>
    <row r="271" spans="1:11" s="190" customFormat="1" ht="15.75">
      <c r="A271" s="343">
        <v>264</v>
      </c>
      <c r="B271" s="195">
        <v>264</v>
      </c>
      <c r="C271" s="396" t="s">
        <v>1506</v>
      </c>
      <c r="D271" s="278"/>
      <c r="E271" s="183">
        <v>2018</v>
      </c>
      <c r="F271" s="183" t="s">
        <v>11</v>
      </c>
      <c r="G271" s="204">
        <v>324360</v>
      </c>
      <c r="H271" s="10">
        <v>1</v>
      </c>
      <c r="I271" s="204">
        <f t="shared" si="14"/>
        <v>324360</v>
      </c>
      <c r="J271" s="394">
        <v>1</v>
      </c>
      <c r="K271" s="204">
        <f t="shared" si="15"/>
        <v>324360</v>
      </c>
    </row>
    <row r="272" spans="1:11" s="190" customFormat="1" ht="15.75">
      <c r="A272" s="343">
        <v>265</v>
      </c>
      <c r="B272" s="375">
        <v>265</v>
      </c>
      <c r="C272" s="396" t="s">
        <v>1507</v>
      </c>
      <c r="D272" s="278"/>
      <c r="E272" s="183">
        <v>2018</v>
      </c>
      <c r="F272" s="183" t="s">
        <v>11</v>
      </c>
      <c r="G272" s="204">
        <v>464000</v>
      </c>
      <c r="H272" s="10">
        <v>5</v>
      </c>
      <c r="I272" s="204">
        <f t="shared" si="14"/>
        <v>2320000</v>
      </c>
      <c r="J272" s="394">
        <v>5</v>
      </c>
      <c r="K272" s="204">
        <f t="shared" si="15"/>
        <v>2320000</v>
      </c>
    </row>
    <row r="273" spans="1:11" s="190" customFormat="1" ht="15.75">
      <c r="A273" s="343">
        <v>266</v>
      </c>
      <c r="B273" s="195">
        <v>266</v>
      </c>
      <c r="C273" s="396" t="s">
        <v>1508</v>
      </c>
      <c r="D273" s="278"/>
      <c r="E273" s="183">
        <v>2018</v>
      </c>
      <c r="F273" s="183" t="s">
        <v>11</v>
      </c>
      <c r="G273" s="204">
        <v>52950</v>
      </c>
      <c r="H273" s="10">
        <v>6</v>
      </c>
      <c r="I273" s="204">
        <f t="shared" si="14"/>
        <v>317700</v>
      </c>
      <c r="J273" s="394">
        <v>6</v>
      </c>
      <c r="K273" s="204">
        <f t="shared" si="15"/>
        <v>317700</v>
      </c>
    </row>
    <row r="274" spans="1:11" s="190" customFormat="1" ht="31.5">
      <c r="A274" s="343">
        <v>267</v>
      </c>
      <c r="B274" s="375">
        <v>267</v>
      </c>
      <c r="C274" s="396" t="s">
        <v>1509</v>
      </c>
      <c r="D274" s="278"/>
      <c r="E274" s="183">
        <v>2018</v>
      </c>
      <c r="F274" s="183" t="s">
        <v>11</v>
      </c>
      <c r="G274" s="204">
        <v>113400</v>
      </c>
      <c r="H274" s="10">
        <v>2</v>
      </c>
      <c r="I274" s="204">
        <f t="shared" si="14"/>
        <v>226800</v>
      </c>
      <c r="J274" s="394">
        <v>2</v>
      </c>
      <c r="K274" s="204">
        <f t="shared" si="15"/>
        <v>226800</v>
      </c>
    </row>
    <row r="275" spans="1:11" s="190" customFormat="1" ht="31.5">
      <c r="A275" s="343">
        <v>268</v>
      </c>
      <c r="B275" s="195">
        <v>268</v>
      </c>
      <c r="C275" s="396" t="s">
        <v>1510</v>
      </c>
      <c r="D275" s="278"/>
      <c r="E275" s="183">
        <v>2018</v>
      </c>
      <c r="F275" s="183" t="s">
        <v>11</v>
      </c>
      <c r="G275" s="204">
        <v>201300</v>
      </c>
      <c r="H275" s="10">
        <v>1</v>
      </c>
      <c r="I275" s="204">
        <f t="shared" si="14"/>
        <v>201300</v>
      </c>
      <c r="J275" s="394">
        <v>1</v>
      </c>
      <c r="K275" s="204">
        <f t="shared" si="15"/>
        <v>201300</v>
      </c>
    </row>
    <row r="276" spans="1:11" s="190" customFormat="1" ht="31.5">
      <c r="A276" s="343">
        <v>269</v>
      </c>
      <c r="B276" s="375">
        <v>269</v>
      </c>
      <c r="C276" s="396" t="s">
        <v>1511</v>
      </c>
      <c r="D276" s="278"/>
      <c r="E276" s="183">
        <v>2018</v>
      </c>
      <c r="F276" s="183" t="s">
        <v>11</v>
      </c>
      <c r="G276" s="204">
        <v>364590</v>
      </c>
      <c r="H276" s="10">
        <v>1</v>
      </c>
      <c r="I276" s="204">
        <f t="shared" si="14"/>
        <v>364590</v>
      </c>
      <c r="J276" s="394">
        <v>1</v>
      </c>
      <c r="K276" s="204">
        <f t="shared" si="15"/>
        <v>364590</v>
      </c>
    </row>
    <row r="277" spans="1:11" s="190" customFormat="1" ht="31.5">
      <c r="A277" s="343">
        <v>270</v>
      </c>
      <c r="B277" s="195">
        <v>270</v>
      </c>
      <c r="C277" s="396" t="s">
        <v>1512</v>
      </c>
      <c r="D277" s="278"/>
      <c r="E277" s="183">
        <v>2018</v>
      </c>
      <c r="F277" s="183" t="s">
        <v>11</v>
      </c>
      <c r="G277" s="204">
        <v>33120</v>
      </c>
      <c r="H277" s="10">
        <v>5</v>
      </c>
      <c r="I277" s="204">
        <f t="shared" si="14"/>
        <v>165600</v>
      </c>
      <c r="J277" s="394">
        <v>5</v>
      </c>
      <c r="K277" s="204">
        <f t="shared" si="15"/>
        <v>165600</v>
      </c>
    </row>
    <row r="278" spans="1:11" s="190" customFormat="1" ht="31.5">
      <c r="A278" s="343">
        <v>271</v>
      </c>
      <c r="B278" s="375">
        <v>271</v>
      </c>
      <c r="C278" s="396" t="s">
        <v>1513</v>
      </c>
      <c r="D278" s="278"/>
      <c r="E278" s="183">
        <v>2018</v>
      </c>
      <c r="F278" s="183" t="s">
        <v>11</v>
      </c>
      <c r="G278" s="204">
        <v>238560</v>
      </c>
      <c r="H278" s="10">
        <v>1</v>
      </c>
      <c r="I278" s="204">
        <f t="shared" si="14"/>
        <v>238560</v>
      </c>
      <c r="J278" s="394">
        <v>1</v>
      </c>
      <c r="K278" s="204">
        <f t="shared" si="15"/>
        <v>238560</v>
      </c>
    </row>
    <row r="279" spans="1:11" s="190" customFormat="1" ht="31.5">
      <c r="A279" s="343">
        <v>272</v>
      </c>
      <c r="B279" s="195">
        <v>272</v>
      </c>
      <c r="C279" s="396" t="s">
        <v>1514</v>
      </c>
      <c r="D279" s="278"/>
      <c r="E279" s="183">
        <v>2018</v>
      </c>
      <c r="F279" s="183" t="s">
        <v>11</v>
      </c>
      <c r="G279" s="204">
        <v>12030</v>
      </c>
      <c r="H279" s="10">
        <v>1</v>
      </c>
      <c r="I279" s="204">
        <f t="shared" si="14"/>
        <v>12030</v>
      </c>
      <c r="J279" s="394">
        <v>1</v>
      </c>
      <c r="K279" s="204">
        <f t="shared" si="15"/>
        <v>12030</v>
      </c>
    </row>
    <row r="280" spans="1:11" s="190" customFormat="1" ht="31.5">
      <c r="A280" s="343">
        <v>273</v>
      </c>
      <c r="B280" s="375">
        <v>273</v>
      </c>
      <c r="C280" s="396" t="s">
        <v>1515</v>
      </c>
      <c r="D280" s="278"/>
      <c r="E280" s="183">
        <v>2018</v>
      </c>
      <c r="F280" s="183" t="s">
        <v>11</v>
      </c>
      <c r="G280" s="204">
        <v>28860</v>
      </c>
      <c r="H280" s="10">
        <v>1</v>
      </c>
      <c r="I280" s="204">
        <f t="shared" si="14"/>
        <v>28860</v>
      </c>
      <c r="J280" s="394">
        <v>1</v>
      </c>
      <c r="K280" s="204">
        <f t="shared" si="15"/>
        <v>28860</v>
      </c>
    </row>
    <row r="281" spans="1:11" s="190" customFormat="1" ht="31.5">
      <c r="A281" s="343">
        <v>274</v>
      </c>
      <c r="B281" s="195">
        <v>274</v>
      </c>
      <c r="C281" s="396" t="s">
        <v>1516</v>
      </c>
      <c r="D281" s="278"/>
      <c r="E281" s="183">
        <v>2018</v>
      </c>
      <c r="F281" s="183" t="s">
        <v>155</v>
      </c>
      <c r="G281" s="204">
        <v>2310</v>
      </c>
      <c r="H281" s="10">
        <v>30</v>
      </c>
      <c r="I281" s="204">
        <f t="shared" si="14"/>
        <v>69300</v>
      </c>
      <c r="J281" s="394">
        <v>30</v>
      </c>
      <c r="K281" s="204">
        <f t="shared" si="15"/>
        <v>69300</v>
      </c>
    </row>
    <row r="282" spans="1:11" s="190" customFormat="1" ht="31.5">
      <c r="A282" s="343">
        <v>275</v>
      </c>
      <c r="B282" s="375">
        <v>275</v>
      </c>
      <c r="C282" s="396" t="s">
        <v>1517</v>
      </c>
      <c r="D282" s="278"/>
      <c r="E282" s="183">
        <v>2018</v>
      </c>
      <c r="F282" s="183" t="s">
        <v>11</v>
      </c>
      <c r="G282" s="204">
        <v>300</v>
      </c>
      <c r="H282" s="10">
        <v>10</v>
      </c>
      <c r="I282" s="204">
        <f t="shared" si="14"/>
        <v>3000</v>
      </c>
      <c r="J282" s="394">
        <v>10</v>
      </c>
      <c r="K282" s="204">
        <f t="shared" si="15"/>
        <v>3000</v>
      </c>
    </row>
    <row r="283" spans="1:11" s="190" customFormat="1" ht="31.5">
      <c r="A283" s="343">
        <v>276</v>
      </c>
      <c r="B283" s="195">
        <v>276</v>
      </c>
      <c r="C283" s="396" t="s">
        <v>1518</v>
      </c>
      <c r="D283" s="278"/>
      <c r="E283" s="183">
        <v>2018</v>
      </c>
      <c r="F283" s="183" t="s">
        <v>11</v>
      </c>
      <c r="G283" s="204">
        <v>750</v>
      </c>
      <c r="H283" s="10">
        <v>75</v>
      </c>
      <c r="I283" s="204">
        <f t="shared" si="14"/>
        <v>56250</v>
      </c>
      <c r="J283" s="394">
        <v>75</v>
      </c>
      <c r="K283" s="204">
        <f t="shared" si="15"/>
        <v>56250</v>
      </c>
    </row>
    <row r="284" spans="1:11" s="190" customFormat="1" ht="31.5">
      <c r="A284" s="343">
        <v>277</v>
      </c>
      <c r="B284" s="375">
        <v>277</v>
      </c>
      <c r="C284" s="396" t="s">
        <v>1519</v>
      </c>
      <c r="D284" s="278"/>
      <c r="E284" s="183">
        <v>2018</v>
      </c>
      <c r="F284" s="183" t="s">
        <v>11</v>
      </c>
      <c r="G284" s="204">
        <v>5300</v>
      </c>
      <c r="H284" s="10">
        <v>1</v>
      </c>
      <c r="I284" s="204">
        <f t="shared" si="14"/>
        <v>5300</v>
      </c>
      <c r="J284" s="394">
        <v>1</v>
      </c>
      <c r="K284" s="204">
        <f t="shared" si="15"/>
        <v>5300</v>
      </c>
    </row>
    <row r="285" spans="1:11" s="190" customFormat="1" ht="31.5">
      <c r="A285" s="343">
        <v>278</v>
      </c>
      <c r="B285" s="195">
        <v>278</v>
      </c>
      <c r="C285" s="396" t="s">
        <v>1520</v>
      </c>
      <c r="D285" s="278"/>
      <c r="E285" s="183">
        <v>2018</v>
      </c>
      <c r="F285" s="183" t="s">
        <v>11</v>
      </c>
      <c r="G285" s="204">
        <v>1250</v>
      </c>
      <c r="H285" s="10">
        <v>1</v>
      </c>
      <c r="I285" s="204">
        <f>SUM(G285*H285)</f>
        <v>1250</v>
      </c>
      <c r="J285" s="394">
        <v>1</v>
      </c>
      <c r="K285" s="204">
        <f>SUM(I285)</f>
        <v>1250</v>
      </c>
    </row>
    <row r="286" spans="1:11" s="190" customFormat="1" ht="15.75">
      <c r="A286" s="343">
        <v>279</v>
      </c>
      <c r="B286" s="375">
        <v>279</v>
      </c>
      <c r="C286" s="278" t="s">
        <v>1521</v>
      </c>
      <c r="D286" s="278"/>
      <c r="E286" s="183">
        <v>2019</v>
      </c>
      <c r="F286" s="183" t="s">
        <v>11</v>
      </c>
      <c r="G286" s="204">
        <v>30000</v>
      </c>
      <c r="H286" s="10">
        <v>1</v>
      </c>
      <c r="I286" s="204">
        <f t="shared" ref="I286:I328" si="16">SUM(G286*H286)</f>
        <v>30000</v>
      </c>
      <c r="J286" s="394">
        <v>1</v>
      </c>
      <c r="K286" s="204">
        <f t="shared" ref="K286:K328" si="17">SUM(I286)</f>
        <v>30000</v>
      </c>
    </row>
    <row r="287" spans="1:11" s="190" customFormat="1" ht="31.5">
      <c r="A287" s="343">
        <v>280</v>
      </c>
      <c r="B287" s="195">
        <v>280</v>
      </c>
      <c r="C287" s="278" t="s">
        <v>1522</v>
      </c>
      <c r="D287" s="278"/>
      <c r="E287" s="183">
        <v>2019</v>
      </c>
      <c r="F287" s="183" t="s">
        <v>11</v>
      </c>
      <c r="G287" s="204">
        <v>229000</v>
      </c>
      <c r="H287" s="10">
        <v>1</v>
      </c>
      <c r="I287" s="204">
        <f t="shared" si="16"/>
        <v>229000</v>
      </c>
      <c r="J287" s="394">
        <v>1</v>
      </c>
      <c r="K287" s="204">
        <f t="shared" si="17"/>
        <v>229000</v>
      </c>
    </row>
    <row r="288" spans="1:11" s="190" customFormat="1" ht="31.5">
      <c r="A288" s="343">
        <v>281</v>
      </c>
      <c r="B288" s="375">
        <v>281</v>
      </c>
      <c r="C288" s="278" t="s">
        <v>1523</v>
      </c>
      <c r="D288" s="278"/>
      <c r="E288" s="183">
        <v>2019</v>
      </c>
      <c r="F288" s="183" t="s">
        <v>11</v>
      </c>
      <c r="G288" s="204">
        <v>169000</v>
      </c>
      <c r="H288" s="10">
        <v>3</v>
      </c>
      <c r="I288" s="204">
        <f t="shared" si="16"/>
        <v>507000</v>
      </c>
      <c r="J288" s="394">
        <v>3</v>
      </c>
      <c r="K288" s="204">
        <f t="shared" si="17"/>
        <v>507000</v>
      </c>
    </row>
    <row r="289" spans="1:11" s="190" customFormat="1" ht="15.75">
      <c r="A289" s="343">
        <v>282</v>
      </c>
      <c r="B289" s="195">
        <v>282</v>
      </c>
      <c r="C289" s="396" t="s">
        <v>1524</v>
      </c>
      <c r="D289" s="278"/>
      <c r="E289" s="183">
        <v>2019</v>
      </c>
      <c r="F289" s="183" t="s">
        <v>205</v>
      </c>
      <c r="G289" s="204">
        <v>3800</v>
      </c>
      <c r="H289" s="10">
        <v>60</v>
      </c>
      <c r="I289" s="204">
        <f t="shared" si="16"/>
        <v>228000</v>
      </c>
      <c r="J289" s="394">
        <v>60</v>
      </c>
      <c r="K289" s="204">
        <f t="shared" si="17"/>
        <v>228000</v>
      </c>
    </row>
    <row r="290" spans="1:11" s="190" customFormat="1" ht="15.75">
      <c r="A290" s="343">
        <v>283</v>
      </c>
      <c r="B290" s="375">
        <v>283</v>
      </c>
      <c r="C290" s="396" t="s">
        <v>1525</v>
      </c>
      <c r="D290" s="278"/>
      <c r="E290" s="183">
        <v>2019</v>
      </c>
      <c r="F290" s="183" t="s">
        <v>11</v>
      </c>
      <c r="G290" s="204">
        <v>20000</v>
      </c>
      <c r="H290" s="10">
        <v>6</v>
      </c>
      <c r="I290" s="204">
        <f t="shared" si="16"/>
        <v>120000</v>
      </c>
      <c r="J290" s="394">
        <v>6</v>
      </c>
      <c r="K290" s="204">
        <f t="shared" si="17"/>
        <v>120000</v>
      </c>
    </row>
    <row r="291" spans="1:11" s="190" customFormat="1" ht="15.75">
      <c r="A291" s="343">
        <v>284</v>
      </c>
      <c r="B291" s="195">
        <v>284</v>
      </c>
      <c r="C291" s="396" t="s">
        <v>1526</v>
      </c>
      <c r="D291" s="278"/>
      <c r="E291" s="183">
        <v>2019</v>
      </c>
      <c r="F291" s="183" t="s">
        <v>11</v>
      </c>
      <c r="G291" s="204">
        <v>27990</v>
      </c>
      <c r="H291" s="10">
        <v>5</v>
      </c>
      <c r="I291" s="204">
        <f t="shared" si="16"/>
        <v>139950</v>
      </c>
      <c r="J291" s="394">
        <v>5</v>
      </c>
      <c r="K291" s="204">
        <f t="shared" si="17"/>
        <v>139950</v>
      </c>
    </row>
    <row r="292" spans="1:11" s="190" customFormat="1" ht="15.75">
      <c r="A292" s="343">
        <v>285</v>
      </c>
      <c r="B292" s="375">
        <v>285</v>
      </c>
      <c r="C292" s="396" t="s">
        <v>1527</v>
      </c>
      <c r="D292" s="278"/>
      <c r="E292" s="183">
        <v>2019</v>
      </c>
      <c r="F292" s="183" t="s">
        <v>11</v>
      </c>
      <c r="G292" s="204">
        <v>75000</v>
      </c>
      <c r="H292" s="10">
        <v>1</v>
      </c>
      <c r="I292" s="204">
        <f t="shared" si="16"/>
        <v>75000</v>
      </c>
      <c r="J292" s="394">
        <v>1</v>
      </c>
      <c r="K292" s="204">
        <f t="shared" si="17"/>
        <v>75000</v>
      </c>
    </row>
    <row r="293" spans="1:11" s="190" customFormat="1" ht="15.75">
      <c r="A293" s="343">
        <v>286</v>
      </c>
      <c r="B293" s="195">
        <v>286</v>
      </c>
      <c r="C293" s="396" t="s">
        <v>1528</v>
      </c>
      <c r="D293" s="278"/>
      <c r="E293" s="183">
        <v>2019</v>
      </c>
      <c r="F293" s="183" t="s">
        <v>11</v>
      </c>
      <c r="G293" s="204">
        <v>39725</v>
      </c>
      <c r="H293" s="10">
        <v>7</v>
      </c>
      <c r="I293" s="204">
        <f t="shared" si="16"/>
        <v>278075</v>
      </c>
      <c r="J293" s="394">
        <v>7</v>
      </c>
      <c r="K293" s="204">
        <f t="shared" si="17"/>
        <v>278075</v>
      </c>
    </row>
    <row r="294" spans="1:11" s="190" customFormat="1" ht="15.75">
      <c r="A294" s="343">
        <v>287</v>
      </c>
      <c r="B294" s="375">
        <v>287</v>
      </c>
      <c r="C294" s="278" t="s">
        <v>1529</v>
      </c>
      <c r="D294" s="278"/>
      <c r="E294" s="183">
        <v>2019</v>
      </c>
      <c r="F294" s="183" t="s">
        <v>11</v>
      </c>
      <c r="G294" s="204">
        <v>140000</v>
      </c>
      <c r="H294" s="10">
        <v>1</v>
      </c>
      <c r="I294" s="204">
        <f t="shared" si="16"/>
        <v>140000</v>
      </c>
      <c r="J294" s="394">
        <v>1</v>
      </c>
      <c r="K294" s="204">
        <f t="shared" si="17"/>
        <v>140000</v>
      </c>
    </row>
    <row r="295" spans="1:11" s="190" customFormat="1" ht="15.75">
      <c r="A295" s="343">
        <v>288</v>
      </c>
      <c r="B295" s="195">
        <v>288</v>
      </c>
      <c r="C295" s="278" t="s">
        <v>1530</v>
      </c>
      <c r="D295" s="278"/>
      <c r="E295" s="183">
        <v>2019</v>
      </c>
      <c r="F295" s="183" t="s">
        <v>11</v>
      </c>
      <c r="G295" s="204">
        <v>29500</v>
      </c>
      <c r="H295" s="10">
        <v>1</v>
      </c>
      <c r="I295" s="204">
        <f t="shared" si="16"/>
        <v>29500</v>
      </c>
      <c r="J295" s="394">
        <v>1</v>
      </c>
      <c r="K295" s="204">
        <f t="shared" si="17"/>
        <v>29500</v>
      </c>
    </row>
    <row r="296" spans="1:11" s="190" customFormat="1" ht="15.75">
      <c r="A296" s="343">
        <v>289</v>
      </c>
      <c r="B296" s="375">
        <v>289</v>
      </c>
      <c r="C296" s="278" t="s">
        <v>1531</v>
      </c>
      <c r="D296" s="278"/>
      <c r="E296" s="183">
        <v>2019</v>
      </c>
      <c r="F296" s="183" t="s">
        <v>11</v>
      </c>
      <c r="G296" s="204">
        <v>53900</v>
      </c>
      <c r="H296" s="10">
        <v>1</v>
      </c>
      <c r="I296" s="204">
        <f t="shared" si="16"/>
        <v>53900</v>
      </c>
      <c r="J296" s="394">
        <v>1</v>
      </c>
      <c r="K296" s="204">
        <f t="shared" si="17"/>
        <v>53900</v>
      </c>
    </row>
    <row r="297" spans="1:11" s="190" customFormat="1" ht="15.75">
      <c r="A297" s="343">
        <v>290</v>
      </c>
      <c r="B297" s="195">
        <v>290</v>
      </c>
      <c r="C297" s="278" t="s">
        <v>109</v>
      </c>
      <c r="D297" s="278"/>
      <c r="E297" s="183">
        <v>2019</v>
      </c>
      <c r="F297" s="183" t="s">
        <v>11</v>
      </c>
      <c r="G297" s="204">
        <v>75000</v>
      </c>
      <c r="H297" s="10">
        <v>6</v>
      </c>
      <c r="I297" s="204">
        <f t="shared" si="16"/>
        <v>450000</v>
      </c>
      <c r="J297" s="394">
        <v>6</v>
      </c>
      <c r="K297" s="204">
        <f t="shared" si="17"/>
        <v>450000</v>
      </c>
    </row>
    <row r="298" spans="1:11" s="190" customFormat="1" ht="15.75">
      <c r="A298" s="343">
        <v>291</v>
      </c>
      <c r="B298" s="375">
        <v>291</v>
      </c>
      <c r="C298" s="278" t="s">
        <v>1532</v>
      </c>
      <c r="D298" s="278"/>
      <c r="E298" s="183">
        <v>2019</v>
      </c>
      <c r="F298" s="183" t="s">
        <v>11</v>
      </c>
      <c r="G298" s="204">
        <v>19900</v>
      </c>
      <c r="H298" s="10">
        <v>7</v>
      </c>
      <c r="I298" s="204">
        <f t="shared" si="16"/>
        <v>139300</v>
      </c>
      <c r="J298" s="394">
        <v>7</v>
      </c>
      <c r="K298" s="204">
        <f t="shared" si="17"/>
        <v>139300</v>
      </c>
    </row>
    <row r="299" spans="1:11" s="190" customFormat="1" ht="15.75">
      <c r="A299" s="343">
        <v>292</v>
      </c>
      <c r="B299" s="195">
        <v>292</v>
      </c>
      <c r="C299" s="278" t="s">
        <v>1533</v>
      </c>
      <c r="D299" s="278"/>
      <c r="E299" s="183">
        <v>2019</v>
      </c>
      <c r="F299" s="183" t="s">
        <v>11</v>
      </c>
      <c r="G299" s="204">
        <v>38000</v>
      </c>
      <c r="H299" s="10">
        <v>7</v>
      </c>
      <c r="I299" s="204">
        <f t="shared" si="16"/>
        <v>266000</v>
      </c>
      <c r="J299" s="394">
        <v>7</v>
      </c>
      <c r="K299" s="204">
        <f t="shared" si="17"/>
        <v>266000</v>
      </c>
    </row>
    <row r="300" spans="1:11" s="190" customFormat="1" ht="31.5">
      <c r="A300" s="343">
        <v>293</v>
      </c>
      <c r="B300" s="375">
        <v>293</v>
      </c>
      <c r="C300" s="278" t="s">
        <v>1534</v>
      </c>
      <c r="D300" s="278"/>
      <c r="E300" s="183">
        <v>2019</v>
      </c>
      <c r="F300" s="183" t="s">
        <v>11</v>
      </c>
      <c r="G300" s="204">
        <v>99900</v>
      </c>
      <c r="H300" s="10">
        <v>1</v>
      </c>
      <c r="I300" s="204">
        <f t="shared" si="16"/>
        <v>99900</v>
      </c>
      <c r="J300" s="394">
        <v>1</v>
      </c>
      <c r="K300" s="204">
        <f t="shared" si="17"/>
        <v>99900</v>
      </c>
    </row>
    <row r="301" spans="1:11" s="190" customFormat="1" ht="31.5">
      <c r="A301" s="343">
        <v>294</v>
      </c>
      <c r="B301" s="195">
        <v>294</v>
      </c>
      <c r="C301" s="278" t="s">
        <v>1535</v>
      </c>
      <c r="D301" s="278"/>
      <c r="E301" s="183">
        <v>2019</v>
      </c>
      <c r="F301" s="183" t="s">
        <v>11</v>
      </c>
      <c r="G301" s="204">
        <v>99900</v>
      </c>
      <c r="H301" s="10">
        <v>1</v>
      </c>
      <c r="I301" s="204">
        <f t="shared" si="16"/>
        <v>99900</v>
      </c>
      <c r="J301" s="394">
        <v>1</v>
      </c>
      <c r="K301" s="204">
        <f t="shared" si="17"/>
        <v>99900</v>
      </c>
    </row>
    <row r="302" spans="1:11" s="190" customFormat="1" ht="15.75">
      <c r="A302" s="343">
        <v>295</v>
      </c>
      <c r="B302" s="375">
        <v>295</v>
      </c>
      <c r="C302" s="278" t="s">
        <v>1536</v>
      </c>
      <c r="D302" s="278"/>
      <c r="E302" s="183">
        <v>2019</v>
      </c>
      <c r="F302" s="183" t="s">
        <v>11</v>
      </c>
      <c r="G302" s="204">
        <v>49900</v>
      </c>
      <c r="H302" s="10">
        <v>3</v>
      </c>
      <c r="I302" s="204">
        <f t="shared" si="16"/>
        <v>149700</v>
      </c>
      <c r="J302" s="394">
        <v>3</v>
      </c>
      <c r="K302" s="204">
        <f t="shared" si="17"/>
        <v>149700</v>
      </c>
    </row>
    <row r="303" spans="1:11" s="190" customFormat="1" ht="15.75">
      <c r="A303" s="343">
        <v>296</v>
      </c>
      <c r="B303" s="195">
        <v>296</v>
      </c>
      <c r="C303" s="278" t="s">
        <v>1537</v>
      </c>
      <c r="D303" s="278"/>
      <c r="E303" s="183">
        <v>2019</v>
      </c>
      <c r="F303" s="183" t="s">
        <v>11</v>
      </c>
      <c r="G303" s="204">
        <v>26290</v>
      </c>
      <c r="H303" s="10">
        <v>2</v>
      </c>
      <c r="I303" s="204">
        <f t="shared" si="16"/>
        <v>52580</v>
      </c>
      <c r="J303" s="394">
        <v>2</v>
      </c>
      <c r="K303" s="204">
        <f t="shared" si="17"/>
        <v>52580</v>
      </c>
    </row>
    <row r="304" spans="1:11" s="190" customFormat="1" ht="31.5">
      <c r="A304" s="343">
        <v>297</v>
      </c>
      <c r="B304" s="375">
        <v>297</v>
      </c>
      <c r="C304" s="278" t="s">
        <v>1538</v>
      </c>
      <c r="D304" s="278"/>
      <c r="E304" s="183">
        <v>2019</v>
      </c>
      <c r="F304" s="183" t="s">
        <v>11</v>
      </c>
      <c r="G304" s="204">
        <v>28500</v>
      </c>
      <c r="H304" s="10">
        <v>1</v>
      </c>
      <c r="I304" s="204">
        <f t="shared" si="16"/>
        <v>28500</v>
      </c>
      <c r="J304" s="394">
        <v>1</v>
      </c>
      <c r="K304" s="204">
        <f t="shared" si="17"/>
        <v>28500</v>
      </c>
    </row>
    <row r="305" spans="1:11" s="190" customFormat="1" ht="47.25">
      <c r="A305" s="343">
        <v>298</v>
      </c>
      <c r="B305" s="195">
        <v>298</v>
      </c>
      <c r="C305" s="278" t="s">
        <v>1539</v>
      </c>
      <c r="D305" s="278"/>
      <c r="E305" s="183">
        <v>2019</v>
      </c>
      <c r="F305" s="183" t="s">
        <v>11</v>
      </c>
      <c r="G305" s="204">
        <v>28500</v>
      </c>
      <c r="H305" s="10">
        <v>1</v>
      </c>
      <c r="I305" s="204">
        <f t="shared" si="16"/>
        <v>28500</v>
      </c>
      <c r="J305" s="394">
        <v>1</v>
      </c>
      <c r="K305" s="204">
        <f t="shared" si="17"/>
        <v>28500</v>
      </c>
    </row>
    <row r="306" spans="1:11" s="190" customFormat="1" ht="31.5">
      <c r="A306" s="343">
        <v>299</v>
      </c>
      <c r="B306" s="195">
        <v>299</v>
      </c>
      <c r="C306" s="278" t="s">
        <v>1540</v>
      </c>
      <c r="D306" s="278"/>
      <c r="E306" s="183">
        <v>2020</v>
      </c>
      <c r="F306" s="183" t="s">
        <v>11</v>
      </c>
      <c r="G306" s="204">
        <v>124000</v>
      </c>
      <c r="H306" s="10">
        <v>3</v>
      </c>
      <c r="I306" s="204">
        <f t="shared" si="16"/>
        <v>372000</v>
      </c>
      <c r="J306" s="394">
        <v>3</v>
      </c>
      <c r="K306" s="204">
        <f t="shared" si="17"/>
        <v>372000</v>
      </c>
    </row>
    <row r="307" spans="1:11" s="190" customFormat="1" ht="31.5">
      <c r="A307" s="343">
        <v>300</v>
      </c>
      <c r="B307" s="195">
        <v>300</v>
      </c>
      <c r="C307" s="396" t="s">
        <v>1541</v>
      </c>
      <c r="D307" s="278"/>
      <c r="E307" s="183">
        <v>2020</v>
      </c>
      <c r="F307" s="183" t="s">
        <v>11</v>
      </c>
      <c r="G307" s="204">
        <v>79000</v>
      </c>
      <c r="H307" s="10">
        <v>1</v>
      </c>
      <c r="I307" s="204">
        <f t="shared" si="16"/>
        <v>79000</v>
      </c>
      <c r="J307" s="394">
        <v>1</v>
      </c>
      <c r="K307" s="204">
        <f t="shared" si="17"/>
        <v>79000</v>
      </c>
    </row>
    <row r="308" spans="1:11" s="190" customFormat="1" ht="31.5">
      <c r="A308" s="343">
        <v>301</v>
      </c>
      <c r="B308" s="209">
        <v>301</v>
      </c>
      <c r="C308" s="278" t="s">
        <v>1542</v>
      </c>
      <c r="D308" s="278"/>
      <c r="E308" s="183">
        <v>2020</v>
      </c>
      <c r="F308" s="183" t="s">
        <v>11</v>
      </c>
      <c r="G308" s="204">
        <v>280000</v>
      </c>
      <c r="H308" s="10">
        <v>1</v>
      </c>
      <c r="I308" s="204">
        <f t="shared" si="16"/>
        <v>280000</v>
      </c>
      <c r="J308" s="394">
        <v>1</v>
      </c>
      <c r="K308" s="204">
        <f t="shared" si="17"/>
        <v>280000</v>
      </c>
    </row>
    <row r="309" spans="1:11" s="190" customFormat="1" ht="15.75">
      <c r="A309" s="343">
        <v>302</v>
      </c>
      <c r="B309" s="195">
        <v>302</v>
      </c>
      <c r="C309" s="396" t="s">
        <v>1543</v>
      </c>
      <c r="D309" s="278"/>
      <c r="E309" s="183">
        <v>2020</v>
      </c>
      <c r="F309" s="183" t="s">
        <v>11</v>
      </c>
      <c r="G309" s="204">
        <v>33000</v>
      </c>
      <c r="H309" s="10">
        <v>1</v>
      </c>
      <c r="I309" s="204">
        <f t="shared" si="16"/>
        <v>33000</v>
      </c>
      <c r="J309" s="394">
        <v>1</v>
      </c>
      <c r="K309" s="204">
        <f t="shared" si="17"/>
        <v>33000</v>
      </c>
    </row>
    <row r="310" spans="1:11" s="190" customFormat="1" ht="15.75">
      <c r="A310" s="343">
        <v>303</v>
      </c>
      <c r="B310" s="195">
        <v>303</v>
      </c>
      <c r="C310" s="396" t="s">
        <v>1544</v>
      </c>
      <c r="D310" s="278"/>
      <c r="E310" s="183">
        <v>2020</v>
      </c>
      <c r="F310" s="183" t="s">
        <v>11</v>
      </c>
      <c r="G310" s="204">
        <v>50000</v>
      </c>
      <c r="H310" s="10">
        <v>1</v>
      </c>
      <c r="I310" s="204">
        <f t="shared" si="16"/>
        <v>50000</v>
      </c>
      <c r="J310" s="394">
        <v>1</v>
      </c>
      <c r="K310" s="204">
        <f t="shared" si="17"/>
        <v>50000</v>
      </c>
    </row>
    <row r="311" spans="1:11" s="190" customFormat="1" ht="15.75">
      <c r="A311" s="343">
        <v>304</v>
      </c>
      <c r="B311" s="195">
        <v>304</v>
      </c>
      <c r="C311" s="396" t="s">
        <v>1545</v>
      </c>
      <c r="D311" s="278"/>
      <c r="E311" s="183">
        <v>2020</v>
      </c>
      <c r="F311" s="183" t="s">
        <v>11</v>
      </c>
      <c r="G311" s="204">
        <v>300000</v>
      </c>
      <c r="H311" s="10">
        <v>1</v>
      </c>
      <c r="I311" s="204">
        <f t="shared" si="16"/>
        <v>300000</v>
      </c>
      <c r="J311" s="394">
        <v>1</v>
      </c>
      <c r="K311" s="204">
        <f t="shared" si="17"/>
        <v>300000</v>
      </c>
    </row>
    <row r="312" spans="1:11" s="190" customFormat="1" ht="15.75">
      <c r="A312" s="343">
        <v>305</v>
      </c>
      <c r="B312" s="195">
        <v>305</v>
      </c>
      <c r="C312" s="396" t="s">
        <v>1546</v>
      </c>
      <c r="D312" s="278"/>
      <c r="E312" s="183">
        <v>2020</v>
      </c>
      <c r="F312" s="183" t="s">
        <v>11</v>
      </c>
      <c r="G312" s="204">
        <v>2100000</v>
      </c>
      <c r="H312" s="10">
        <v>1</v>
      </c>
      <c r="I312" s="204">
        <f t="shared" si="16"/>
        <v>2100000</v>
      </c>
      <c r="J312" s="394">
        <v>1</v>
      </c>
      <c r="K312" s="204">
        <f t="shared" si="17"/>
        <v>2100000</v>
      </c>
    </row>
    <row r="313" spans="1:11" s="190" customFormat="1" ht="31.5">
      <c r="A313" s="343">
        <v>306</v>
      </c>
      <c r="B313" s="195">
        <v>306</v>
      </c>
      <c r="C313" s="396" t="s">
        <v>1547</v>
      </c>
      <c r="D313" s="278">
        <v>2021</v>
      </c>
      <c r="E313" s="183">
        <v>2021</v>
      </c>
      <c r="F313" s="183" t="s">
        <v>11</v>
      </c>
      <c r="G313" s="204">
        <v>215000</v>
      </c>
      <c r="H313" s="10">
        <v>1</v>
      </c>
      <c r="I313" s="204">
        <f t="shared" si="16"/>
        <v>215000</v>
      </c>
      <c r="J313" s="394">
        <v>1</v>
      </c>
      <c r="K313" s="204">
        <f t="shared" si="17"/>
        <v>215000</v>
      </c>
    </row>
    <row r="314" spans="1:11" s="190" customFormat="1" ht="31.5">
      <c r="A314" s="343">
        <v>307</v>
      </c>
      <c r="B314" s="195">
        <v>307</v>
      </c>
      <c r="C314" s="396" t="s">
        <v>1548</v>
      </c>
      <c r="D314" s="278">
        <v>2021</v>
      </c>
      <c r="E314" s="183">
        <v>2021</v>
      </c>
      <c r="F314" s="183" t="s">
        <v>11</v>
      </c>
      <c r="G314" s="204">
        <v>138000</v>
      </c>
      <c r="H314" s="10">
        <v>3</v>
      </c>
      <c r="I314" s="204">
        <f t="shared" si="16"/>
        <v>414000</v>
      </c>
      <c r="J314" s="394">
        <v>3</v>
      </c>
      <c r="K314" s="204">
        <f t="shared" si="17"/>
        <v>414000</v>
      </c>
    </row>
    <row r="315" spans="1:11" s="190" customFormat="1" ht="15.75">
      <c r="A315" s="343">
        <v>308</v>
      </c>
      <c r="B315" s="195">
        <v>308</v>
      </c>
      <c r="C315" s="396" t="s">
        <v>1549</v>
      </c>
      <c r="D315" s="278">
        <v>2021</v>
      </c>
      <c r="E315" s="183">
        <v>2021</v>
      </c>
      <c r="F315" s="183" t="s">
        <v>11</v>
      </c>
      <c r="G315" s="204">
        <v>60000</v>
      </c>
      <c r="H315" s="10">
        <v>1</v>
      </c>
      <c r="I315" s="204">
        <f t="shared" si="16"/>
        <v>60000</v>
      </c>
      <c r="J315" s="394">
        <v>1</v>
      </c>
      <c r="K315" s="204">
        <f t="shared" si="17"/>
        <v>60000</v>
      </c>
    </row>
    <row r="316" spans="1:11" s="190" customFormat="1" ht="15.75">
      <c r="A316" s="343">
        <v>309</v>
      </c>
      <c r="B316" s="195">
        <v>309</v>
      </c>
      <c r="C316" s="396" t="s">
        <v>1550</v>
      </c>
      <c r="D316" s="278">
        <v>2021</v>
      </c>
      <c r="E316" s="183">
        <v>2021</v>
      </c>
      <c r="F316" s="183" t="s">
        <v>11</v>
      </c>
      <c r="G316" s="204">
        <v>250000</v>
      </c>
      <c r="H316" s="10">
        <v>1</v>
      </c>
      <c r="I316" s="204">
        <f t="shared" si="16"/>
        <v>250000</v>
      </c>
      <c r="J316" s="394">
        <v>1</v>
      </c>
      <c r="K316" s="204">
        <f t="shared" si="17"/>
        <v>250000</v>
      </c>
    </row>
    <row r="317" spans="1:11" s="190" customFormat="1" ht="15.75">
      <c r="A317" s="343">
        <v>310</v>
      </c>
      <c r="B317" s="195">
        <v>310</v>
      </c>
      <c r="C317" s="396" t="s">
        <v>1551</v>
      </c>
      <c r="D317" s="278">
        <v>2021</v>
      </c>
      <c r="E317" s="183">
        <v>2021</v>
      </c>
      <c r="F317" s="183" t="s">
        <v>11</v>
      </c>
      <c r="G317" s="204">
        <v>181000</v>
      </c>
      <c r="H317" s="10">
        <v>4</v>
      </c>
      <c r="I317" s="204">
        <f t="shared" si="16"/>
        <v>724000</v>
      </c>
      <c r="J317" s="394">
        <v>4</v>
      </c>
      <c r="K317" s="204">
        <f t="shared" si="17"/>
        <v>724000</v>
      </c>
    </row>
    <row r="318" spans="1:11" s="190" customFormat="1" ht="15.75">
      <c r="A318" s="343">
        <v>311</v>
      </c>
      <c r="B318" s="195">
        <v>311</v>
      </c>
      <c r="C318" s="396" t="s">
        <v>1552</v>
      </c>
      <c r="D318" s="278"/>
      <c r="E318" s="183">
        <v>2021</v>
      </c>
      <c r="F318" s="183" t="s">
        <v>11</v>
      </c>
      <c r="G318" s="204">
        <v>259000</v>
      </c>
      <c r="H318" s="10">
        <v>5</v>
      </c>
      <c r="I318" s="204">
        <f t="shared" si="16"/>
        <v>1295000</v>
      </c>
      <c r="J318" s="394">
        <v>5</v>
      </c>
      <c r="K318" s="204">
        <f t="shared" si="17"/>
        <v>1295000</v>
      </c>
    </row>
    <row r="319" spans="1:11" s="190" customFormat="1" ht="15.75">
      <c r="A319" s="343">
        <v>312</v>
      </c>
      <c r="B319" s="195">
        <v>312</v>
      </c>
      <c r="C319" s="396" t="s">
        <v>1553</v>
      </c>
      <c r="D319" s="278">
        <v>2021</v>
      </c>
      <c r="E319" s="183">
        <v>2021</v>
      </c>
      <c r="F319" s="183" t="s">
        <v>11</v>
      </c>
      <c r="G319" s="204">
        <v>3000000</v>
      </c>
      <c r="H319" s="10">
        <v>1</v>
      </c>
      <c r="I319" s="204">
        <f t="shared" si="16"/>
        <v>3000000</v>
      </c>
      <c r="J319" s="394">
        <v>1</v>
      </c>
      <c r="K319" s="204">
        <f t="shared" si="17"/>
        <v>3000000</v>
      </c>
    </row>
    <row r="320" spans="1:11" s="190" customFormat="1" ht="31.5">
      <c r="A320" s="343">
        <v>313</v>
      </c>
      <c r="B320" s="195">
        <v>313</v>
      </c>
      <c r="C320" s="396" t="s">
        <v>1554</v>
      </c>
      <c r="D320" s="278"/>
      <c r="E320" s="183">
        <v>2021</v>
      </c>
      <c r="F320" s="183" t="s">
        <v>11</v>
      </c>
      <c r="G320" s="204">
        <v>299580</v>
      </c>
      <c r="H320" s="10">
        <v>3</v>
      </c>
      <c r="I320" s="204">
        <f t="shared" si="16"/>
        <v>898740</v>
      </c>
      <c r="J320" s="394">
        <v>3</v>
      </c>
      <c r="K320" s="204">
        <f t="shared" si="17"/>
        <v>898740</v>
      </c>
    </row>
    <row r="321" spans="1:15" s="190" customFormat="1" ht="15.75">
      <c r="A321" s="343">
        <v>314</v>
      </c>
      <c r="B321" s="195">
        <v>314</v>
      </c>
      <c r="C321" s="396" t="s">
        <v>809</v>
      </c>
      <c r="D321" s="278"/>
      <c r="E321" s="183">
        <v>2021</v>
      </c>
      <c r="F321" s="183" t="s">
        <v>11</v>
      </c>
      <c r="G321" s="204">
        <v>50000</v>
      </c>
      <c r="H321" s="10">
        <v>2</v>
      </c>
      <c r="I321" s="204">
        <f t="shared" si="16"/>
        <v>100000</v>
      </c>
      <c r="J321" s="394">
        <v>2</v>
      </c>
      <c r="K321" s="204">
        <f t="shared" si="17"/>
        <v>100000</v>
      </c>
    </row>
    <row r="322" spans="1:15" s="190" customFormat="1" ht="15.75">
      <c r="A322" s="343">
        <v>315</v>
      </c>
      <c r="B322" s="195">
        <v>315</v>
      </c>
      <c r="C322" s="396" t="s">
        <v>1555</v>
      </c>
      <c r="D322" s="278">
        <v>2021</v>
      </c>
      <c r="E322" s="183">
        <v>2021</v>
      </c>
      <c r="F322" s="183" t="s">
        <v>11</v>
      </c>
      <c r="G322" s="204">
        <v>85000</v>
      </c>
      <c r="H322" s="10">
        <v>1</v>
      </c>
      <c r="I322" s="204">
        <f t="shared" si="16"/>
        <v>85000</v>
      </c>
      <c r="J322" s="394">
        <v>1</v>
      </c>
      <c r="K322" s="204">
        <f t="shared" si="17"/>
        <v>85000</v>
      </c>
    </row>
    <row r="323" spans="1:15" s="190" customFormat="1" ht="15.75">
      <c r="A323" s="343">
        <v>316</v>
      </c>
      <c r="B323" s="195">
        <v>316</v>
      </c>
      <c r="C323" s="396" t="s">
        <v>1555</v>
      </c>
      <c r="D323" s="278">
        <v>2021</v>
      </c>
      <c r="E323" s="183">
        <v>2021</v>
      </c>
      <c r="F323" s="183" t="s">
        <v>11</v>
      </c>
      <c r="G323" s="204">
        <v>45000</v>
      </c>
      <c r="H323" s="10">
        <v>5</v>
      </c>
      <c r="I323" s="204">
        <f t="shared" si="16"/>
        <v>225000</v>
      </c>
      <c r="J323" s="394">
        <v>5</v>
      </c>
      <c r="K323" s="204">
        <f t="shared" si="17"/>
        <v>225000</v>
      </c>
    </row>
    <row r="324" spans="1:15" s="190" customFormat="1" ht="15.75">
      <c r="A324" s="343">
        <v>317</v>
      </c>
      <c r="B324" s="195">
        <v>317</v>
      </c>
      <c r="C324" s="396" t="s">
        <v>1556</v>
      </c>
      <c r="D324" s="278">
        <v>2021</v>
      </c>
      <c r="E324" s="183">
        <v>2021</v>
      </c>
      <c r="F324" s="183" t="s">
        <v>11</v>
      </c>
      <c r="G324" s="204">
        <v>195000</v>
      </c>
      <c r="H324" s="10">
        <v>1</v>
      </c>
      <c r="I324" s="204">
        <f t="shared" si="16"/>
        <v>195000</v>
      </c>
      <c r="J324" s="394">
        <v>1</v>
      </c>
      <c r="K324" s="204">
        <f t="shared" si="17"/>
        <v>195000</v>
      </c>
    </row>
    <row r="325" spans="1:15" s="190" customFormat="1" ht="15.75">
      <c r="A325" s="343">
        <v>318</v>
      </c>
      <c r="B325" s="195">
        <v>318</v>
      </c>
      <c r="C325" s="396" t="s">
        <v>64</v>
      </c>
      <c r="D325" s="278">
        <v>2021</v>
      </c>
      <c r="E325" s="183">
        <v>2021</v>
      </c>
      <c r="F325" s="183" t="s">
        <v>205</v>
      </c>
      <c r="G325" s="204">
        <v>4000</v>
      </c>
      <c r="H325" s="10">
        <v>20</v>
      </c>
      <c r="I325" s="204">
        <f t="shared" si="16"/>
        <v>80000</v>
      </c>
      <c r="J325" s="394">
        <v>20</v>
      </c>
      <c r="K325" s="204">
        <f t="shared" si="17"/>
        <v>80000</v>
      </c>
    </row>
    <row r="326" spans="1:15" s="190" customFormat="1" ht="15.75">
      <c r="A326" s="343">
        <v>319</v>
      </c>
      <c r="B326" s="195">
        <v>319</v>
      </c>
      <c r="C326" s="396" t="s">
        <v>1557</v>
      </c>
      <c r="D326" s="278">
        <v>2021</v>
      </c>
      <c r="E326" s="183">
        <v>2021</v>
      </c>
      <c r="F326" s="183" t="s">
        <v>11</v>
      </c>
      <c r="G326" s="204">
        <v>34000</v>
      </c>
      <c r="H326" s="10">
        <v>1</v>
      </c>
      <c r="I326" s="204">
        <f t="shared" si="16"/>
        <v>34000</v>
      </c>
      <c r="J326" s="394">
        <v>1</v>
      </c>
      <c r="K326" s="204">
        <f t="shared" si="17"/>
        <v>34000</v>
      </c>
    </row>
    <row r="327" spans="1:15" s="190" customFormat="1" ht="15.75">
      <c r="A327" s="343">
        <v>320</v>
      </c>
      <c r="B327" s="195">
        <v>320</v>
      </c>
      <c r="C327" s="396" t="s">
        <v>1558</v>
      </c>
      <c r="D327" s="278">
        <v>2021</v>
      </c>
      <c r="E327" s="183">
        <v>2021</v>
      </c>
      <c r="F327" s="183" t="s">
        <v>11</v>
      </c>
      <c r="G327" s="204">
        <v>1230000</v>
      </c>
      <c r="H327" s="10">
        <v>1</v>
      </c>
      <c r="I327" s="204">
        <f t="shared" si="16"/>
        <v>1230000</v>
      </c>
      <c r="J327" s="394">
        <v>1</v>
      </c>
      <c r="K327" s="204">
        <f t="shared" si="17"/>
        <v>1230000</v>
      </c>
    </row>
    <row r="328" spans="1:15" s="190" customFormat="1" ht="15.75">
      <c r="A328" s="343">
        <v>321</v>
      </c>
      <c r="B328" s="195">
        <v>321</v>
      </c>
      <c r="C328" s="396" t="s">
        <v>1559</v>
      </c>
      <c r="D328" s="278">
        <v>2021</v>
      </c>
      <c r="E328" s="183">
        <v>2021</v>
      </c>
      <c r="F328" s="183" t="s">
        <v>11</v>
      </c>
      <c r="G328" s="204">
        <v>1838000</v>
      </c>
      <c r="H328" s="10">
        <v>1</v>
      </c>
      <c r="I328" s="204">
        <f t="shared" si="16"/>
        <v>1838000</v>
      </c>
      <c r="J328" s="394">
        <v>1</v>
      </c>
      <c r="K328" s="204">
        <f t="shared" si="17"/>
        <v>1838000</v>
      </c>
    </row>
    <row r="329" spans="1:15" s="224" customFormat="1" ht="15.75">
      <c r="A329" s="343">
        <v>322</v>
      </c>
      <c r="B329" s="648" t="s">
        <v>111</v>
      </c>
      <c r="C329" s="649"/>
      <c r="D329" s="229"/>
      <c r="E329" s="20"/>
      <c r="F329" s="20"/>
      <c r="G329" s="243"/>
      <c r="H329" s="397">
        <f>SUM(H8:H328)</f>
        <v>1050.05</v>
      </c>
      <c r="I329" s="398">
        <f>SUM(I8:I328)</f>
        <v>1169158786.75</v>
      </c>
      <c r="J329" s="399">
        <f>SUM(J8:J328)</f>
        <v>1050.05</v>
      </c>
      <c r="K329" s="400">
        <f>SUM(K8:K328)</f>
        <v>1169158786.75</v>
      </c>
    </row>
    <row r="330" spans="1:15" s="224" customFormat="1" ht="15.75">
      <c r="A330" s="343">
        <v>323</v>
      </c>
      <c r="B330" s="168"/>
      <c r="C330" s="652" t="s">
        <v>798</v>
      </c>
      <c r="D330" s="653"/>
      <c r="E330" s="653"/>
      <c r="F330" s="653"/>
      <c r="G330" s="653"/>
      <c r="H330" s="653"/>
      <c r="I330" s="653"/>
      <c r="J330" s="653"/>
      <c r="K330" s="654"/>
    </row>
    <row r="331" spans="1:15" ht="15.75">
      <c r="A331" s="343">
        <v>324</v>
      </c>
      <c r="B331" s="168">
        <v>1</v>
      </c>
      <c r="C331" s="229" t="s">
        <v>1560</v>
      </c>
      <c r="D331" s="401">
        <v>1976</v>
      </c>
      <c r="E331" s="401">
        <v>1976</v>
      </c>
      <c r="F331" s="401" t="s">
        <v>11</v>
      </c>
      <c r="G331" s="228">
        <v>8880525</v>
      </c>
      <c r="H331" s="401" t="s">
        <v>1561</v>
      </c>
      <c r="I331" s="402">
        <v>8880525</v>
      </c>
      <c r="J331" s="403" t="s">
        <v>1561</v>
      </c>
      <c r="K331" s="404">
        <f>I331</f>
        <v>8880525</v>
      </c>
    </row>
    <row r="332" spans="1:15" ht="15.75">
      <c r="A332" s="343">
        <v>325</v>
      </c>
      <c r="B332" s="168">
        <v>2</v>
      </c>
      <c r="C332" s="229" t="s">
        <v>1562</v>
      </c>
      <c r="D332" s="401">
        <v>1977</v>
      </c>
      <c r="E332" s="401">
        <v>1977</v>
      </c>
      <c r="F332" s="401" t="s">
        <v>11</v>
      </c>
      <c r="G332" s="239">
        <v>102080208</v>
      </c>
      <c r="H332" s="401">
        <v>1</v>
      </c>
      <c r="I332" s="402">
        <f>G332*H332</f>
        <v>102080208</v>
      </c>
      <c r="J332" s="403">
        <v>1</v>
      </c>
      <c r="K332" s="404">
        <f>I332</f>
        <v>102080208</v>
      </c>
      <c r="N332" s="17"/>
      <c r="O332" s="17"/>
    </row>
    <row r="333" spans="1:15" ht="15.75">
      <c r="A333" s="343">
        <v>326</v>
      </c>
      <c r="B333" s="22">
        <v>3</v>
      </c>
      <c r="C333" s="405" t="s">
        <v>1563</v>
      </c>
      <c r="D333" s="401">
        <v>2016</v>
      </c>
      <c r="E333" s="406">
        <v>2016</v>
      </c>
      <c r="F333" s="406" t="s">
        <v>11</v>
      </c>
      <c r="G333" s="407">
        <v>13010154</v>
      </c>
      <c r="H333" s="408">
        <v>1</v>
      </c>
      <c r="I333" s="409">
        <f>G333*H333</f>
        <v>13010154</v>
      </c>
      <c r="J333" s="410">
        <v>1</v>
      </c>
      <c r="K333" s="404">
        <f t="shared" ref="K333:K388" si="18">I333</f>
        <v>13010154</v>
      </c>
    </row>
    <row r="334" spans="1:15" ht="15.75">
      <c r="A334" s="343">
        <v>327</v>
      </c>
      <c r="B334" s="168">
        <v>4</v>
      </c>
      <c r="C334" s="411" t="s">
        <v>1564</v>
      </c>
      <c r="D334" s="260">
        <v>1978</v>
      </c>
      <c r="E334" s="260">
        <v>1978</v>
      </c>
      <c r="F334" s="260" t="s">
        <v>11</v>
      </c>
      <c r="G334" s="412">
        <v>240957</v>
      </c>
      <c r="H334" s="260">
        <v>1</v>
      </c>
      <c r="I334" s="409">
        <f t="shared" ref="I334:I388" si="19">G334*H334</f>
        <v>240957</v>
      </c>
      <c r="J334" s="413">
        <v>1</v>
      </c>
      <c r="K334" s="404">
        <f t="shared" si="18"/>
        <v>240957</v>
      </c>
    </row>
    <row r="335" spans="1:15" ht="15.75">
      <c r="A335" s="343">
        <v>328</v>
      </c>
      <c r="B335" s="168">
        <v>5</v>
      </c>
      <c r="C335" s="411" t="s">
        <v>1565</v>
      </c>
      <c r="D335" s="260">
        <v>1981</v>
      </c>
      <c r="E335" s="260">
        <v>1981</v>
      </c>
      <c r="F335" s="260" t="s">
        <v>11</v>
      </c>
      <c r="G335" s="412">
        <v>19220</v>
      </c>
      <c r="H335" s="260">
        <v>1</v>
      </c>
      <c r="I335" s="409">
        <f t="shared" si="19"/>
        <v>19220</v>
      </c>
      <c r="J335" s="413">
        <v>1</v>
      </c>
      <c r="K335" s="404">
        <f t="shared" si="18"/>
        <v>19220</v>
      </c>
    </row>
    <row r="336" spans="1:15" ht="15.75">
      <c r="A336" s="343">
        <v>329</v>
      </c>
      <c r="B336" s="168">
        <v>6</v>
      </c>
      <c r="C336" s="411" t="s">
        <v>1566</v>
      </c>
      <c r="D336" s="260">
        <v>1978</v>
      </c>
      <c r="E336" s="260">
        <v>1978</v>
      </c>
      <c r="F336" s="260" t="s">
        <v>11</v>
      </c>
      <c r="G336" s="412">
        <v>1519440</v>
      </c>
      <c r="H336" s="260">
        <v>1</v>
      </c>
      <c r="I336" s="409">
        <f t="shared" si="19"/>
        <v>1519440</v>
      </c>
      <c r="J336" s="413">
        <v>1</v>
      </c>
      <c r="K336" s="404">
        <f t="shared" si="18"/>
        <v>1519440</v>
      </c>
    </row>
    <row r="337" spans="1:11" ht="15.75">
      <c r="A337" s="343">
        <v>330</v>
      </c>
      <c r="B337" s="168">
        <v>7</v>
      </c>
      <c r="C337" s="228" t="s">
        <v>772</v>
      </c>
      <c r="D337" s="228"/>
      <c r="E337" s="414">
        <v>1978</v>
      </c>
      <c r="F337" s="260" t="s">
        <v>11</v>
      </c>
      <c r="G337" s="263">
        <v>42999</v>
      </c>
      <c r="H337" s="414">
        <v>1</v>
      </c>
      <c r="I337" s="409">
        <f t="shared" si="19"/>
        <v>42999</v>
      </c>
      <c r="J337" s="242">
        <v>1</v>
      </c>
      <c r="K337" s="404">
        <f t="shared" si="18"/>
        <v>42999</v>
      </c>
    </row>
    <row r="338" spans="1:11" ht="15.75">
      <c r="A338" s="343">
        <v>331</v>
      </c>
      <c r="B338" s="168">
        <v>8</v>
      </c>
      <c r="C338" s="415" t="s">
        <v>1567</v>
      </c>
      <c r="D338" s="413"/>
      <c r="E338" s="260">
        <v>1978</v>
      </c>
      <c r="F338" s="260" t="s">
        <v>11</v>
      </c>
      <c r="G338" s="263">
        <v>3988</v>
      </c>
      <c r="H338" s="260">
        <v>1</v>
      </c>
      <c r="I338" s="409">
        <f t="shared" si="19"/>
        <v>3988</v>
      </c>
      <c r="J338" s="413">
        <v>1</v>
      </c>
      <c r="K338" s="404">
        <f t="shared" si="18"/>
        <v>3988</v>
      </c>
    </row>
    <row r="339" spans="1:11" ht="15.75">
      <c r="A339" s="343">
        <v>332</v>
      </c>
      <c r="B339" s="168">
        <v>9</v>
      </c>
      <c r="C339" s="415" t="s">
        <v>776</v>
      </c>
      <c r="D339" s="415"/>
      <c r="E339" s="260">
        <v>2014</v>
      </c>
      <c r="F339" s="260" t="s">
        <v>11</v>
      </c>
      <c r="G339" s="263">
        <v>48100</v>
      </c>
      <c r="H339" s="260">
        <v>2</v>
      </c>
      <c r="I339" s="409">
        <f t="shared" si="19"/>
        <v>96200</v>
      </c>
      <c r="J339" s="413">
        <v>2</v>
      </c>
      <c r="K339" s="404">
        <f t="shared" si="18"/>
        <v>96200</v>
      </c>
    </row>
    <row r="340" spans="1:11" ht="15.75">
      <c r="A340" s="343">
        <v>333</v>
      </c>
      <c r="B340" s="168">
        <v>10</v>
      </c>
      <c r="C340" s="415" t="s">
        <v>1568</v>
      </c>
      <c r="D340" s="415"/>
      <c r="E340" s="260">
        <v>2014</v>
      </c>
      <c r="F340" s="260" t="s">
        <v>11</v>
      </c>
      <c r="G340" s="263">
        <v>7000</v>
      </c>
      <c r="H340" s="260">
        <v>12</v>
      </c>
      <c r="I340" s="409">
        <f t="shared" si="19"/>
        <v>84000</v>
      </c>
      <c r="J340" s="413">
        <v>12</v>
      </c>
      <c r="K340" s="404">
        <f t="shared" si="18"/>
        <v>84000</v>
      </c>
    </row>
    <row r="341" spans="1:11" ht="15.75">
      <c r="A341" s="343">
        <v>334</v>
      </c>
      <c r="B341" s="168">
        <v>11</v>
      </c>
      <c r="C341" s="415" t="s">
        <v>1569</v>
      </c>
      <c r="D341" s="415"/>
      <c r="E341" s="260">
        <v>2014</v>
      </c>
      <c r="F341" s="260" t="s">
        <v>11</v>
      </c>
      <c r="G341" s="263">
        <v>21120</v>
      </c>
      <c r="H341" s="260">
        <v>3</v>
      </c>
      <c r="I341" s="409">
        <f t="shared" si="19"/>
        <v>63360</v>
      </c>
      <c r="J341" s="413">
        <v>3</v>
      </c>
      <c r="K341" s="404">
        <f t="shared" si="18"/>
        <v>63360</v>
      </c>
    </row>
    <row r="342" spans="1:11" ht="15.75">
      <c r="A342" s="343">
        <v>335</v>
      </c>
      <c r="B342" s="168">
        <v>12</v>
      </c>
      <c r="C342" s="415" t="s">
        <v>1570</v>
      </c>
      <c r="D342" s="415"/>
      <c r="E342" s="260">
        <v>2014</v>
      </c>
      <c r="F342" s="260" t="s">
        <v>11</v>
      </c>
      <c r="G342" s="263">
        <v>41600</v>
      </c>
      <c r="H342" s="260">
        <v>3</v>
      </c>
      <c r="I342" s="409">
        <f t="shared" si="19"/>
        <v>124800</v>
      </c>
      <c r="J342" s="413">
        <v>3</v>
      </c>
      <c r="K342" s="404">
        <f t="shared" si="18"/>
        <v>124800</v>
      </c>
    </row>
    <row r="343" spans="1:11" ht="15.75">
      <c r="A343" s="343">
        <v>336</v>
      </c>
      <c r="B343" s="168">
        <v>13</v>
      </c>
      <c r="C343" s="415" t="s">
        <v>1571</v>
      </c>
      <c r="D343" s="413"/>
      <c r="E343" s="260">
        <v>2011</v>
      </c>
      <c r="F343" s="260" t="s">
        <v>11</v>
      </c>
      <c r="G343" s="263">
        <v>150000</v>
      </c>
      <c r="H343" s="260">
        <v>3</v>
      </c>
      <c r="I343" s="409">
        <f t="shared" si="19"/>
        <v>450000</v>
      </c>
      <c r="J343" s="413">
        <v>3</v>
      </c>
      <c r="K343" s="404">
        <f t="shared" si="18"/>
        <v>450000</v>
      </c>
    </row>
    <row r="344" spans="1:11" ht="15.75">
      <c r="A344" s="343">
        <v>337</v>
      </c>
      <c r="B344" s="168">
        <v>14</v>
      </c>
      <c r="C344" s="415" t="s">
        <v>1571</v>
      </c>
      <c r="D344" s="413"/>
      <c r="E344" s="260">
        <v>2012</v>
      </c>
      <c r="F344" s="260" t="s">
        <v>11</v>
      </c>
      <c r="G344" s="263">
        <v>100000</v>
      </c>
      <c r="H344" s="260">
        <v>2</v>
      </c>
      <c r="I344" s="409">
        <f t="shared" si="19"/>
        <v>200000</v>
      </c>
      <c r="J344" s="413">
        <v>2</v>
      </c>
      <c r="K344" s="404">
        <f t="shared" si="18"/>
        <v>200000</v>
      </c>
    </row>
    <row r="345" spans="1:11" ht="15.75">
      <c r="A345" s="343">
        <v>338</v>
      </c>
      <c r="B345" s="168">
        <v>15</v>
      </c>
      <c r="C345" s="415" t="s">
        <v>1571</v>
      </c>
      <c r="D345" s="413"/>
      <c r="E345" s="260">
        <v>2013</v>
      </c>
      <c r="F345" s="260" t="s">
        <v>11</v>
      </c>
      <c r="G345" s="263">
        <v>100000</v>
      </c>
      <c r="H345" s="260">
        <v>1</v>
      </c>
      <c r="I345" s="409">
        <f t="shared" si="19"/>
        <v>100000</v>
      </c>
      <c r="J345" s="413">
        <v>1</v>
      </c>
      <c r="K345" s="404">
        <f t="shared" si="18"/>
        <v>100000</v>
      </c>
    </row>
    <row r="346" spans="1:11" ht="15.75">
      <c r="A346" s="343">
        <v>339</v>
      </c>
      <c r="B346" s="168">
        <v>16</v>
      </c>
      <c r="C346" s="415" t="s">
        <v>1572</v>
      </c>
      <c r="D346" s="413"/>
      <c r="E346" s="260">
        <v>2006</v>
      </c>
      <c r="F346" s="260" t="s">
        <v>11</v>
      </c>
      <c r="G346" s="263">
        <v>0</v>
      </c>
      <c r="H346" s="260">
        <v>1</v>
      </c>
      <c r="I346" s="409">
        <f t="shared" si="19"/>
        <v>0</v>
      </c>
      <c r="J346" s="413">
        <v>1</v>
      </c>
      <c r="K346" s="404">
        <f t="shared" si="18"/>
        <v>0</v>
      </c>
    </row>
    <row r="347" spans="1:11" ht="15.75">
      <c r="A347" s="343">
        <v>340</v>
      </c>
      <c r="B347" s="168">
        <v>17</v>
      </c>
      <c r="C347" s="415" t="s">
        <v>1573</v>
      </c>
      <c r="D347" s="413"/>
      <c r="E347" s="260">
        <v>2016</v>
      </c>
      <c r="F347" s="260" t="s">
        <v>11</v>
      </c>
      <c r="G347" s="263">
        <v>71337</v>
      </c>
      <c r="H347" s="260">
        <v>1</v>
      </c>
      <c r="I347" s="409">
        <f t="shared" si="19"/>
        <v>71337</v>
      </c>
      <c r="J347" s="413">
        <v>1</v>
      </c>
      <c r="K347" s="404">
        <f t="shared" si="18"/>
        <v>71337</v>
      </c>
    </row>
    <row r="348" spans="1:11" ht="15.75">
      <c r="A348" s="343">
        <v>341</v>
      </c>
      <c r="B348" s="168">
        <v>18</v>
      </c>
      <c r="C348" s="415" t="s">
        <v>638</v>
      </c>
      <c r="D348" s="413"/>
      <c r="E348" s="260">
        <v>2012</v>
      </c>
      <c r="F348" s="260" t="s">
        <v>11</v>
      </c>
      <c r="G348" s="263">
        <v>104655</v>
      </c>
      <c r="H348" s="260">
        <v>1</v>
      </c>
      <c r="I348" s="409">
        <f t="shared" si="19"/>
        <v>104655</v>
      </c>
      <c r="J348" s="413">
        <v>1</v>
      </c>
      <c r="K348" s="404">
        <f t="shared" si="18"/>
        <v>104655</v>
      </c>
    </row>
    <row r="349" spans="1:11" ht="15.75">
      <c r="A349" s="343">
        <v>342</v>
      </c>
      <c r="B349" s="168">
        <v>19</v>
      </c>
      <c r="C349" s="415" t="s">
        <v>1222</v>
      </c>
      <c r="D349" s="413"/>
      <c r="E349" s="260">
        <v>2005</v>
      </c>
      <c r="F349" s="260" t="s">
        <v>11</v>
      </c>
      <c r="G349" s="263">
        <v>128400</v>
      </c>
      <c r="H349" s="260">
        <v>1</v>
      </c>
      <c r="I349" s="409">
        <f t="shared" si="19"/>
        <v>128400</v>
      </c>
      <c r="J349" s="413">
        <v>1</v>
      </c>
      <c r="K349" s="404">
        <f t="shared" si="18"/>
        <v>128400</v>
      </c>
    </row>
    <row r="350" spans="1:11" ht="15.75">
      <c r="A350" s="343">
        <v>343</v>
      </c>
      <c r="B350" s="168">
        <v>20</v>
      </c>
      <c r="C350" s="415" t="s">
        <v>1574</v>
      </c>
      <c r="D350" s="413"/>
      <c r="E350" s="260">
        <v>2014</v>
      </c>
      <c r="F350" s="260" t="s">
        <v>11</v>
      </c>
      <c r="G350" s="263">
        <v>20000</v>
      </c>
      <c r="H350" s="260">
        <v>1</v>
      </c>
      <c r="I350" s="409">
        <f t="shared" si="19"/>
        <v>20000</v>
      </c>
      <c r="J350" s="413">
        <v>1</v>
      </c>
      <c r="K350" s="404">
        <f t="shared" si="18"/>
        <v>20000</v>
      </c>
    </row>
    <row r="351" spans="1:11" ht="15.75">
      <c r="A351" s="343">
        <v>344</v>
      </c>
      <c r="B351" s="168">
        <v>21</v>
      </c>
      <c r="C351" s="415" t="s">
        <v>1574</v>
      </c>
      <c r="D351" s="415"/>
      <c r="E351" s="260">
        <v>1980</v>
      </c>
      <c r="F351" s="260" t="s">
        <v>11</v>
      </c>
      <c r="G351" s="263">
        <v>10000</v>
      </c>
      <c r="H351" s="260">
        <v>4</v>
      </c>
      <c r="I351" s="409">
        <f t="shared" si="19"/>
        <v>40000</v>
      </c>
      <c r="J351" s="413">
        <v>4</v>
      </c>
      <c r="K351" s="404">
        <f t="shared" si="18"/>
        <v>40000</v>
      </c>
    </row>
    <row r="352" spans="1:11" ht="15.75">
      <c r="A352" s="343">
        <v>345</v>
      </c>
      <c r="B352" s="168">
        <v>22</v>
      </c>
      <c r="C352" s="415" t="s">
        <v>1575</v>
      </c>
      <c r="D352" s="415"/>
      <c r="E352" s="260">
        <v>2000</v>
      </c>
      <c r="F352" s="260" t="s">
        <v>11</v>
      </c>
      <c r="G352" s="263">
        <v>143000</v>
      </c>
      <c r="H352" s="260">
        <v>1</v>
      </c>
      <c r="I352" s="409">
        <f t="shared" si="19"/>
        <v>143000</v>
      </c>
      <c r="J352" s="413">
        <v>1</v>
      </c>
      <c r="K352" s="404">
        <f t="shared" si="18"/>
        <v>143000</v>
      </c>
    </row>
    <row r="353" spans="1:11" ht="15.75">
      <c r="A353" s="343">
        <v>346</v>
      </c>
      <c r="B353" s="168">
        <v>23</v>
      </c>
      <c r="C353" s="415" t="s">
        <v>1576</v>
      </c>
      <c r="D353" s="415"/>
      <c r="E353" s="260">
        <v>2000</v>
      </c>
      <c r="F353" s="260" t="s">
        <v>11</v>
      </c>
      <c r="G353" s="263">
        <v>126750</v>
      </c>
      <c r="H353" s="260">
        <v>1</v>
      </c>
      <c r="I353" s="409">
        <f t="shared" si="19"/>
        <v>126750</v>
      </c>
      <c r="J353" s="413">
        <v>1</v>
      </c>
      <c r="K353" s="404">
        <f t="shared" si="18"/>
        <v>126750</v>
      </c>
    </row>
    <row r="354" spans="1:11" ht="15.75">
      <c r="A354" s="343">
        <v>347</v>
      </c>
      <c r="B354" s="168">
        <v>24</v>
      </c>
      <c r="C354" s="415" t="s">
        <v>1577</v>
      </c>
      <c r="D354" s="415"/>
      <c r="E354" s="260">
        <v>2000</v>
      </c>
      <c r="F354" s="260" t="s">
        <v>11</v>
      </c>
      <c r="G354" s="412">
        <v>44850</v>
      </c>
      <c r="H354" s="260">
        <v>1</v>
      </c>
      <c r="I354" s="409">
        <f t="shared" si="19"/>
        <v>44850</v>
      </c>
      <c r="J354" s="413">
        <v>1</v>
      </c>
      <c r="K354" s="404">
        <f t="shared" si="18"/>
        <v>44850</v>
      </c>
    </row>
    <row r="355" spans="1:11" ht="15.75">
      <c r="A355" s="343">
        <v>348</v>
      </c>
      <c r="B355" s="168">
        <v>25</v>
      </c>
      <c r="C355" s="228" t="s">
        <v>64</v>
      </c>
      <c r="D355" s="228"/>
      <c r="E355" s="414">
        <v>2014</v>
      </c>
      <c r="F355" s="260" t="s">
        <v>355</v>
      </c>
      <c r="G355" s="412">
        <v>3510</v>
      </c>
      <c r="H355" s="414">
        <v>11</v>
      </c>
      <c r="I355" s="409">
        <f t="shared" si="19"/>
        <v>38610</v>
      </c>
      <c r="J355" s="242">
        <v>11</v>
      </c>
      <c r="K355" s="404">
        <f>I355</f>
        <v>38610</v>
      </c>
    </row>
    <row r="356" spans="1:11" ht="15.75">
      <c r="A356" s="343">
        <v>349</v>
      </c>
      <c r="B356" s="168">
        <v>26</v>
      </c>
      <c r="C356" s="229" t="s">
        <v>1578</v>
      </c>
      <c r="D356" s="228"/>
      <c r="E356" s="414">
        <v>2015</v>
      </c>
      <c r="F356" s="260" t="s">
        <v>11</v>
      </c>
      <c r="G356" s="412">
        <v>110066</v>
      </c>
      <c r="H356" s="20">
        <v>3</v>
      </c>
      <c r="I356" s="409">
        <f t="shared" si="19"/>
        <v>330198</v>
      </c>
      <c r="J356" s="231">
        <v>3</v>
      </c>
      <c r="K356" s="404">
        <f t="shared" si="18"/>
        <v>330198</v>
      </c>
    </row>
    <row r="357" spans="1:11" ht="15.75">
      <c r="A357" s="343">
        <v>350</v>
      </c>
      <c r="B357" s="168">
        <v>27</v>
      </c>
      <c r="C357" s="229" t="s">
        <v>1407</v>
      </c>
      <c r="D357" s="228"/>
      <c r="E357" s="414">
        <v>1980</v>
      </c>
      <c r="F357" s="260" t="s">
        <v>11</v>
      </c>
      <c r="G357" s="412">
        <v>1039</v>
      </c>
      <c r="H357" s="20">
        <v>1</v>
      </c>
      <c r="I357" s="409">
        <f t="shared" si="19"/>
        <v>1039</v>
      </c>
      <c r="J357" s="231">
        <v>1</v>
      </c>
      <c r="K357" s="404">
        <f t="shared" si="18"/>
        <v>1039</v>
      </c>
    </row>
    <row r="358" spans="1:11" ht="15.75">
      <c r="A358" s="343">
        <v>351</v>
      </c>
      <c r="B358" s="168">
        <v>28</v>
      </c>
      <c r="C358" s="229" t="s">
        <v>1579</v>
      </c>
      <c r="D358" s="228"/>
      <c r="E358" s="414">
        <v>2005</v>
      </c>
      <c r="F358" s="260" t="s">
        <v>11</v>
      </c>
      <c r="G358" s="412">
        <v>6125</v>
      </c>
      <c r="H358" s="20">
        <v>20</v>
      </c>
      <c r="I358" s="409">
        <f t="shared" si="19"/>
        <v>122500</v>
      </c>
      <c r="J358" s="231">
        <v>20</v>
      </c>
      <c r="K358" s="404">
        <f t="shared" si="18"/>
        <v>122500</v>
      </c>
    </row>
    <row r="359" spans="1:11" ht="15.75">
      <c r="A359" s="343">
        <v>352</v>
      </c>
      <c r="B359" s="168">
        <v>29</v>
      </c>
      <c r="C359" s="229" t="s">
        <v>1580</v>
      </c>
      <c r="D359" s="228"/>
      <c r="E359" s="414">
        <v>1978</v>
      </c>
      <c r="F359" s="260" t="s">
        <v>11</v>
      </c>
      <c r="G359" s="412">
        <v>350</v>
      </c>
      <c r="H359" s="20">
        <v>1</v>
      </c>
      <c r="I359" s="409">
        <f t="shared" si="19"/>
        <v>350</v>
      </c>
      <c r="J359" s="231">
        <v>1</v>
      </c>
      <c r="K359" s="404">
        <f t="shared" si="18"/>
        <v>350</v>
      </c>
    </row>
    <row r="360" spans="1:11" ht="15.75">
      <c r="A360" s="343">
        <v>353</v>
      </c>
      <c r="B360" s="168">
        <v>30</v>
      </c>
      <c r="C360" s="229" t="s">
        <v>1400</v>
      </c>
      <c r="D360" s="228"/>
      <c r="E360" s="414">
        <v>2000</v>
      </c>
      <c r="F360" s="260" t="s">
        <v>11</v>
      </c>
      <c r="G360" s="412">
        <v>16250</v>
      </c>
      <c r="H360" s="20">
        <v>1</v>
      </c>
      <c r="I360" s="409">
        <f t="shared" si="19"/>
        <v>16250</v>
      </c>
      <c r="J360" s="231">
        <v>1</v>
      </c>
      <c r="K360" s="404">
        <f t="shared" si="18"/>
        <v>16250</v>
      </c>
    </row>
    <row r="361" spans="1:11" ht="15.75">
      <c r="A361" s="343">
        <v>354</v>
      </c>
      <c r="B361" s="168">
        <v>31</v>
      </c>
      <c r="C361" s="229" t="s">
        <v>1581</v>
      </c>
      <c r="D361" s="228"/>
      <c r="E361" s="414">
        <v>1978</v>
      </c>
      <c r="F361" s="260" t="s">
        <v>1582</v>
      </c>
      <c r="G361" s="412">
        <v>2800</v>
      </c>
      <c r="H361" s="20">
        <v>22</v>
      </c>
      <c r="I361" s="409">
        <f t="shared" si="19"/>
        <v>61600</v>
      </c>
      <c r="J361" s="231">
        <v>22</v>
      </c>
      <c r="K361" s="404">
        <f t="shared" si="18"/>
        <v>61600</v>
      </c>
    </row>
    <row r="362" spans="1:11" ht="15.75">
      <c r="A362" s="343">
        <v>355</v>
      </c>
      <c r="B362" s="168">
        <v>32</v>
      </c>
      <c r="C362" s="229" t="s">
        <v>354</v>
      </c>
      <c r="D362" s="228"/>
      <c r="E362" s="414">
        <v>1978</v>
      </c>
      <c r="F362" s="260" t="s">
        <v>1582</v>
      </c>
      <c r="G362" s="412">
        <v>1794</v>
      </c>
      <c r="H362" s="20">
        <v>17</v>
      </c>
      <c r="I362" s="409">
        <f t="shared" si="19"/>
        <v>30498</v>
      </c>
      <c r="J362" s="231">
        <v>17</v>
      </c>
      <c r="K362" s="404">
        <f t="shared" si="18"/>
        <v>30498</v>
      </c>
    </row>
    <row r="363" spans="1:11" ht="15.75">
      <c r="A363" s="343">
        <v>356</v>
      </c>
      <c r="B363" s="168">
        <v>33</v>
      </c>
      <c r="C363" s="229" t="s">
        <v>1583</v>
      </c>
      <c r="D363" s="228"/>
      <c r="E363" s="414">
        <v>1978</v>
      </c>
      <c r="F363" s="260" t="s">
        <v>11</v>
      </c>
      <c r="G363" s="412">
        <v>117</v>
      </c>
      <c r="H363" s="20">
        <v>7</v>
      </c>
      <c r="I363" s="409">
        <f t="shared" si="19"/>
        <v>819</v>
      </c>
      <c r="J363" s="231">
        <v>7</v>
      </c>
      <c r="K363" s="404">
        <f t="shared" si="18"/>
        <v>819</v>
      </c>
    </row>
    <row r="364" spans="1:11" ht="15.75">
      <c r="A364" s="343">
        <v>357</v>
      </c>
      <c r="B364" s="168">
        <v>34</v>
      </c>
      <c r="C364" s="229" t="s">
        <v>904</v>
      </c>
      <c r="D364" s="228"/>
      <c r="E364" s="414">
        <v>1978</v>
      </c>
      <c r="F364" s="260" t="s">
        <v>11</v>
      </c>
      <c r="G364" s="412">
        <v>9750</v>
      </c>
      <c r="H364" s="20">
        <v>1</v>
      </c>
      <c r="I364" s="409">
        <f t="shared" si="19"/>
        <v>9750</v>
      </c>
      <c r="J364" s="231">
        <v>1</v>
      </c>
      <c r="K364" s="404">
        <f t="shared" si="18"/>
        <v>9750</v>
      </c>
    </row>
    <row r="365" spans="1:11" ht="15.75">
      <c r="A365" s="343">
        <v>358</v>
      </c>
      <c r="B365" s="168">
        <v>35</v>
      </c>
      <c r="C365" s="229" t="s">
        <v>1584</v>
      </c>
      <c r="D365" s="228"/>
      <c r="E365" s="414">
        <v>1978</v>
      </c>
      <c r="F365" s="260" t="s">
        <v>11</v>
      </c>
      <c r="G365" s="412">
        <v>5000</v>
      </c>
      <c r="H365" s="20">
        <v>4</v>
      </c>
      <c r="I365" s="409">
        <f t="shared" si="19"/>
        <v>20000</v>
      </c>
      <c r="J365" s="231">
        <v>4</v>
      </c>
      <c r="K365" s="404">
        <f t="shared" si="18"/>
        <v>20000</v>
      </c>
    </row>
    <row r="366" spans="1:11" ht="15.75">
      <c r="A366" s="343">
        <v>359</v>
      </c>
      <c r="B366" s="168">
        <v>36</v>
      </c>
      <c r="C366" s="229" t="s">
        <v>1585</v>
      </c>
      <c r="D366" s="228"/>
      <c r="E366" s="414">
        <v>1978</v>
      </c>
      <c r="F366" s="260" t="s">
        <v>11</v>
      </c>
      <c r="G366" s="412">
        <v>5000</v>
      </c>
      <c r="H366" s="20">
        <v>4</v>
      </c>
      <c r="I366" s="409">
        <f t="shared" si="19"/>
        <v>20000</v>
      </c>
      <c r="J366" s="231">
        <v>4</v>
      </c>
      <c r="K366" s="404">
        <f t="shared" si="18"/>
        <v>20000</v>
      </c>
    </row>
    <row r="367" spans="1:11" ht="15.75">
      <c r="A367" s="343">
        <v>360</v>
      </c>
      <c r="B367" s="168">
        <v>37</v>
      </c>
      <c r="C367" s="229" t="s">
        <v>69</v>
      </c>
      <c r="D367" s="228"/>
      <c r="E367" s="414">
        <v>1978</v>
      </c>
      <c r="F367" s="260" t="s">
        <v>11</v>
      </c>
      <c r="G367" s="412">
        <v>500</v>
      </c>
      <c r="H367" s="20">
        <v>2</v>
      </c>
      <c r="I367" s="409">
        <f t="shared" si="19"/>
        <v>1000</v>
      </c>
      <c r="J367" s="231">
        <v>2</v>
      </c>
      <c r="K367" s="404">
        <f t="shared" si="18"/>
        <v>1000</v>
      </c>
    </row>
    <row r="368" spans="1:11" ht="15.75">
      <c r="A368" s="343">
        <v>361</v>
      </c>
      <c r="B368" s="168">
        <v>38</v>
      </c>
      <c r="C368" s="229" t="s">
        <v>1586</v>
      </c>
      <c r="D368" s="228"/>
      <c r="E368" s="414">
        <v>1978</v>
      </c>
      <c r="F368" s="260" t="s">
        <v>11</v>
      </c>
      <c r="G368" s="412">
        <v>560</v>
      </c>
      <c r="H368" s="20">
        <v>70</v>
      </c>
      <c r="I368" s="409">
        <f t="shared" si="19"/>
        <v>39200</v>
      </c>
      <c r="J368" s="231">
        <v>70</v>
      </c>
      <c r="K368" s="404">
        <f t="shared" si="18"/>
        <v>39200</v>
      </c>
    </row>
    <row r="369" spans="1:11" ht="15.75">
      <c r="A369" s="343">
        <v>362</v>
      </c>
      <c r="B369" s="168">
        <v>39</v>
      </c>
      <c r="C369" s="228" t="s">
        <v>1587</v>
      </c>
      <c r="D369" s="228"/>
      <c r="E369" s="414">
        <v>1978</v>
      </c>
      <c r="F369" s="260" t="s">
        <v>11</v>
      </c>
      <c r="G369" s="412">
        <v>5253</v>
      </c>
      <c r="H369" s="414">
        <v>1</v>
      </c>
      <c r="I369" s="409">
        <f t="shared" si="19"/>
        <v>5253</v>
      </c>
      <c r="J369" s="242">
        <v>1</v>
      </c>
      <c r="K369" s="404">
        <f t="shared" si="18"/>
        <v>5253</v>
      </c>
    </row>
    <row r="370" spans="1:11" ht="15.75">
      <c r="A370" s="343">
        <v>363</v>
      </c>
      <c r="B370" s="168">
        <v>40</v>
      </c>
      <c r="C370" s="228" t="s">
        <v>1588</v>
      </c>
      <c r="D370" s="228"/>
      <c r="E370" s="414">
        <v>1978</v>
      </c>
      <c r="F370" s="260" t="s">
        <v>1582</v>
      </c>
      <c r="G370" s="412">
        <v>271</v>
      </c>
      <c r="H370" s="414">
        <v>33</v>
      </c>
      <c r="I370" s="409">
        <f t="shared" si="19"/>
        <v>8943</v>
      </c>
      <c r="J370" s="242">
        <v>33</v>
      </c>
      <c r="K370" s="404">
        <f t="shared" si="18"/>
        <v>8943</v>
      </c>
    </row>
    <row r="371" spans="1:11" ht="15.75">
      <c r="A371" s="343">
        <v>364</v>
      </c>
      <c r="B371" s="168">
        <v>41</v>
      </c>
      <c r="C371" s="228" t="s">
        <v>1589</v>
      </c>
      <c r="D371" s="228"/>
      <c r="E371" s="414">
        <v>1978</v>
      </c>
      <c r="F371" s="260" t="s">
        <v>11</v>
      </c>
      <c r="G371" s="412">
        <v>3000</v>
      </c>
      <c r="H371" s="20">
        <v>1</v>
      </c>
      <c r="I371" s="409">
        <f t="shared" si="19"/>
        <v>3000</v>
      </c>
      <c r="J371" s="231">
        <v>1</v>
      </c>
      <c r="K371" s="404">
        <f t="shared" si="18"/>
        <v>3000</v>
      </c>
    </row>
    <row r="372" spans="1:11" ht="15.75">
      <c r="A372" s="343">
        <v>365</v>
      </c>
      <c r="B372" s="168">
        <v>42</v>
      </c>
      <c r="C372" s="228" t="s">
        <v>1590</v>
      </c>
      <c r="D372" s="228"/>
      <c r="E372" s="414">
        <v>1978</v>
      </c>
      <c r="F372" s="260" t="s">
        <v>11</v>
      </c>
      <c r="G372" s="412">
        <v>24486</v>
      </c>
      <c r="H372" s="414">
        <v>1</v>
      </c>
      <c r="I372" s="409">
        <f>G372*H372</f>
        <v>24486</v>
      </c>
      <c r="J372" s="242">
        <v>1</v>
      </c>
      <c r="K372" s="404">
        <f t="shared" si="18"/>
        <v>24486</v>
      </c>
    </row>
    <row r="373" spans="1:11" ht="15.75">
      <c r="A373" s="343">
        <v>366</v>
      </c>
      <c r="B373" s="168">
        <v>43</v>
      </c>
      <c r="C373" s="228" t="s">
        <v>1591</v>
      </c>
      <c r="D373" s="228"/>
      <c r="E373" s="414">
        <v>1978</v>
      </c>
      <c r="F373" s="260" t="s">
        <v>11</v>
      </c>
      <c r="G373" s="412">
        <v>23523</v>
      </c>
      <c r="H373" s="414">
        <v>1</v>
      </c>
      <c r="I373" s="409">
        <f t="shared" si="19"/>
        <v>23523</v>
      </c>
      <c r="J373" s="242">
        <v>1</v>
      </c>
      <c r="K373" s="404">
        <f t="shared" si="18"/>
        <v>23523</v>
      </c>
    </row>
    <row r="374" spans="1:11" ht="15.75">
      <c r="A374" s="343">
        <v>367</v>
      </c>
      <c r="B374" s="168">
        <v>44</v>
      </c>
      <c r="C374" s="228" t="s">
        <v>1592</v>
      </c>
      <c r="D374" s="228"/>
      <c r="E374" s="414">
        <v>1978</v>
      </c>
      <c r="F374" s="260" t="s">
        <v>11</v>
      </c>
      <c r="G374" s="412">
        <v>81916</v>
      </c>
      <c r="H374" s="414">
        <v>1</v>
      </c>
      <c r="I374" s="409">
        <f t="shared" si="19"/>
        <v>81916</v>
      </c>
      <c r="J374" s="242">
        <v>1</v>
      </c>
      <c r="K374" s="404">
        <f t="shared" si="18"/>
        <v>81916</v>
      </c>
    </row>
    <row r="375" spans="1:11" ht="15.75">
      <c r="A375" s="343">
        <v>368</v>
      </c>
      <c r="B375" s="168">
        <v>45</v>
      </c>
      <c r="C375" s="228" t="s">
        <v>1593</v>
      </c>
      <c r="D375" s="228"/>
      <c r="E375" s="414">
        <v>1978</v>
      </c>
      <c r="F375" s="260" t="s">
        <v>11</v>
      </c>
      <c r="G375" s="412">
        <v>13351</v>
      </c>
      <c r="H375" s="414">
        <v>1</v>
      </c>
      <c r="I375" s="409">
        <f t="shared" si="19"/>
        <v>13351</v>
      </c>
      <c r="J375" s="242">
        <v>1</v>
      </c>
      <c r="K375" s="404">
        <f t="shared" si="18"/>
        <v>13351</v>
      </c>
    </row>
    <row r="376" spans="1:11" ht="30">
      <c r="A376" s="343">
        <v>369</v>
      </c>
      <c r="B376" s="168">
        <v>46</v>
      </c>
      <c r="C376" s="416" t="s">
        <v>1594</v>
      </c>
      <c r="D376" s="228"/>
      <c r="E376" s="414">
        <v>2018</v>
      </c>
      <c r="F376" s="260" t="s">
        <v>11</v>
      </c>
      <c r="G376" s="412">
        <v>464000</v>
      </c>
      <c r="H376" s="414">
        <v>1</v>
      </c>
      <c r="I376" s="409">
        <f t="shared" si="19"/>
        <v>464000</v>
      </c>
      <c r="J376" s="242">
        <v>1</v>
      </c>
      <c r="K376" s="404">
        <f t="shared" si="18"/>
        <v>464000</v>
      </c>
    </row>
    <row r="377" spans="1:11" ht="30">
      <c r="A377" s="343">
        <v>370</v>
      </c>
      <c r="B377" s="168">
        <v>47</v>
      </c>
      <c r="C377" s="416" t="s">
        <v>1595</v>
      </c>
      <c r="D377" s="228"/>
      <c r="E377" s="414">
        <v>2018</v>
      </c>
      <c r="F377" s="260" t="s">
        <v>11</v>
      </c>
      <c r="G377" s="412">
        <v>52950</v>
      </c>
      <c r="H377" s="414">
        <v>1</v>
      </c>
      <c r="I377" s="409">
        <f t="shared" si="19"/>
        <v>52950</v>
      </c>
      <c r="J377" s="242">
        <v>1</v>
      </c>
      <c r="K377" s="404">
        <f t="shared" si="18"/>
        <v>52950</v>
      </c>
    </row>
    <row r="378" spans="1:11" ht="30">
      <c r="A378" s="343">
        <v>371</v>
      </c>
      <c r="B378" s="168">
        <v>48</v>
      </c>
      <c r="C378" s="416" t="s">
        <v>1509</v>
      </c>
      <c r="D378" s="228"/>
      <c r="E378" s="414">
        <v>2018</v>
      </c>
      <c r="F378" s="260" t="s">
        <v>11</v>
      </c>
      <c r="G378" s="412">
        <v>113400</v>
      </c>
      <c r="H378" s="414">
        <v>1</v>
      </c>
      <c r="I378" s="409">
        <f t="shared" si="19"/>
        <v>113400</v>
      </c>
      <c r="J378" s="242">
        <v>1</v>
      </c>
      <c r="K378" s="404">
        <f t="shared" si="18"/>
        <v>113400</v>
      </c>
    </row>
    <row r="379" spans="1:11" ht="30">
      <c r="A379" s="343">
        <v>372</v>
      </c>
      <c r="B379" s="168">
        <v>49</v>
      </c>
      <c r="C379" s="416" t="s">
        <v>1596</v>
      </c>
      <c r="D379" s="228"/>
      <c r="E379" s="414">
        <v>2018</v>
      </c>
      <c r="F379" s="260" t="s">
        <v>11</v>
      </c>
      <c r="G379" s="412">
        <v>35100</v>
      </c>
      <c r="H379" s="414">
        <v>1</v>
      </c>
      <c r="I379" s="409">
        <f t="shared" si="19"/>
        <v>35100</v>
      </c>
      <c r="J379" s="242">
        <v>1</v>
      </c>
      <c r="K379" s="404">
        <f t="shared" si="18"/>
        <v>35100</v>
      </c>
    </row>
    <row r="380" spans="1:11" ht="30">
      <c r="A380" s="343">
        <v>373</v>
      </c>
      <c r="B380" s="168">
        <v>50</v>
      </c>
      <c r="C380" s="416" t="s">
        <v>1597</v>
      </c>
      <c r="D380" s="228"/>
      <c r="E380" s="414">
        <v>2018</v>
      </c>
      <c r="F380" s="260" t="s">
        <v>11</v>
      </c>
      <c r="G380" s="412">
        <v>33120</v>
      </c>
      <c r="H380" s="414">
        <v>1</v>
      </c>
      <c r="I380" s="409">
        <f t="shared" si="19"/>
        <v>33120</v>
      </c>
      <c r="J380" s="242">
        <v>1</v>
      </c>
      <c r="K380" s="404">
        <f t="shared" si="18"/>
        <v>33120</v>
      </c>
    </row>
    <row r="381" spans="1:11" ht="30">
      <c r="A381" s="343">
        <v>374</v>
      </c>
      <c r="B381" s="168">
        <v>51</v>
      </c>
      <c r="C381" s="416" t="s">
        <v>1598</v>
      </c>
      <c r="D381" s="228"/>
      <c r="E381" s="414">
        <v>2018</v>
      </c>
      <c r="F381" s="260" t="s">
        <v>11</v>
      </c>
      <c r="G381" s="412">
        <v>12030</v>
      </c>
      <c r="H381" s="414">
        <v>1</v>
      </c>
      <c r="I381" s="409">
        <f t="shared" si="19"/>
        <v>12030</v>
      </c>
      <c r="J381" s="242">
        <v>1</v>
      </c>
      <c r="K381" s="404">
        <f t="shared" si="18"/>
        <v>12030</v>
      </c>
    </row>
    <row r="382" spans="1:11" ht="30">
      <c r="A382" s="343">
        <v>375</v>
      </c>
      <c r="B382" s="168">
        <v>52</v>
      </c>
      <c r="C382" s="416" t="s">
        <v>1516</v>
      </c>
      <c r="D382" s="228"/>
      <c r="E382" s="414">
        <v>2018</v>
      </c>
      <c r="F382" s="260" t="s">
        <v>155</v>
      </c>
      <c r="G382" s="412">
        <v>2310</v>
      </c>
      <c r="H382" s="414">
        <v>30</v>
      </c>
      <c r="I382" s="409">
        <f t="shared" si="19"/>
        <v>69300</v>
      </c>
      <c r="J382" s="242">
        <v>30</v>
      </c>
      <c r="K382" s="404">
        <f t="shared" si="18"/>
        <v>69300</v>
      </c>
    </row>
    <row r="383" spans="1:11" ht="30">
      <c r="A383" s="343">
        <v>376</v>
      </c>
      <c r="B383" s="168">
        <v>53</v>
      </c>
      <c r="C383" s="416" t="s">
        <v>1517</v>
      </c>
      <c r="D383" s="228"/>
      <c r="E383" s="414">
        <v>2018</v>
      </c>
      <c r="F383" s="260" t="s">
        <v>11</v>
      </c>
      <c r="G383" s="412">
        <v>300</v>
      </c>
      <c r="H383" s="414">
        <v>10</v>
      </c>
      <c r="I383" s="409">
        <f t="shared" si="19"/>
        <v>3000</v>
      </c>
      <c r="J383" s="242">
        <v>10</v>
      </c>
      <c r="K383" s="404">
        <f t="shared" si="18"/>
        <v>3000</v>
      </c>
    </row>
    <row r="384" spans="1:11" ht="30">
      <c r="A384" s="343">
        <v>377</v>
      </c>
      <c r="B384" s="168">
        <v>54</v>
      </c>
      <c r="C384" s="416" t="s">
        <v>1599</v>
      </c>
      <c r="D384" s="228"/>
      <c r="E384" s="414">
        <v>2018</v>
      </c>
      <c r="F384" s="260" t="s">
        <v>11</v>
      </c>
      <c r="G384" s="412">
        <v>5300</v>
      </c>
      <c r="H384" s="414">
        <v>1</v>
      </c>
      <c r="I384" s="409">
        <f t="shared" si="19"/>
        <v>5300</v>
      </c>
      <c r="J384" s="242">
        <v>1</v>
      </c>
      <c r="K384" s="404">
        <f t="shared" si="18"/>
        <v>5300</v>
      </c>
    </row>
    <row r="385" spans="1:11" ht="30">
      <c r="A385" s="343">
        <v>378</v>
      </c>
      <c r="B385" s="168">
        <v>55</v>
      </c>
      <c r="C385" s="416" t="s">
        <v>1518</v>
      </c>
      <c r="D385" s="228"/>
      <c r="E385" s="414">
        <v>2018</v>
      </c>
      <c r="F385" s="260" t="s">
        <v>11</v>
      </c>
      <c r="G385" s="412">
        <v>750</v>
      </c>
      <c r="H385" s="414">
        <v>75</v>
      </c>
      <c r="I385" s="409">
        <f t="shared" si="19"/>
        <v>56250</v>
      </c>
      <c r="J385" s="242">
        <v>75</v>
      </c>
      <c r="K385" s="404">
        <f t="shared" si="18"/>
        <v>56250</v>
      </c>
    </row>
    <row r="386" spans="1:11" ht="15.75">
      <c r="A386" s="343">
        <v>379</v>
      </c>
      <c r="B386" s="168">
        <v>56</v>
      </c>
      <c r="C386" s="416" t="s">
        <v>1546</v>
      </c>
      <c r="D386" s="228"/>
      <c r="E386" s="414">
        <v>2020</v>
      </c>
      <c r="F386" s="260" t="s">
        <v>11</v>
      </c>
      <c r="G386" s="412">
        <v>210000</v>
      </c>
      <c r="H386" s="414">
        <v>1</v>
      </c>
      <c r="I386" s="409">
        <f t="shared" si="19"/>
        <v>210000</v>
      </c>
      <c r="J386" s="242">
        <v>1</v>
      </c>
      <c r="K386" s="404">
        <f t="shared" si="18"/>
        <v>210000</v>
      </c>
    </row>
    <row r="387" spans="1:11" ht="15.75">
      <c r="A387" s="343">
        <v>380</v>
      </c>
      <c r="B387" s="168">
        <v>57</v>
      </c>
      <c r="C387" s="416" t="s">
        <v>1552</v>
      </c>
      <c r="D387" s="228"/>
      <c r="E387" s="414">
        <v>2021</v>
      </c>
      <c r="F387" s="260" t="s">
        <v>11</v>
      </c>
      <c r="G387" s="412">
        <v>259000</v>
      </c>
      <c r="H387" s="414">
        <v>1</v>
      </c>
      <c r="I387" s="409">
        <f t="shared" si="19"/>
        <v>259000</v>
      </c>
      <c r="J387" s="242">
        <v>1</v>
      </c>
      <c r="K387" s="404">
        <f t="shared" si="18"/>
        <v>259000</v>
      </c>
    </row>
    <row r="388" spans="1:11" ht="30">
      <c r="A388" s="343">
        <v>381</v>
      </c>
      <c r="B388" s="168">
        <v>58</v>
      </c>
      <c r="C388" s="416" t="s">
        <v>1600</v>
      </c>
      <c r="D388" s="228"/>
      <c r="E388" s="414">
        <v>2021</v>
      </c>
      <c r="F388" s="260" t="s">
        <v>11</v>
      </c>
      <c r="G388" s="412">
        <v>7404000</v>
      </c>
      <c r="H388" s="414">
        <v>1</v>
      </c>
      <c r="I388" s="409">
        <f t="shared" si="19"/>
        <v>7404000</v>
      </c>
      <c r="J388" s="242">
        <v>1</v>
      </c>
      <c r="K388" s="404">
        <f t="shared" si="18"/>
        <v>7404000</v>
      </c>
    </row>
    <row r="389" spans="1:11" ht="15.75">
      <c r="A389" s="343">
        <v>382</v>
      </c>
      <c r="B389" s="648" t="s">
        <v>111</v>
      </c>
      <c r="C389" s="649"/>
      <c r="D389" s="151"/>
      <c r="E389" s="151"/>
      <c r="F389" s="417"/>
      <c r="G389" s="412"/>
      <c r="H389" s="418">
        <f>SUM(H331:H388)</f>
        <v>373</v>
      </c>
      <c r="I389" s="419">
        <f>SUM(I331:I388)</f>
        <v>137164579</v>
      </c>
      <c r="J389" s="420">
        <f>SUM(J331:J388)</f>
        <v>373</v>
      </c>
      <c r="K389" s="420">
        <f>SUM(K331:K388)</f>
        <v>137164579</v>
      </c>
    </row>
    <row r="390" spans="1:11" ht="15.75">
      <c r="A390" s="343">
        <v>383</v>
      </c>
      <c r="B390" s="417"/>
      <c r="C390" s="655" t="s">
        <v>1601</v>
      </c>
      <c r="D390" s="655"/>
      <c r="E390" s="655"/>
      <c r="F390" s="655"/>
      <c r="G390" s="655"/>
      <c r="H390" s="655"/>
      <c r="I390" s="655"/>
      <c r="J390" s="655"/>
      <c r="K390" s="655"/>
    </row>
    <row r="391" spans="1:11" ht="15.75">
      <c r="A391" s="343">
        <v>384</v>
      </c>
      <c r="B391" s="417">
        <v>1</v>
      </c>
      <c r="C391" s="229" t="s">
        <v>1602</v>
      </c>
      <c r="D391" s="417">
        <v>2017</v>
      </c>
      <c r="E391" s="417">
        <v>2017</v>
      </c>
      <c r="F391" s="417" t="s">
        <v>11</v>
      </c>
      <c r="G391" s="421">
        <v>12440900</v>
      </c>
      <c r="H391" s="417">
        <v>58.9</v>
      </c>
      <c r="I391" s="421">
        <v>12440900</v>
      </c>
      <c r="J391" s="421">
        <v>58.9</v>
      </c>
      <c r="K391" s="421">
        <v>12440900</v>
      </c>
    </row>
    <row r="392" spans="1:11" ht="15.75">
      <c r="A392" s="343">
        <v>385</v>
      </c>
      <c r="B392" s="417">
        <v>2</v>
      </c>
      <c r="C392" s="229" t="s">
        <v>1603</v>
      </c>
      <c r="D392" s="20">
        <v>1982</v>
      </c>
      <c r="E392" s="20">
        <v>1997</v>
      </c>
      <c r="F392" s="422" t="s">
        <v>11</v>
      </c>
      <c r="G392" s="402">
        <v>90907500</v>
      </c>
      <c r="H392" s="422">
        <v>1</v>
      </c>
      <c r="I392" s="402">
        <f>+H392*G392</f>
        <v>90907500</v>
      </c>
      <c r="J392" s="423">
        <f t="shared" ref="J392:J456" si="20">+H392</f>
        <v>1</v>
      </c>
      <c r="K392" s="404">
        <f t="shared" ref="K392:K456" si="21">G392*H392</f>
        <v>90907500</v>
      </c>
    </row>
    <row r="393" spans="1:11" ht="15.75">
      <c r="A393" s="343">
        <v>386</v>
      </c>
      <c r="B393" s="417">
        <v>3</v>
      </c>
      <c r="C393" s="229" t="s">
        <v>1604</v>
      </c>
      <c r="D393" s="20">
        <v>2017</v>
      </c>
      <c r="E393" s="20">
        <v>2017</v>
      </c>
      <c r="F393" s="422" t="s">
        <v>205</v>
      </c>
      <c r="G393" s="402">
        <f>28.8*1000</f>
        <v>28800</v>
      </c>
      <c r="H393" s="422">
        <v>144</v>
      </c>
      <c r="I393" s="402">
        <f>+H393*G393</f>
        <v>4147200</v>
      </c>
      <c r="J393" s="423">
        <f t="shared" si="20"/>
        <v>144</v>
      </c>
      <c r="K393" s="404">
        <f t="shared" si="21"/>
        <v>4147200</v>
      </c>
    </row>
    <row r="394" spans="1:11" ht="15.75">
      <c r="A394" s="343">
        <v>387</v>
      </c>
      <c r="B394" s="417">
        <v>4</v>
      </c>
      <c r="C394" s="229" t="s">
        <v>1605</v>
      </c>
      <c r="D394" s="20">
        <v>1997</v>
      </c>
      <c r="E394" s="20">
        <v>1997</v>
      </c>
      <c r="F394" s="422" t="s">
        <v>11</v>
      </c>
      <c r="G394" s="402">
        <f>1683*1000</f>
        <v>1683000</v>
      </c>
      <c r="H394" s="422">
        <v>1</v>
      </c>
      <c r="I394" s="402">
        <v>1683000</v>
      </c>
      <c r="J394" s="423">
        <f t="shared" si="20"/>
        <v>1</v>
      </c>
      <c r="K394" s="404">
        <f t="shared" si="21"/>
        <v>1683000</v>
      </c>
    </row>
    <row r="395" spans="1:11" ht="15.75">
      <c r="A395" s="343">
        <v>388</v>
      </c>
      <c r="B395" s="417">
        <v>5</v>
      </c>
      <c r="C395" s="229" t="s">
        <v>1606</v>
      </c>
      <c r="D395" s="20">
        <v>1997</v>
      </c>
      <c r="E395" s="20">
        <v>1997</v>
      </c>
      <c r="F395" s="422" t="s">
        <v>11</v>
      </c>
      <c r="G395" s="402">
        <f>2340.8*1000</f>
        <v>2340800</v>
      </c>
      <c r="H395" s="422">
        <v>1</v>
      </c>
      <c r="I395" s="402">
        <v>2340800</v>
      </c>
      <c r="J395" s="423">
        <f t="shared" si="20"/>
        <v>1</v>
      </c>
      <c r="K395" s="404">
        <f t="shared" si="21"/>
        <v>2340800</v>
      </c>
    </row>
    <row r="396" spans="1:11" ht="30">
      <c r="A396" s="343">
        <v>389</v>
      </c>
      <c r="B396" s="417">
        <v>6</v>
      </c>
      <c r="C396" s="229" t="s">
        <v>1607</v>
      </c>
      <c r="D396" s="20">
        <v>1976</v>
      </c>
      <c r="E396" s="417">
        <v>1997</v>
      </c>
      <c r="F396" s="422" t="s">
        <v>11</v>
      </c>
      <c r="G396" s="402">
        <v>19159900</v>
      </c>
      <c r="H396" s="422">
        <v>1</v>
      </c>
      <c r="I396" s="402">
        <f t="shared" ref="I396:I460" si="22">+H396*G396</f>
        <v>19159900</v>
      </c>
      <c r="J396" s="423">
        <f t="shared" si="20"/>
        <v>1</v>
      </c>
      <c r="K396" s="404">
        <f t="shared" si="21"/>
        <v>19159900</v>
      </c>
    </row>
    <row r="397" spans="1:11" s="424" customFormat="1" ht="15.75">
      <c r="A397" s="343">
        <v>390</v>
      </c>
      <c r="B397" s="417">
        <v>7</v>
      </c>
      <c r="C397" s="229" t="s">
        <v>1608</v>
      </c>
      <c r="D397" s="20">
        <v>1973</v>
      </c>
      <c r="E397" s="20">
        <v>1997</v>
      </c>
      <c r="F397" s="422" t="s">
        <v>11</v>
      </c>
      <c r="G397" s="402">
        <f>1000*3364.9</f>
        <v>3364900</v>
      </c>
      <c r="H397" s="422">
        <v>1</v>
      </c>
      <c r="I397" s="402">
        <f t="shared" si="22"/>
        <v>3364900</v>
      </c>
      <c r="J397" s="423">
        <f t="shared" si="20"/>
        <v>1</v>
      </c>
      <c r="K397" s="404">
        <f t="shared" si="21"/>
        <v>3364900</v>
      </c>
    </row>
    <row r="398" spans="1:11" s="424" customFormat="1" ht="15.75">
      <c r="A398" s="343">
        <v>391</v>
      </c>
      <c r="B398" s="417">
        <v>8</v>
      </c>
      <c r="C398" s="229" t="s">
        <v>1609</v>
      </c>
      <c r="D398" s="20">
        <v>1973</v>
      </c>
      <c r="E398" s="20">
        <v>1997</v>
      </c>
      <c r="F398" s="422" t="s">
        <v>11</v>
      </c>
      <c r="G398" s="402">
        <v>266900</v>
      </c>
      <c r="H398" s="422">
        <v>1</v>
      </c>
      <c r="I398" s="402">
        <v>266900</v>
      </c>
      <c r="J398" s="423">
        <f t="shared" si="20"/>
        <v>1</v>
      </c>
      <c r="K398" s="402">
        <v>266900</v>
      </c>
    </row>
    <row r="399" spans="1:11" s="424" customFormat="1" ht="15.75">
      <c r="A399" s="343">
        <v>392</v>
      </c>
      <c r="B399" s="417">
        <v>9</v>
      </c>
      <c r="C399" s="229" t="s">
        <v>1610</v>
      </c>
      <c r="D399" s="20">
        <v>1982</v>
      </c>
      <c r="E399" s="20">
        <v>1997</v>
      </c>
      <c r="F399" s="422" t="s">
        <v>11</v>
      </c>
      <c r="G399" s="402">
        <f>1000*40580</f>
        <v>40580000</v>
      </c>
      <c r="H399" s="422">
        <v>1</v>
      </c>
      <c r="I399" s="402">
        <f t="shared" si="22"/>
        <v>40580000</v>
      </c>
      <c r="J399" s="423">
        <f t="shared" si="20"/>
        <v>1</v>
      </c>
      <c r="K399" s="404">
        <f t="shared" si="21"/>
        <v>40580000</v>
      </c>
    </row>
    <row r="400" spans="1:11" s="424" customFormat="1" ht="15.75">
      <c r="A400" s="343">
        <v>393</v>
      </c>
      <c r="B400" s="417">
        <v>10</v>
      </c>
      <c r="C400" s="229" t="s">
        <v>1611</v>
      </c>
      <c r="D400" s="20">
        <v>1975</v>
      </c>
      <c r="E400" s="20">
        <v>1997</v>
      </c>
      <c r="F400" s="422" t="s">
        <v>11</v>
      </c>
      <c r="G400" s="402">
        <v>25205140</v>
      </c>
      <c r="H400" s="422">
        <v>1</v>
      </c>
      <c r="I400" s="402">
        <f t="shared" si="22"/>
        <v>25205140</v>
      </c>
      <c r="J400" s="423">
        <f t="shared" si="20"/>
        <v>1</v>
      </c>
      <c r="K400" s="404">
        <f t="shared" si="21"/>
        <v>25205140</v>
      </c>
    </row>
    <row r="401" spans="1:11" s="424" customFormat="1" ht="15.75">
      <c r="A401" s="343">
        <v>394</v>
      </c>
      <c r="B401" s="417">
        <v>11</v>
      </c>
      <c r="C401" s="229" t="s">
        <v>1612</v>
      </c>
      <c r="D401" s="20">
        <v>1985</v>
      </c>
      <c r="E401" s="20">
        <v>1997</v>
      </c>
      <c r="F401" s="422" t="s">
        <v>11</v>
      </c>
      <c r="G401" s="402">
        <f>1000*168.38</f>
        <v>168380</v>
      </c>
      <c r="H401" s="422">
        <v>1</v>
      </c>
      <c r="I401" s="402">
        <f t="shared" si="22"/>
        <v>168380</v>
      </c>
      <c r="J401" s="423">
        <f t="shared" si="20"/>
        <v>1</v>
      </c>
      <c r="K401" s="404">
        <f t="shared" si="21"/>
        <v>168380</v>
      </c>
    </row>
    <row r="402" spans="1:11" s="424" customFormat="1" ht="15.75">
      <c r="A402" s="343">
        <v>395</v>
      </c>
      <c r="B402" s="417">
        <v>12</v>
      </c>
      <c r="C402" s="229" t="s">
        <v>1613</v>
      </c>
      <c r="D402" s="20">
        <v>1985</v>
      </c>
      <c r="E402" s="20">
        <v>1997</v>
      </c>
      <c r="F402" s="422" t="s">
        <v>327</v>
      </c>
      <c r="G402" s="402"/>
      <c r="H402" s="422">
        <v>2</v>
      </c>
      <c r="I402" s="402">
        <f t="shared" si="22"/>
        <v>0</v>
      </c>
      <c r="J402" s="423">
        <f t="shared" si="20"/>
        <v>2</v>
      </c>
      <c r="K402" s="404">
        <f t="shared" si="21"/>
        <v>0</v>
      </c>
    </row>
    <row r="403" spans="1:11" s="424" customFormat="1" ht="15.75">
      <c r="A403" s="343">
        <v>396</v>
      </c>
      <c r="B403" s="417">
        <v>13</v>
      </c>
      <c r="C403" s="425" t="s">
        <v>1614</v>
      </c>
      <c r="D403" s="20">
        <v>1997</v>
      </c>
      <c r="E403" s="20">
        <f t="shared" ref="E403:E409" si="23">+D403</f>
        <v>1997</v>
      </c>
      <c r="F403" s="422" t="s">
        <v>11</v>
      </c>
      <c r="G403" s="402">
        <v>7500</v>
      </c>
      <c r="H403" s="422">
        <v>7</v>
      </c>
      <c r="I403" s="402">
        <f t="shared" si="22"/>
        <v>52500</v>
      </c>
      <c r="J403" s="423">
        <f t="shared" si="20"/>
        <v>7</v>
      </c>
      <c r="K403" s="404">
        <f t="shared" si="21"/>
        <v>52500</v>
      </c>
    </row>
    <row r="404" spans="1:11" s="424" customFormat="1" ht="15.75">
      <c r="A404" s="343">
        <v>397</v>
      </c>
      <c r="B404" s="417">
        <v>14</v>
      </c>
      <c r="C404" s="425" t="s">
        <v>1615</v>
      </c>
      <c r="D404" s="20">
        <v>1997</v>
      </c>
      <c r="E404" s="20">
        <f t="shared" si="23"/>
        <v>1997</v>
      </c>
      <c r="F404" s="422" t="s">
        <v>11</v>
      </c>
      <c r="G404" s="402">
        <v>7500</v>
      </c>
      <c r="H404" s="422">
        <v>5</v>
      </c>
      <c r="I404" s="402">
        <f t="shared" si="22"/>
        <v>37500</v>
      </c>
      <c r="J404" s="423">
        <f t="shared" si="20"/>
        <v>5</v>
      </c>
      <c r="K404" s="404">
        <f t="shared" si="21"/>
        <v>37500</v>
      </c>
    </row>
    <row r="405" spans="1:11" s="424" customFormat="1" ht="15.75">
      <c r="A405" s="343">
        <v>398</v>
      </c>
      <c r="B405" s="417">
        <v>15</v>
      </c>
      <c r="C405" s="425" t="s">
        <v>1616</v>
      </c>
      <c r="D405" s="20">
        <v>1997</v>
      </c>
      <c r="E405" s="20">
        <f t="shared" si="23"/>
        <v>1997</v>
      </c>
      <c r="F405" s="422" t="s">
        <v>11</v>
      </c>
      <c r="G405" s="402">
        <v>12500</v>
      </c>
      <c r="H405" s="422">
        <v>1</v>
      </c>
      <c r="I405" s="402">
        <f t="shared" si="22"/>
        <v>12500</v>
      </c>
      <c r="J405" s="423">
        <f t="shared" si="20"/>
        <v>1</v>
      </c>
      <c r="K405" s="404">
        <f t="shared" si="21"/>
        <v>12500</v>
      </c>
    </row>
    <row r="406" spans="1:11" s="424" customFormat="1" ht="15.75">
      <c r="A406" s="343">
        <v>399</v>
      </c>
      <c r="B406" s="417">
        <v>16</v>
      </c>
      <c r="C406" s="425" t="s">
        <v>1617</v>
      </c>
      <c r="D406" s="20">
        <v>1997</v>
      </c>
      <c r="E406" s="20">
        <f t="shared" si="23"/>
        <v>1997</v>
      </c>
      <c r="F406" s="422" t="s">
        <v>11</v>
      </c>
      <c r="G406" s="402">
        <v>12500</v>
      </c>
      <c r="H406" s="422">
        <v>1</v>
      </c>
      <c r="I406" s="402">
        <f t="shared" si="22"/>
        <v>12500</v>
      </c>
      <c r="J406" s="423">
        <f t="shared" si="20"/>
        <v>1</v>
      </c>
      <c r="K406" s="404">
        <f t="shared" si="21"/>
        <v>12500</v>
      </c>
    </row>
    <row r="407" spans="1:11" s="424" customFormat="1" ht="15.75">
      <c r="A407" s="343">
        <v>400</v>
      </c>
      <c r="B407" s="417">
        <v>17</v>
      </c>
      <c r="C407" s="425" t="s">
        <v>1618</v>
      </c>
      <c r="D407" s="20">
        <v>1997</v>
      </c>
      <c r="E407" s="20">
        <f t="shared" si="23"/>
        <v>1997</v>
      </c>
      <c r="F407" s="422" t="s">
        <v>205</v>
      </c>
      <c r="G407" s="402">
        <v>7800</v>
      </c>
      <c r="H407" s="422">
        <v>19.399999999999999</v>
      </c>
      <c r="I407" s="402">
        <f t="shared" si="22"/>
        <v>151320</v>
      </c>
      <c r="J407" s="423">
        <f t="shared" si="20"/>
        <v>19.399999999999999</v>
      </c>
      <c r="K407" s="404">
        <f t="shared" si="21"/>
        <v>151320</v>
      </c>
    </row>
    <row r="408" spans="1:11" s="424" customFormat="1" ht="15.75">
      <c r="A408" s="343">
        <v>401</v>
      </c>
      <c r="B408" s="417">
        <v>18</v>
      </c>
      <c r="C408" s="425" t="s">
        <v>1619</v>
      </c>
      <c r="D408" s="20">
        <v>1997</v>
      </c>
      <c r="E408" s="20">
        <f t="shared" si="23"/>
        <v>1997</v>
      </c>
      <c r="F408" s="422" t="s">
        <v>205</v>
      </c>
      <c r="G408" s="402">
        <v>7800</v>
      </c>
      <c r="H408" s="422">
        <v>8</v>
      </c>
      <c r="I408" s="402">
        <f t="shared" si="22"/>
        <v>62400</v>
      </c>
      <c r="J408" s="423">
        <f t="shared" si="20"/>
        <v>8</v>
      </c>
      <c r="K408" s="404">
        <f t="shared" si="21"/>
        <v>62400</v>
      </c>
    </row>
    <row r="409" spans="1:11" s="424" customFormat="1" ht="15.75">
      <c r="A409" s="343">
        <v>402</v>
      </c>
      <c r="B409" s="417">
        <v>19</v>
      </c>
      <c r="C409" s="425" t="s">
        <v>1620</v>
      </c>
      <c r="D409" s="20">
        <v>1997</v>
      </c>
      <c r="E409" s="20">
        <f t="shared" si="23"/>
        <v>1997</v>
      </c>
      <c r="F409" s="422" t="s">
        <v>205</v>
      </c>
      <c r="G409" s="402">
        <v>7800</v>
      </c>
      <c r="H409" s="422">
        <v>12</v>
      </c>
      <c r="I409" s="402">
        <f t="shared" si="22"/>
        <v>93600</v>
      </c>
      <c r="J409" s="423">
        <f t="shared" si="20"/>
        <v>12</v>
      </c>
      <c r="K409" s="404">
        <f t="shared" si="21"/>
        <v>93600</v>
      </c>
    </row>
    <row r="410" spans="1:11" s="424" customFormat="1" ht="15.75">
      <c r="A410" s="343">
        <v>403</v>
      </c>
      <c r="B410" s="417">
        <v>20</v>
      </c>
      <c r="C410" s="229" t="s">
        <v>1621</v>
      </c>
      <c r="D410" s="20">
        <v>1973</v>
      </c>
      <c r="E410" s="20">
        <v>1997</v>
      </c>
      <c r="F410" s="422" t="s">
        <v>11</v>
      </c>
      <c r="G410" s="402">
        <v>5605100</v>
      </c>
      <c r="H410" s="422">
        <v>1</v>
      </c>
      <c r="I410" s="402">
        <f t="shared" si="22"/>
        <v>5605100</v>
      </c>
      <c r="J410" s="423">
        <f t="shared" si="20"/>
        <v>1</v>
      </c>
      <c r="K410" s="404">
        <f t="shared" si="21"/>
        <v>5605100</v>
      </c>
    </row>
    <row r="411" spans="1:11" s="424" customFormat="1" ht="15.75">
      <c r="A411" s="343">
        <v>404</v>
      </c>
      <c r="B411" s="417">
        <v>21</v>
      </c>
      <c r="C411" s="229" t="s">
        <v>1622</v>
      </c>
      <c r="D411" s="20">
        <v>1967</v>
      </c>
      <c r="E411" s="20">
        <v>1997</v>
      </c>
      <c r="F411" s="422" t="s">
        <v>205</v>
      </c>
      <c r="G411" s="402"/>
      <c r="H411" s="422">
        <v>2500</v>
      </c>
      <c r="I411" s="402">
        <f t="shared" si="22"/>
        <v>0</v>
      </c>
      <c r="J411" s="423">
        <f t="shared" si="20"/>
        <v>2500</v>
      </c>
      <c r="K411" s="404">
        <f t="shared" si="21"/>
        <v>0</v>
      </c>
    </row>
    <row r="412" spans="1:11" s="424" customFormat="1" ht="15.75">
      <c r="A412" s="343">
        <v>405</v>
      </c>
      <c r="B412" s="417">
        <v>22</v>
      </c>
      <c r="C412" s="229" t="s">
        <v>1623</v>
      </c>
      <c r="D412" s="20">
        <v>1984</v>
      </c>
      <c r="E412" s="20">
        <v>1997</v>
      </c>
      <c r="F412" s="422" t="s">
        <v>11</v>
      </c>
      <c r="G412" s="402">
        <f>1000*13010</f>
        <v>13010000</v>
      </c>
      <c r="H412" s="422">
        <v>1</v>
      </c>
      <c r="I412" s="402">
        <f t="shared" si="22"/>
        <v>13010000</v>
      </c>
      <c r="J412" s="423">
        <f t="shared" si="20"/>
        <v>1</v>
      </c>
      <c r="K412" s="404">
        <f t="shared" si="21"/>
        <v>13010000</v>
      </c>
    </row>
    <row r="413" spans="1:11" s="424" customFormat="1" ht="30">
      <c r="A413" s="343">
        <v>406</v>
      </c>
      <c r="B413" s="417">
        <v>23</v>
      </c>
      <c r="C413" s="229" t="s">
        <v>1624</v>
      </c>
      <c r="D413" s="20">
        <v>1985</v>
      </c>
      <c r="E413" s="20">
        <v>2002</v>
      </c>
      <c r="F413" s="422" t="s">
        <v>1625</v>
      </c>
      <c r="G413" s="402">
        <f>1000*7145.9</f>
        <v>7145900</v>
      </c>
      <c r="H413" s="422">
        <v>1</v>
      </c>
      <c r="I413" s="402">
        <f t="shared" si="22"/>
        <v>7145900</v>
      </c>
      <c r="J413" s="423">
        <f t="shared" si="20"/>
        <v>1</v>
      </c>
      <c r="K413" s="404">
        <f t="shared" si="21"/>
        <v>7145900</v>
      </c>
    </row>
    <row r="414" spans="1:11" s="424" customFormat="1" ht="15.75">
      <c r="A414" s="343">
        <v>407</v>
      </c>
      <c r="B414" s="417">
        <v>24</v>
      </c>
      <c r="C414" s="229" t="s">
        <v>1626</v>
      </c>
      <c r="D414" s="20">
        <v>1997</v>
      </c>
      <c r="E414" s="20">
        <v>1997</v>
      </c>
      <c r="F414" s="422" t="s">
        <v>11</v>
      </c>
      <c r="G414" s="402">
        <v>980000</v>
      </c>
      <c r="H414" s="422">
        <v>1</v>
      </c>
      <c r="I414" s="402">
        <v>980000</v>
      </c>
      <c r="J414" s="423">
        <f t="shared" si="20"/>
        <v>1</v>
      </c>
      <c r="K414" s="402">
        <v>980000</v>
      </c>
    </row>
    <row r="415" spans="1:11" s="424" customFormat="1" ht="30">
      <c r="A415" s="343">
        <v>408</v>
      </c>
      <c r="B415" s="417">
        <v>25</v>
      </c>
      <c r="C415" s="425" t="s">
        <v>1627</v>
      </c>
      <c r="D415" s="20">
        <v>2013</v>
      </c>
      <c r="E415" s="20">
        <v>2017</v>
      </c>
      <c r="F415" s="422" t="s">
        <v>11</v>
      </c>
      <c r="G415" s="402">
        <v>2410000</v>
      </c>
      <c r="H415" s="422">
        <v>1</v>
      </c>
      <c r="I415" s="402">
        <f t="shared" si="22"/>
        <v>2410000</v>
      </c>
      <c r="J415" s="423">
        <f t="shared" si="20"/>
        <v>1</v>
      </c>
      <c r="K415" s="404">
        <f t="shared" si="21"/>
        <v>2410000</v>
      </c>
    </row>
    <row r="416" spans="1:11" s="424" customFormat="1" ht="15.75">
      <c r="A416" s="343">
        <v>409</v>
      </c>
      <c r="B416" s="417">
        <v>26</v>
      </c>
      <c r="C416" s="229" t="s">
        <v>64</v>
      </c>
      <c r="D416" s="20"/>
      <c r="E416" s="20">
        <v>2011</v>
      </c>
      <c r="F416" s="414" t="s">
        <v>11</v>
      </c>
      <c r="G416" s="402">
        <v>20800</v>
      </c>
      <c r="H416" s="20">
        <v>13</v>
      </c>
      <c r="I416" s="402">
        <f t="shared" si="22"/>
        <v>270400</v>
      </c>
      <c r="J416" s="423">
        <f t="shared" si="20"/>
        <v>13</v>
      </c>
      <c r="K416" s="404">
        <f t="shared" si="21"/>
        <v>270400</v>
      </c>
    </row>
    <row r="417" spans="1:11" s="424" customFormat="1" ht="15.75">
      <c r="A417" s="343">
        <v>410</v>
      </c>
      <c r="B417" s="417">
        <v>27</v>
      </c>
      <c r="C417" s="229" t="s">
        <v>1628</v>
      </c>
      <c r="D417" s="20"/>
      <c r="E417" s="20">
        <v>2005</v>
      </c>
      <c r="F417" s="414" t="s">
        <v>11</v>
      </c>
      <c r="G417" s="402">
        <v>7000</v>
      </c>
      <c r="H417" s="20">
        <v>13</v>
      </c>
      <c r="I417" s="402">
        <f t="shared" si="22"/>
        <v>91000</v>
      </c>
      <c r="J417" s="423">
        <f t="shared" si="20"/>
        <v>13</v>
      </c>
      <c r="K417" s="404">
        <f t="shared" si="21"/>
        <v>91000</v>
      </c>
    </row>
    <row r="418" spans="1:11" s="424" customFormat="1" ht="15.75">
      <c r="A418" s="343">
        <v>411</v>
      </c>
      <c r="B418" s="417">
        <v>28</v>
      </c>
      <c r="C418" s="426" t="s">
        <v>1629</v>
      </c>
      <c r="D418" s="20"/>
      <c r="E418" s="20">
        <v>1994</v>
      </c>
      <c r="F418" s="414" t="s">
        <v>11</v>
      </c>
      <c r="G418" s="402">
        <v>16500</v>
      </c>
      <c r="H418" s="20">
        <v>1</v>
      </c>
      <c r="I418" s="402">
        <f t="shared" si="22"/>
        <v>16500</v>
      </c>
      <c r="J418" s="423">
        <f t="shared" si="20"/>
        <v>1</v>
      </c>
      <c r="K418" s="404">
        <f t="shared" si="21"/>
        <v>16500</v>
      </c>
    </row>
    <row r="419" spans="1:11" s="424" customFormat="1" ht="15.75">
      <c r="A419" s="343">
        <v>412</v>
      </c>
      <c r="B419" s="417">
        <v>29</v>
      </c>
      <c r="C419" s="229" t="s">
        <v>1630</v>
      </c>
      <c r="D419" s="20"/>
      <c r="E419" s="20">
        <v>2017</v>
      </c>
      <c r="F419" s="414" t="s">
        <v>11</v>
      </c>
      <c r="G419" s="402">
        <v>7900</v>
      </c>
      <c r="H419" s="20">
        <v>8</v>
      </c>
      <c r="I419" s="402">
        <f t="shared" si="22"/>
        <v>63200</v>
      </c>
      <c r="J419" s="423">
        <f t="shared" si="20"/>
        <v>8</v>
      </c>
      <c r="K419" s="404">
        <f t="shared" si="21"/>
        <v>63200</v>
      </c>
    </row>
    <row r="420" spans="1:11" s="424" customFormat="1" ht="15.75">
      <c r="A420" s="343">
        <v>413</v>
      </c>
      <c r="B420" s="417">
        <v>30</v>
      </c>
      <c r="C420" s="229" t="s">
        <v>1631</v>
      </c>
      <c r="D420" s="20"/>
      <c r="E420" s="20">
        <v>2011</v>
      </c>
      <c r="F420" s="414" t="s">
        <v>1632</v>
      </c>
      <c r="G420" s="402">
        <v>2560</v>
      </c>
      <c r="H420" s="20">
        <v>30.5</v>
      </c>
      <c r="I420" s="402">
        <f t="shared" si="22"/>
        <v>78080</v>
      </c>
      <c r="J420" s="423">
        <f t="shared" si="20"/>
        <v>30.5</v>
      </c>
      <c r="K420" s="404">
        <f t="shared" si="21"/>
        <v>78080</v>
      </c>
    </row>
    <row r="421" spans="1:11" s="424" customFormat="1" ht="15.75">
      <c r="A421" s="343">
        <v>414</v>
      </c>
      <c r="B421" s="417">
        <v>31</v>
      </c>
      <c r="C421" s="426" t="s">
        <v>1633</v>
      </c>
      <c r="D421" s="20"/>
      <c r="E421" s="20">
        <v>2005</v>
      </c>
      <c r="F421" s="414" t="s">
        <v>11</v>
      </c>
      <c r="G421" s="228">
        <v>39000</v>
      </c>
      <c r="H421" s="20">
        <v>2</v>
      </c>
      <c r="I421" s="402">
        <f t="shared" si="22"/>
        <v>78000</v>
      </c>
      <c r="J421" s="423">
        <f t="shared" si="20"/>
        <v>2</v>
      </c>
      <c r="K421" s="404">
        <f t="shared" si="21"/>
        <v>78000</v>
      </c>
    </row>
    <row r="422" spans="1:11" s="424" customFormat="1" ht="15.75">
      <c r="A422" s="343">
        <v>415</v>
      </c>
      <c r="B422" s="417">
        <v>32</v>
      </c>
      <c r="C422" s="229" t="s">
        <v>1634</v>
      </c>
      <c r="D422" s="20"/>
      <c r="E422" s="20">
        <v>2016</v>
      </c>
      <c r="F422" s="414" t="s">
        <v>11</v>
      </c>
      <c r="G422" s="228">
        <v>63200</v>
      </c>
      <c r="H422" s="20">
        <v>1</v>
      </c>
      <c r="I422" s="402">
        <f t="shared" si="22"/>
        <v>63200</v>
      </c>
      <c r="J422" s="423">
        <f t="shared" si="20"/>
        <v>1</v>
      </c>
      <c r="K422" s="404">
        <f t="shared" si="21"/>
        <v>63200</v>
      </c>
    </row>
    <row r="423" spans="1:11" s="424" customFormat="1" ht="15.75">
      <c r="A423" s="343">
        <v>416</v>
      </c>
      <c r="B423" s="417">
        <v>33</v>
      </c>
      <c r="C423" s="229" t="s">
        <v>1635</v>
      </c>
      <c r="D423" s="20"/>
      <c r="E423" s="20">
        <v>2016</v>
      </c>
      <c r="F423" s="414" t="s">
        <v>11</v>
      </c>
      <c r="G423" s="228">
        <v>48980</v>
      </c>
      <c r="H423" s="20">
        <v>1</v>
      </c>
      <c r="I423" s="402">
        <f t="shared" si="22"/>
        <v>48980</v>
      </c>
      <c r="J423" s="423">
        <f t="shared" si="20"/>
        <v>1</v>
      </c>
      <c r="K423" s="404">
        <f t="shared" si="21"/>
        <v>48980</v>
      </c>
    </row>
    <row r="424" spans="1:11" s="424" customFormat="1" ht="15.75">
      <c r="A424" s="343">
        <v>417</v>
      </c>
      <c r="B424" s="417">
        <v>34</v>
      </c>
      <c r="C424" s="229" t="s">
        <v>1636</v>
      </c>
      <c r="D424" s="20"/>
      <c r="E424" s="20">
        <v>1994</v>
      </c>
      <c r="F424" s="414" t="s">
        <v>11</v>
      </c>
      <c r="G424" s="228">
        <v>52000</v>
      </c>
      <c r="H424" s="20">
        <v>1</v>
      </c>
      <c r="I424" s="402">
        <f t="shared" si="22"/>
        <v>52000</v>
      </c>
      <c r="J424" s="423">
        <f t="shared" si="20"/>
        <v>1</v>
      </c>
      <c r="K424" s="404">
        <f t="shared" si="21"/>
        <v>52000</v>
      </c>
    </row>
    <row r="425" spans="1:11" s="424" customFormat="1" ht="15.75">
      <c r="A425" s="343">
        <v>418</v>
      </c>
      <c r="B425" s="417">
        <v>35</v>
      </c>
      <c r="C425" s="427" t="s">
        <v>1637</v>
      </c>
      <c r="D425" s="428"/>
      <c r="E425" s="428">
        <v>2012</v>
      </c>
      <c r="F425" s="414" t="s">
        <v>11</v>
      </c>
      <c r="G425" s="228">
        <v>29250</v>
      </c>
      <c r="H425" s="428">
        <v>4</v>
      </c>
      <c r="I425" s="402">
        <f t="shared" si="22"/>
        <v>117000</v>
      </c>
      <c r="J425" s="423">
        <f t="shared" si="20"/>
        <v>4</v>
      </c>
      <c r="K425" s="404">
        <f t="shared" si="21"/>
        <v>117000</v>
      </c>
    </row>
    <row r="426" spans="1:11" s="424" customFormat="1" ht="15.75">
      <c r="A426" s="343">
        <v>419</v>
      </c>
      <c r="B426" s="417">
        <v>36</v>
      </c>
      <c r="C426" s="427" t="s">
        <v>1638</v>
      </c>
      <c r="D426" s="428"/>
      <c r="E426" s="428">
        <v>2012</v>
      </c>
      <c r="F426" s="414" t="s">
        <v>11</v>
      </c>
      <c r="G426" s="228">
        <v>31200</v>
      </c>
      <c r="H426" s="428">
        <v>1</v>
      </c>
      <c r="I426" s="402">
        <f t="shared" si="22"/>
        <v>31200</v>
      </c>
      <c r="J426" s="423">
        <f t="shared" si="20"/>
        <v>1</v>
      </c>
      <c r="K426" s="404">
        <f t="shared" si="21"/>
        <v>31200</v>
      </c>
    </row>
    <row r="427" spans="1:11" s="424" customFormat="1" ht="15.75">
      <c r="A427" s="343">
        <v>420</v>
      </c>
      <c r="B427" s="417">
        <v>37</v>
      </c>
      <c r="C427" s="427" t="s">
        <v>1639</v>
      </c>
      <c r="D427" s="428"/>
      <c r="E427" s="428">
        <v>2012</v>
      </c>
      <c r="F427" s="414" t="s">
        <v>11</v>
      </c>
      <c r="G427" s="228">
        <v>39000</v>
      </c>
      <c r="H427" s="428">
        <v>1</v>
      </c>
      <c r="I427" s="402">
        <f t="shared" si="22"/>
        <v>39000</v>
      </c>
      <c r="J427" s="423">
        <f t="shared" si="20"/>
        <v>1</v>
      </c>
      <c r="K427" s="404">
        <f t="shared" si="21"/>
        <v>39000</v>
      </c>
    </row>
    <row r="428" spans="1:11" s="424" customFormat="1" ht="15.75">
      <c r="A428" s="343">
        <v>421</v>
      </c>
      <c r="B428" s="417">
        <v>38</v>
      </c>
      <c r="C428" s="427" t="s">
        <v>1640</v>
      </c>
      <c r="D428" s="428"/>
      <c r="E428" s="428">
        <v>2017</v>
      </c>
      <c r="F428" s="414" t="s">
        <v>11</v>
      </c>
      <c r="G428" s="429">
        <v>158790</v>
      </c>
      <c r="H428" s="428">
        <v>1</v>
      </c>
      <c r="I428" s="402">
        <f t="shared" si="22"/>
        <v>158790</v>
      </c>
      <c r="J428" s="423">
        <f t="shared" si="20"/>
        <v>1</v>
      </c>
      <c r="K428" s="404">
        <f t="shared" si="21"/>
        <v>158790</v>
      </c>
    </row>
    <row r="429" spans="1:11" s="424" customFormat="1" ht="15.75">
      <c r="A429" s="343">
        <v>422</v>
      </c>
      <c r="B429" s="417">
        <v>39</v>
      </c>
      <c r="C429" s="229" t="s">
        <v>1641</v>
      </c>
      <c r="D429" s="20"/>
      <c r="E429" s="20">
        <v>2017</v>
      </c>
      <c r="F429" s="414" t="s">
        <v>11</v>
      </c>
      <c r="G429" s="228">
        <v>276500</v>
      </c>
      <c r="H429" s="20">
        <v>1</v>
      </c>
      <c r="I429" s="402">
        <f t="shared" si="22"/>
        <v>276500</v>
      </c>
      <c r="J429" s="423">
        <f t="shared" si="20"/>
        <v>1</v>
      </c>
      <c r="K429" s="404">
        <f t="shared" si="21"/>
        <v>276500</v>
      </c>
    </row>
    <row r="430" spans="1:11" s="424" customFormat="1" ht="15.75">
      <c r="A430" s="343">
        <v>423</v>
      </c>
      <c r="B430" s="417">
        <v>40</v>
      </c>
      <c r="C430" s="229" t="s">
        <v>1642</v>
      </c>
      <c r="D430" s="20"/>
      <c r="E430" s="20">
        <v>2016</v>
      </c>
      <c r="F430" s="414" t="s">
        <v>11</v>
      </c>
      <c r="G430" s="228">
        <v>148520</v>
      </c>
      <c r="H430" s="20">
        <v>1</v>
      </c>
      <c r="I430" s="402">
        <f t="shared" si="22"/>
        <v>148520</v>
      </c>
      <c r="J430" s="423">
        <f t="shared" si="20"/>
        <v>1</v>
      </c>
      <c r="K430" s="404">
        <f t="shared" si="21"/>
        <v>148520</v>
      </c>
    </row>
    <row r="431" spans="1:11" s="424" customFormat="1" ht="15.75">
      <c r="A431" s="343">
        <v>424</v>
      </c>
      <c r="B431" s="417">
        <v>41</v>
      </c>
      <c r="C431" s="229" t="s">
        <v>1643</v>
      </c>
      <c r="D431" s="20"/>
      <c r="E431" s="20">
        <v>2016</v>
      </c>
      <c r="F431" s="414" t="s">
        <v>11</v>
      </c>
      <c r="G431" s="228">
        <v>7900</v>
      </c>
      <c r="H431" s="20">
        <v>1</v>
      </c>
      <c r="I431" s="402">
        <f t="shared" si="22"/>
        <v>7900</v>
      </c>
      <c r="J431" s="423">
        <f t="shared" si="20"/>
        <v>1</v>
      </c>
      <c r="K431" s="404">
        <f t="shared" si="21"/>
        <v>7900</v>
      </c>
    </row>
    <row r="432" spans="1:11" s="424" customFormat="1" ht="15.75">
      <c r="A432" s="343">
        <v>425</v>
      </c>
      <c r="B432" s="417">
        <v>42</v>
      </c>
      <c r="C432" s="229" t="s">
        <v>776</v>
      </c>
      <c r="D432" s="20"/>
      <c r="E432" s="20">
        <v>2014</v>
      </c>
      <c r="F432" s="414" t="s">
        <v>11</v>
      </c>
      <c r="G432" s="228">
        <v>31200</v>
      </c>
      <c r="H432" s="20">
        <v>1</v>
      </c>
      <c r="I432" s="402">
        <f t="shared" si="22"/>
        <v>31200</v>
      </c>
      <c r="J432" s="423">
        <f t="shared" si="20"/>
        <v>1</v>
      </c>
      <c r="K432" s="404">
        <f t="shared" si="21"/>
        <v>31200</v>
      </c>
    </row>
    <row r="433" spans="1:11" s="424" customFormat="1" ht="15.75">
      <c r="A433" s="343">
        <v>426</v>
      </c>
      <c r="B433" s="417">
        <v>43</v>
      </c>
      <c r="C433" s="229" t="s">
        <v>1644</v>
      </c>
      <c r="D433" s="20"/>
      <c r="E433" s="20">
        <v>2014</v>
      </c>
      <c r="F433" s="414" t="s">
        <v>11</v>
      </c>
      <c r="G433" s="228">
        <v>42900</v>
      </c>
      <c r="H433" s="20">
        <v>2</v>
      </c>
      <c r="I433" s="402">
        <f t="shared" si="22"/>
        <v>85800</v>
      </c>
      <c r="J433" s="423">
        <f t="shared" si="20"/>
        <v>2</v>
      </c>
      <c r="K433" s="404">
        <f t="shared" si="21"/>
        <v>85800</v>
      </c>
    </row>
    <row r="434" spans="1:11" s="424" customFormat="1" ht="15.75">
      <c r="A434" s="343">
        <v>427</v>
      </c>
      <c r="B434" s="417">
        <v>44</v>
      </c>
      <c r="C434" s="229" t="s">
        <v>1645</v>
      </c>
      <c r="D434" s="20"/>
      <c r="E434" s="20">
        <v>1997</v>
      </c>
      <c r="F434" s="414" t="s">
        <v>11</v>
      </c>
      <c r="G434" s="228">
        <v>22000</v>
      </c>
      <c r="H434" s="20">
        <v>6</v>
      </c>
      <c r="I434" s="402">
        <f t="shared" si="22"/>
        <v>132000</v>
      </c>
      <c r="J434" s="423">
        <f t="shared" si="20"/>
        <v>6</v>
      </c>
      <c r="K434" s="404">
        <f t="shared" si="21"/>
        <v>132000</v>
      </c>
    </row>
    <row r="435" spans="1:11" s="424" customFormat="1" ht="15.75">
      <c r="A435" s="343">
        <v>428</v>
      </c>
      <c r="B435" s="417">
        <v>45</v>
      </c>
      <c r="C435" s="426" t="s">
        <v>1646</v>
      </c>
      <c r="D435" s="22"/>
      <c r="E435" s="22">
        <v>2005</v>
      </c>
      <c r="F435" s="414" t="s">
        <v>11</v>
      </c>
      <c r="G435" s="228">
        <v>31200</v>
      </c>
      <c r="H435" s="22">
        <v>1</v>
      </c>
      <c r="I435" s="402">
        <f t="shared" si="22"/>
        <v>31200</v>
      </c>
      <c r="J435" s="423">
        <f t="shared" si="20"/>
        <v>1</v>
      </c>
      <c r="K435" s="404">
        <f t="shared" si="21"/>
        <v>31200</v>
      </c>
    </row>
    <row r="436" spans="1:11" s="424" customFormat="1" ht="15.75">
      <c r="A436" s="343">
        <v>429</v>
      </c>
      <c r="B436" s="417">
        <v>46</v>
      </c>
      <c r="C436" s="229" t="s">
        <v>1647</v>
      </c>
      <c r="D436" s="20"/>
      <c r="E436" s="20">
        <v>2006</v>
      </c>
      <c r="F436" s="414" t="s">
        <v>1632</v>
      </c>
      <c r="G436" s="228">
        <v>2600</v>
      </c>
      <c r="H436" s="20">
        <v>3</v>
      </c>
      <c r="I436" s="402">
        <f t="shared" si="22"/>
        <v>7800</v>
      </c>
      <c r="J436" s="423">
        <f t="shared" si="20"/>
        <v>3</v>
      </c>
      <c r="K436" s="404">
        <f t="shared" si="21"/>
        <v>7800</v>
      </c>
    </row>
    <row r="437" spans="1:11" s="424" customFormat="1" ht="15.75">
      <c r="A437" s="343">
        <v>430</v>
      </c>
      <c r="B437" s="417">
        <v>47</v>
      </c>
      <c r="C437" s="430" t="s">
        <v>1648</v>
      </c>
      <c r="D437" s="22"/>
      <c r="E437" s="22">
        <v>2014</v>
      </c>
      <c r="F437" s="414" t="s">
        <v>11</v>
      </c>
      <c r="G437" s="228">
        <v>58500</v>
      </c>
      <c r="H437" s="22">
        <v>1</v>
      </c>
      <c r="I437" s="402">
        <f t="shared" si="22"/>
        <v>58500</v>
      </c>
      <c r="J437" s="423">
        <f t="shared" si="20"/>
        <v>1</v>
      </c>
      <c r="K437" s="404">
        <f t="shared" si="21"/>
        <v>58500</v>
      </c>
    </row>
    <row r="438" spans="1:11" s="424" customFormat="1" ht="15.75">
      <c r="A438" s="343">
        <v>431</v>
      </c>
      <c r="B438" s="417">
        <v>48</v>
      </c>
      <c r="C438" s="229" t="s">
        <v>109</v>
      </c>
      <c r="D438" s="20"/>
      <c r="E438" s="20">
        <v>2007</v>
      </c>
      <c r="F438" s="414" t="s">
        <v>11</v>
      </c>
      <c r="G438" s="228">
        <v>30720</v>
      </c>
      <c r="H438" s="20">
        <v>1</v>
      </c>
      <c r="I438" s="402">
        <f t="shared" si="22"/>
        <v>30720</v>
      </c>
      <c r="J438" s="423">
        <f t="shared" si="20"/>
        <v>1</v>
      </c>
      <c r="K438" s="404">
        <f t="shared" si="21"/>
        <v>30720</v>
      </c>
    </row>
    <row r="439" spans="1:11" s="424" customFormat="1" ht="15.75">
      <c r="A439" s="343">
        <v>432</v>
      </c>
      <c r="B439" s="417">
        <v>49</v>
      </c>
      <c r="C439" s="229" t="s">
        <v>1649</v>
      </c>
      <c r="D439" s="20"/>
      <c r="E439" s="20">
        <v>2007</v>
      </c>
      <c r="F439" s="414" t="s">
        <v>11</v>
      </c>
      <c r="G439" s="228">
        <v>28600</v>
      </c>
      <c r="H439" s="20">
        <v>1</v>
      </c>
      <c r="I439" s="402">
        <f t="shared" si="22"/>
        <v>28600</v>
      </c>
      <c r="J439" s="423">
        <f t="shared" si="20"/>
        <v>1</v>
      </c>
      <c r="K439" s="404">
        <f t="shared" si="21"/>
        <v>28600</v>
      </c>
    </row>
    <row r="440" spans="1:11" s="424" customFormat="1" ht="15.75">
      <c r="A440" s="343">
        <v>433</v>
      </c>
      <c r="B440" s="417">
        <v>50</v>
      </c>
      <c r="C440" s="229" t="s">
        <v>1650</v>
      </c>
      <c r="D440" s="20"/>
      <c r="E440" s="20">
        <v>2016</v>
      </c>
      <c r="F440" s="414" t="s">
        <v>11</v>
      </c>
      <c r="G440" s="228">
        <v>77420</v>
      </c>
      <c r="H440" s="20">
        <v>1</v>
      </c>
      <c r="I440" s="402">
        <f t="shared" si="22"/>
        <v>77420</v>
      </c>
      <c r="J440" s="423">
        <f t="shared" si="20"/>
        <v>1</v>
      </c>
      <c r="K440" s="404">
        <f t="shared" si="21"/>
        <v>77420</v>
      </c>
    </row>
    <row r="441" spans="1:11" s="424" customFormat="1" ht="15.75">
      <c r="A441" s="343">
        <v>434</v>
      </c>
      <c r="B441" s="417">
        <v>51</v>
      </c>
      <c r="C441" s="229" t="s">
        <v>1651</v>
      </c>
      <c r="D441" s="20"/>
      <c r="E441" s="20">
        <v>2012</v>
      </c>
      <c r="F441" s="414" t="s">
        <v>11</v>
      </c>
      <c r="G441" s="228">
        <v>32500</v>
      </c>
      <c r="H441" s="20">
        <v>1</v>
      </c>
      <c r="I441" s="402">
        <f t="shared" si="22"/>
        <v>32500</v>
      </c>
      <c r="J441" s="423">
        <f t="shared" si="20"/>
        <v>1</v>
      </c>
      <c r="K441" s="404">
        <f t="shared" si="21"/>
        <v>32500</v>
      </c>
    </row>
    <row r="442" spans="1:11" s="424" customFormat="1" ht="15.75">
      <c r="A442" s="343">
        <v>435</v>
      </c>
      <c r="B442" s="417">
        <v>52</v>
      </c>
      <c r="C442" s="229" t="s">
        <v>1652</v>
      </c>
      <c r="D442" s="20"/>
      <c r="E442" s="20">
        <v>1997</v>
      </c>
      <c r="F442" s="414" t="s">
        <v>11</v>
      </c>
      <c r="G442" s="228">
        <v>16000</v>
      </c>
      <c r="H442" s="20">
        <v>1</v>
      </c>
      <c r="I442" s="402">
        <f t="shared" si="22"/>
        <v>16000</v>
      </c>
      <c r="J442" s="423">
        <f t="shared" si="20"/>
        <v>1</v>
      </c>
      <c r="K442" s="404">
        <f t="shared" si="21"/>
        <v>16000</v>
      </c>
    </row>
    <row r="443" spans="1:11" s="424" customFormat="1" ht="15.75">
      <c r="A443" s="343">
        <v>436</v>
      </c>
      <c r="B443" s="417">
        <v>53</v>
      </c>
      <c r="C443" s="229" t="s">
        <v>1653</v>
      </c>
      <c r="D443" s="20"/>
      <c r="E443" s="20">
        <v>2015</v>
      </c>
      <c r="F443" s="414" t="s">
        <v>11</v>
      </c>
      <c r="G443" s="228">
        <v>42900</v>
      </c>
      <c r="H443" s="20">
        <v>1</v>
      </c>
      <c r="I443" s="402">
        <f t="shared" si="22"/>
        <v>42900</v>
      </c>
      <c r="J443" s="423">
        <f t="shared" si="20"/>
        <v>1</v>
      </c>
      <c r="K443" s="404">
        <f t="shared" si="21"/>
        <v>42900</v>
      </c>
    </row>
    <row r="444" spans="1:11" s="424" customFormat="1" ht="15.75">
      <c r="A444" s="343">
        <v>437</v>
      </c>
      <c r="B444" s="417">
        <v>54</v>
      </c>
      <c r="C444" s="229" t="s">
        <v>1654</v>
      </c>
      <c r="D444" s="20"/>
      <c r="E444" s="20">
        <v>2005</v>
      </c>
      <c r="F444" s="414" t="s">
        <v>11</v>
      </c>
      <c r="G444" s="228">
        <v>28000</v>
      </c>
      <c r="H444" s="20">
        <v>1</v>
      </c>
      <c r="I444" s="402">
        <f t="shared" si="22"/>
        <v>28000</v>
      </c>
      <c r="J444" s="423">
        <f t="shared" si="20"/>
        <v>1</v>
      </c>
      <c r="K444" s="404">
        <f t="shared" si="21"/>
        <v>28000</v>
      </c>
    </row>
    <row r="445" spans="1:11" s="424" customFormat="1" ht="15.75">
      <c r="A445" s="343">
        <v>438</v>
      </c>
      <c r="B445" s="417">
        <v>55</v>
      </c>
      <c r="C445" s="229" t="s">
        <v>1638</v>
      </c>
      <c r="D445" s="20"/>
      <c r="E445" s="20">
        <v>1997</v>
      </c>
      <c r="F445" s="414" t="s">
        <v>11</v>
      </c>
      <c r="G445" s="228">
        <v>14300</v>
      </c>
      <c r="H445" s="20">
        <v>1</v>
      </c>
      <c r="I445" s="402">
        <f t="shared" si="22"/>
        <v>14300</v>
      </c>
      <c r="J445" s="423">
        <f t="shared" si="20"/>
        <v>1</v>
      </c>
      <c r="K445" s="404">
        <f t="shared" si="21"/>
        <v>14300</v>
      </c>
    </row>
    <row r="446" spans="1:11" s="424" customFormat="1" ht="15.75">
      <c r="A446" s="343">
        <v>439</v>
      </c>
      <c r="B446" s="417">
        <v>56</v>
      </c>
      <c r="C446" s="229" t="s">
        <v>1655</v>
      </c>
      <c r="D446" s="20"/>
      <c r="E446" s="20">
        <v>2011</v>
      </c>
      <c r="F446" s="414" t="s">
        <v>11</v>
      </c>
      <c r="G446" s="228">
        <v>7000</v>
      </c>
      <c r="H446" s="20">
        <v>26</v>
      </c>
      <c r="I446" s="402">
        <f t="shared" si="22"/>
        <v>182000</v>
      </c>
      <c r="J446" s="423">
        <f t="shared" si="20"/>
        <v>26</v>
      </c>
      <c r="K446" s="404">
        <f t="shared" si="21"/>
        <v>182000</v>
      </c>
    </row>
    <row r="447" spans="1:11" s="424" customFormat="1" ht="15.75">
      <c r="A447" s="343">
        <v>440</v>
      </c>
      <c r="B447" s="417">
        <v>57</v>
      </c>
      <c r="C447" s="229" t="s">
        <v>1656</v>
      </c>
      <c r="D447" s="20"/>
      <c r="E447" s="20">
        <v>2011</v>
      </c>
      <c r="F447" s="414" t="s">
        <v>11</v>
      </c>
      <c r="G447" s="228">
        <v>27950</v>
      </c>
      <c r="H447" s="20">
        <v>1</v>
      </c>
      <c r="I447" s="402">
        <f t="shared" si="22"/>
        <v>27950</v>
      </c>
      <c r="J447" s="423">
        <f t="shared" si="20"/>
        <v>1</v>
      </c>
      <c r="K447" s="404">
        <f t="shared" si="21"/>
        <v>27950</v>
      </c>
    </row>
    <row r="448" spans="1:11" s="424" customFormat="1" ht="15.75">
      <c r="A448" s="343">
        <v>441</v>
      </c>
      <c r="B448" s="417">
        <v>58</v>
      </c>
      <c r="C448" s="229" t="s">
        <v>1657</v>
      </c>
      <c r="D448" s="20"/>
      <c r="E448" s="20">
        <v>2014</v>
      </c>
      <c r="F448" s="414" t="s">
        <v>11</v>
      </c>
      <c r="G448" s="228">
        <v>20800</v>
      </c>
      <c r="H448" s="20">
        <v>2</v>
      </c>
      <c r="I448" s="402">
        <f t="shared" si="22"/>
        <v>41600</v>
      </c>
      <c r="J448" s="423">
        <f t="shared" si="20"/>
        <v>2</v>
      </c>
      <c r="K448" s="404">
        <f t="shared" si="21"/>
        <v>41600</v>
      </c>
    </row>
    <row r="449" spans="1:11" s="424" customFormat="1" ht="15.75">
      <c r="A449" s="343">
        <v>442</v>
      </c>
      <c r="B449" s="417">
        <v>59</v>
      </c>
      <c r="C449" s="426" t="s">
        <v>1646</v>
      </c>
      <c r="D449" s="22"/>
      <c r="E449" s="22">
        <v>2005</v>
      </c>
      <c r="F449" s="414" t="s">
        <v>11</v>
      </c>
      <c r="G449" s="228">
        <v>31200</v>
      </c>
      <c r="H449" s="22">
        <v>2</v>
      </c>
      <c r="I449" s="402">
        <f t="shared" si="22"/>
        <v>62400</v>
      </c>
      <c r="J449" s="423">
        <f t="shared" si="20"/>
        <v>2</v>
      </c>
      <c r="K449" s="404">
        <f t="shared" si="21"/>
        <v>62400</v>
      </c>
    </row>
    <row r="450" spans="1:11" s="424" customFormat="1" ht="15.75">
      <c r="A450" s="343">
        <v>443</v>
      </c>
      <c r="B450" s="417">
        <v>60</v>
      </c>
      <c r="C450" s="426" t="s">
        <v>1658</v>
      </c>
      <c r="D450" s="22"/>
      <c r="E450" s="22">
        <v>1997</v>
      </c>
      <c r="F450" s="414" t="s">
        <v>11</v>
      </c>
      <c r="G450" s="228">
        <v>15000</v>
      </c>
      <c r="H450" s="22">
        <v>1</v>
      </c>
      <c r="I450" s="402">
        <f t="shared" si="22"/>
        <v>15000</v>
      </c>
      <c r="J450" s="423">
        <f t="shared" si="20"/>
        <v>1</v>
      </c>
      <c r="K450" s="404">
        <f t="shared" si="21"/>
        <v>15000</v>
      </c>
    </row>
    <row r="451" spans="1:11" s="424" customFormat="1" ht="15.75">
      <c r="A451" s="343">
        <v>444</v>
      </c>
      <c r="B451" s="417">
        <v>61</v>
      </c>
      <c r="C451" s="229" t="s">
        <v>1659</v>
      </c>
      <c r="D451" s="20"/>
      <c r="E451" s="20">
        <v>2017</v>
      </c>
      <c r="F451" s="414" t="s">
        <v>11</v>
      </c>
      <c r="G451" s="228">
        <v>79790</v>
      </c>
      <c r="H451" s="20">
        <v>1</v>
      </c>
      <c r="I451" s="402">
        <f t="shared" si="22"/>
        <v>79790</v>
      </c>
      <c r="J451" s="423">
        <f t="shared" si="20"/>
        <v>1</v>
      </c>
      <c r="K451" s="404">
        <f t="shared" si="21"/>
        <v>79790</v>
      </c>
    </row>
    <row r="452" spans="1:11" s="424" customFormat="1" ht="15.75">
      <c r="A452" s="343">
        <v>445</v>
      </c>
      <c r="B452" s="417">
        <v>62</v>
      </c>
      <c r="C452" s="229" t="s">
        <v>1643</v>
      </c>
      <c r="D452" s="20"/>
      <c r="E452" s="20">
        <v>2014</v>
      </c>
      <c r="F452" s="414" t="s">
        <v>11</v>
      </c>
      <c r="G452" s="228">
        <v>6500</v>
      </c>
      <c r="H452" s="20">
        <v>1</v>
      </c>
      <c r="I452" s="402">
        <f t="shared" si="22"/>
        <v>6500</v>
      </c>
      <c r="J452" s="423">
        <f t="shared" si="20"/>
        <v>1</v>
      </c>
      <c r="K452" s="404">
        <f t="shared" si="21"/>
        <v>6500</v>
      </c>
    </row>
    <row r="453" spans="1:11" s="424" customFormat="1" ht="15.75">
      <c r="A453" s="343">
        <v>446</v>
      </c>
      <c r="B453" s="417">
        <v>63</v>
      </c>
      <c r="C453" s="229" t="s">
        <v>776</v>
      </c>
      <c r="D453" s="20"/>
      <c r="E453" s="20">
        <v>2014</v>
      </c>
      <c r="F453" s="414" t="s">
        <v>11</v>
      </c>
      <c r="G453" s="228">
        <v>31200</v>
      </c>
      <c r="H453" s="20">
        <v>1</v>
      </c>
      <c r="I453" s="402">
        <f t="shared" si="22"/>
        <v>31200</v>
      </c>
      <c r="J453" s="423">
        <f t="shared" si="20"/>
        <v>1</v>
      </c>
      <c r="K453" s="404">
        <f t="shared" si="21"/>
        <v>31200</v>
      </c>
    </row>
    <row r="454" spans="1:11" s="424" customFormat="1" ht="15.75">
      <c r="A454" s="343">
        <v>447</v>
      </c>
      <c r="B454" s="417">
        <v>64</v>
      </c>
      <c r="C454" s="229" t="s">
        <v>1644</v>
      </c>
      <c r="D454" s="20"/>
      <c r="E454" s="20">
        <v>2014</v>
      </c>
      <c r="F454" s="414" t="s">
        <v>11</v>
      </c>
      <c r="G454" s="228">
        <v>42900</v>
      </c>
      <c r="H454" s="20">
        <v>1</v>
      </c>
      <c r="I454" s="402">
        <f t="shared" si="22"/>
        <v>42900</v>
      </c>
      <c r="J454" s="423">
        <f t="shared" si="20"/>
        <v>1</v>
      </c>
      <c r="K454" s="404">
        <f t="shared" si="21"/>
        <v>42900</v>
      </c>
    </row>
    <row r="455" spans="1:11" s="424" customFormat="1" ht="15.75">
      <c r="A455" s="343">
        <v>448</v>
      </c>
      <c r="B455" s="417">
        <v>65</v>
      </c>
      <c r="C455" s="229" t="s">
        <v>1660</v>
      </c>
      <c r="D455" s="20"/>
      <c r="E455" s="20">
        <v>2014</v>
      </c>
      <c r="F455" s="414" t="s">
        <v>11</v>
      </c>
      <c r="G455" s="228">
        <v>7000</v>
      </c>
      <c r="H455" s="20">
        <v>2</v>
      </c>
      <c r="I455" s="402">
        <f t="shared" si="22"/>
        <v>14000</v>
      </c>
      <c r="J455" s="423">
        <f t="shared" si="20"/>
        <v>2</v>
      </c>
      <c r="K455" s="404">
        <f t="shared" si="21"/>
        <v>14000</v>
      </c>
    </row>
    <row r="456" spans="1:11" s="424" customFormat="1" ht="15.75">
      <c r="A456" s="343">
        <v>449</v>
      </c>
      <c r="B456" s="417">
        <v>66</v>
      </c>
      <c r="C456" s="229" t="s">
        <v>1661</v>
      </c>
      <c r="D456" s="20"/>
      <c r="E456" s="20">
        <v>2017</v>
      </c>
      <c r="F456" s="414" t="s">
        <v>11</v>
      </c>
      <c r="G456" s="228">
        <v>77420</v>
      </c>
      <c r="H456" s="20">
        <v>1</v>
      </c>
      <c r="I456" s="402">
        <f t="shared" si="22"/>
        <v>77420</v>
      </c>
      <c r="J456" s="423">
        <f t="shared" si="20"/>
        <v>1</v>
      </c>
      <c r="K456" s="404">
        <f t="shared" si="21"/>
        <v>77420</v>
      </c>
    </row>
    <row r="457" spans="1:11" s="424" customFormat="1" ht="15.75">
      <c r="A457" s="343">
        <v>450</v>
      </c>
      <c r="B457" s="417">
        <v>67</v>
      </c>
      <c r="C457" s="229" t="s">
        <v>1659</v>
      </c>
      <c r="D457" s="20"/>
      <c r="E457" s="20">
        <v>2014</v>
      </c>
      <c r="F457" s="414" t="s">
        <v>11</v>
      </c>
      <c r="G457" s="228">
        <v>135000</v>
      </c>
      <c r="H457" s="20">
        <v>1</v>
      </c>
      <c r="I457" s="402">
        <f t="shared" si="22"/>
        <v>135000</v>
      </c>
      <c r="J457" s="423">
        <f t="shared" ref="J457:J468" si="24">+H457</f>
        <v>1</v>
      </c>
      <c r="K457" s="404">
        <f t="shared" ref="K457:K489" si="25">G457*H457</f>
        <v>135000</v>
      </c>
    </row>
    <row r="458" spans="1:11" s="424" customFormat="1" ht="15.75">
      <c r="A458" s="343">
        <v>451</v>
      </c>
      <c r="B458" s="417">
        <v>68</v>
      </c>
      <c r="C458" s="229" t="s">
        <v>1643</v>
      </c>
      <c r="D458" s="20"/>
      <c r="E458" s="20">
        <v>2014</v>
      </c>
      <c r="F458" s="414" t="s">
        <v>11</v>
      </c>
      <c r="G458" s="228">
        <v>6500</v>
      </c>
      <c r="H458" s="20">
        <v>1</v>
      </c>
      <c r="I458" s="402">
        <f t="shared" si="22"/>
        <v>6500</v>
      </c>
      <c r="J458" s="423">
        <f t="shared" si="24"/>
        <v>1</v>
      </c>
      <c r="K458" s="404">
        <f t="shared" si="25"/>
        <v>6500</v>
      </c>
    </row>
    <row r="459" spans="1:11" s="424" customFormat="1" ht="15.75">
      <c r="A459" s="343">
        <v>452</v>
      </c>
      <c r="B459" s="417">
        <v>69</v>
      </c>
      <c r="C459" s="229" t="s">
        <v>776</v>
      </c>
      <c r="D459" s="20"/>
      <c r="E459" s="20">
        <v>2014</v>
      </c>
      <c r="F459" s="414" t="s">
        <v>11</v>
      </c>
      <c r="G459" s="228">
        <v>31200</v>
      </c>
      <c r="H459" s="20">
        <v>2</v>
      </c>
      <c r="I459" s="402">
        <f t="shared" si="22"/>
        <v>62400</v>
      </c>
      <c r="J459" s="423">
        <f t="shared" si="24"/>
        <v>2</v>
      </c>
      <c r="K459" s="404">
        <f t="shared" si="25"/>
        <v>62400</v>
      </c>
    </row>
    <row r="460" spans="1:11" s="424" customFormat="1" ht="15.75">
      <c r="A460" s="343">
        <v>453</v>
      </c>
      <c r="B460" s="417">
        <v>70</v>
      </c>
      <c r="C460" s="229" t="s">
        <v>1651</v>
      </c>
      <c r="D460" s="20"/>
      <c r="E460" s="20">
        <v>2012</v>
      </c>
      <c r="F460" s="414" t="s">
        <v>11</v>
      </c>
      <c r="G460" s="228">
        <v>27300</v>
      </c>
      <c r="H460" s="20">
        <v>1</v>
      </c>
      <c r="I460" s="402">
        <f t="shared" si="22"/>
        <v>27300</v>
      </c>
      <c r="J460" s="423">
        <f t="shared" si="24"/>
        <v>1</v>
      </c>
      <c r="K460" s="404">
        <f t="shared" si="25"/>
        <v>27300</v>
      </c>
    </row>
    <row r="461" spans="1:11" s="424" customFormat="1" ht="15.75">
      <c r="A461" s="343">
        <v>454</v>
      </c>
      <c r="B461" s="417">
        <v>71</v>
      </c>
      <c r="C461" s="229" t="s">
        <v>1660</v>
      </c>
      <c r="D461" s="20"/>
      <c r="E461" s="20">
        <v>2014</v>
      </c>
      <c r="F461" s="414" t="s">
        <v>11</v>
      </c>
      <c r="G461" s="228">
        <v>7000</v>
      </c>
      <c r="H461" s="20">
        <v>2</v>
      </c>
      <c r="I461" s="402">
        <f t="shared" ref="I461:I489" si="26">+H461*G461</f>
        <v>14000</v>
      </c>
      <c r="J461" s="423">
        <f t="shared" si="24"/>
        <v>2</v>
      </c>
      <c r="K461" s="404">
        <f t="shared" si="25"/>
        <v>14000</v>
      </c>
    </row>
    <row r="462" spans="1:11" s="424" customFormat="1" ht="15.75">
      <c r="A462" s="343">
        <v>455</v>
      </c>
      <c r="B462" s="417">
        <v>72</v>
      </c>
      <c r="C462" s="229" t="s">
        <v>1640</v>
      </c>
      <c r="D462" s="20"/>
      <c r="E462" s="20">
        <v>2014</v>
      </c>
      <c r="F462" s="414" t="s">
        <v>11</v>
      </c>
      <c r="G462" s="228">
        <v>125000</v>
      </c>
      <c r="H462" s="20">
        <v>1</v>
      </c>
      <c r="I462" s="402">
        <f t="shared" si="26"/>
        <v>125000</v>
      </c>
      <c r="J462" s="423">
        <f t="shared" si="24"/>
        <v>1</v>
      </c>
      <c r="K462" s="404">
        <f t="shared" si="25"/>
        <v>125000</v>
      </c>
    </row>
    <row r="463" spans="1:11" s="424" customFormat="1" ht="15.75">
      <c r="A463" s="343">
        <v>456</v>
      </c>
      <c r="B463" s="417">
        <v>73</v>
      </c>
      <c r="C463" s="229" t="s">
        <v>638</v>
      </c>
      <c r="D463" s="20"/>
      <c r="E463" s="20">
        <v>2011</v>
      </c>
      <c r="F463" s="414" t="s">
        <v>11</v>
      </c>
      <c r="G463" s="228">
        <v>58500</v>
      </c>
      <c r="H463" s="20">
        <v>3</v>
      </c>
      <c r="I463" s="402">
        <f t="shared" si="26"/>
        <v>175500</v>
      </c>
      <c r="J463" s="423">
        <f t="shared" si="24"/>
        <v>3</v>
      </c>
      <c r="K463" s="404">
        <f t="shared" si="25"/>
        <v>175500</v>
      </c>
    </row>
    <row r="464" spans="1:11" s="424" customFormat="1" ht="15.75">
      <c r="A464" s="343">
        <v>457</v>
      </c>
      <c r="B464" s="417">
        <v>74</v>
      </c>
      <c r="C464" s="229" t="s">
        <v>1662</v>
      </c>
      <c r="D464" s="20"/>
      <c r="E464" s="20">
        <v>2014</v>
      </c>
      <c r="F464" s="414" t="s">
        <v>11</v>
      </c>
      <c r="G464" s="228">
        <v>31200</v>
      </c>
      <c r="H464" s="20">
        <v>1</v>
      </c>
      <c r="I464" s="402">
        <f t="shared" si="26"/>
        <v>31200</v>
      </c>
      <c r="J464" s="423">
        <f t="shared" si="24"/>
        <v>1</v>
      </c>
      <c r="K464" s="404">
        <f t="shared" si="25"/>
        <v>31200</v>
      </c>
    </row>
    <row r="465" spans="1:11" s="424" customFormat="1" ht="15.75">
      <c r="A465" s="343">
        <v>458</v>
      </c>
      <c r="B465" s="417">
        <v>75</v>
      </c>
      <c r="C465" s="229" t="s">
        <v>1660</v>
      </c>
      <c r="D465" s="20"/>
      <c r="E465" s="20">
        <v>2014</v>
      </c>
      <c r="F465" s="414" t="s">
        <v>11</v>
      </c>
      <c r="G465" s="228">
        <v>7000</v>
      </c>
      <c r="H465" s="20">
        <v>2</v>
      </c>
      <c r="I465" s="402">
        <f t="shared" si="26"/>
        <v>14000</v>
      </c>
      <c r="J465" s="423">
        <f t="shared" si="24"/>
        <v>2</v>
      </c>
      <c r="K465" s="404">
        <f t="shared" si="25"/>
        <v>14000</v>
      </c>
    </row>
    <row r="466" spans="1:11" s="424" customFormat="1" ht="15.75">
      <c r="A466" s="343">
        <v>459</v>
      </c>
      <c r="B466" s="417">
        <v>76</v>
      </c>
      <c r="C466" s="229" t="s">
        <v>1640</v>
      </c>
      <c r="D466" s="20"/>
      <c r="E466" s="20">
        <v>2017</v>
      </c>
      <c r="F466" s="414" t="s">
        <v>11</v>
      </c>
      <c r="G466" s="228">
        <v>216855</v>
      </c>
      <c r="H466" s="20">
        <v>1</v>
      </c>
      <c r="I466" s="402">
        <f t="shared" si="26"/>
        <v>216855</v>
      </c>
      <c r="J466" s="423">
        <f t="shared" si="24"/>
        <v>1</v>
      </c>
      <c r="K466" s="404">
        <f t="shared" si="25"/>
        <v>216855</v>
      </c>
    </row>
    <row r="467" spans="1:11" s="424" customFormat="1" ht="15.75">
      <c r="A467" s="343">
        <v>460</v>
      </c>
      <c r="B467" s="417">
        <v>77</v>
      </c>
      <c r="C467" s="229" t="s">
        <v>109</v>
      </c>
      <c r="D467" s="20"/>
      <c r="E467" s="20">
        <v>2011</v>
      </c>
      <c r="F467" s="414" t="s">
        <v>11</v>
      </c>
      <c r="G467" s="228">
        <v>31200</v>
      </c>
      <c r="H467" s="20">
        <v>1</v>
      </c>
      <c r="I467" s="402">
        <f t="shared" si="26"/>
        <v>31200</v>
      </c>
      <c r="J467" s="423">
        <f t="shared" si="24"/>
        <v>1</v>
      </c>
      <c r="K467" s="404">
        <f t="shared" si="25"/>
        <v>31200</v>
      </c>
    </row>
    <row r="468" spans="1:11" s="424" customFormat="1" ht="15.75">
      <c r="A468" s="343">
        <v>461</v>
      </c>
      <c r="B468" s="417">
        <v>78</v>
      </c>
      <c r="C468" s="229" t="s">
        <v>1663</v>
      </c>
      <c r="D468" s="20"/>
      <c r="E468" s="20">
        <v>2017</v>
      </c>
      <c r="F468" s="414" t="s">
        <v>11</v>
      </c>
      <c r="G468" s="228">
        <v>79000</v>
      </c>
      <c r="H468" s="20">
        <v>1</v>
      </c>
      <c r="I468" s="402">
        <f t="shared" si="26"/>
        <v>79000</v>
      </c>
      <c r="J468" s="423">
        <f t="shared" si="24"/>
        <v>1</v>
      </c>
      <c r="K468" s="404">
        <f t="shared" si="25"/>
        <v>79000</v>
      </c>
    </row>
    <row r="469" spans="1:11" s="424" customFormat="1" ht="15.75">
      <c r="A469" s="343">
        <v>462</v>
      </c>
      <c r="B469" s="417">
        <v>79</v>
      </c>
      <c r="C469" s="229" t="s">
        <v>1664</v>
      </c>
      <c r="D469" s="20"/>
      <c r="E469" s="20">
        <v>2012</v>
      </c>
      <c r="F469" s="414" t="s">
        <v>11</v>
      </c>
      <c r="G469" s="228">
        <v>96000</v>
      </c>
      <c r="H469" s="20">
        <v>1</v>
      </c>
      <c r="I469" s="402">
        <f t="shared" si="26"/>
        <v>96000</v>
      </c>
      <c r="J469" s="231">
        <v>1</v>
      </c>
      <c r="K469" s="404">
        <f t="shared" si="25"/>
        <v>96000</v>
      </c>
    </row>
    <row r="470" spans="1:11" s="424" customFormat="1" ht="15.75">
      <c r="A470" s="343">
        <v>463</v>
      </c>
      <c r="B470" s="417">
        <v>80</v>
      </c>
      <c r="C470" s="229" t="s">
        <v>1665</v>
      </c>
      <c r="D470" s="20"/>
      <c r="E470" s="20">
        <v>2015</v>
      </c>
      <c r="F470" s="414" t="s">
        <v>11</v>
      </c>
      <c r="G470" s="228">
        <v>99800</v>
      </c>
      <c r="H470" s="20">
        <v>1</v>
      </c>
      <c r="I470" s="402">
        <f t="shared" si="26"/>
        <v>99800</v>
      </c>
      <c r="J470" s="231">
        <v>1</v>
      </c>
      <c r="K470" s="404">
        <f t="shared" si="25"/>
        <v>99800</v>
      </c>
    </row>
    <row r="471" spans="1:11" s="424" customFormat="1" ht="15.75">
      <c r="A471" s="343">
        <v>464</v>
      </c>
      <c r="B471" s="417">
        <v>81</v>
      </c>
      <c r="C471" s="229" t="s">
        <v>1666</v>
      </c>
      <c r="D471" s="20"/>
      <c r="E471" s="20">
        <v>2015</v>
      </c>
      <c r="F471" s="414" t="s">
        <v>11</v>
      </c>
      <c r="G471" s="228">
        <v>110000</v>
      </c>
      <c r="H471" s="20">
        <v>1</v>
      </c>
      <c r="I471" s="402">
        <f t="shared" si="26"/>
        <v>110000</v>
      </c>
      <c r="J471" s="231">
        <v>1</v>
      </c>
      <c r="K471" s="404">
        <f t="shared" si="25"/>
        <v>110000</v>
      </c>
    </row>
    <row r="472" spans="1:11" s="424" customFormat="1" ht="15.75">
      <c r="A472" s="343">
        <v>465</v>
      </c>
      <c r="B472" s="417">
        <v>82</v>
      </c>
      <c r="C472" s="229" t="s">
        <v>880</v>
      </c>
      <c r="D472" s="20"/>
      <c r="E472" s="20">
        <v>2009</v>
      </c>
      <c r="F472" s="414" t="s">
        <v>11</v>
      </c>
      <c r="G472" s="228">
        <v>297000</v>
      </c>
      <c r="H472" s="20">
        <v>1</v>
      </c>
      <c r="I472" s="402">
        <f t="shared" si="26"/>
        <v>297000</v>
      </c>
      <c r="J472" s="231">
        <v>1</v>
      </c>
      <c r="K472" s="404">
        <f t="shared" si="25"/>
        <v>297000</v>
      </c>
    </row>
    <row r="473" spans="1:11" s="424" customFormat="1" ht="15.75">
      <c r="A473" s="343">
        <v>466</v>
      </c>
      <c r="B473" s="417">
        <v>83</v>
      </c>
      <c r="C473" s="229" t="s">
        <v>1578</v>
      </c>
      <c r="D473" s="20"/>
      <c r="E473" s="20">
        <v>2016</v>
      </c>
      <c r="F473" s="414" t="s">
        <v>11</v>
      </c>
      <c r="G473" s="228">
        <v>727000</v>
      </c>
      <c r="H473" s="20">
        <v>1</v>
      </c>
      <c r="I473" s="402">
        <f t="shared" si="26"/>
        <v>727000</v>
      </c>
      <c r="J473" s="231">
        <v>1</v>
      </c>
      <c r="K473" s="404">
        <f t="shared" si="25"/>
        <v>727000</v>
      </c>
    </row>
    <row r="474" spans="1:11" s="424" customFormat="1" ht="15.75">
      <c r="A474" s="343">
        <v>467</v>
      </c>
      <c r="B474" s="417">
        <v>84</v>
      </c>
      <c r="C474" s="229" t="s">
        <v>656</v>
      </c>
      <c r="D474" s="20"/>
      <c r="E474" s="20">
        <v>2016</v>
      </c>
      <c r="F474" s="414" t="s">
        <v>108</v>
      </c>
      <c r="G474" s="228">
        <v>62000</v>
      </c>
      <c r="H474" s="20">
        <v>1</v>
      </c>
      <c r="I474" s="402">
        <f t="shared" si="26"/>
        <v>62000</v>
      </c>
      <c r="J474" s="231">
        <v>1</v>
      </c>
      <c r="K474" s="404">
        <f t="shared" si="25"/>
        <v>62000</v>
      </c>
    </row>
    <row r="475" spans="1:11" s="424" customFormat="1" ht="15.75">
      <c r="A475" s="343">
        <v>468</v>
      </c>
      <c r="B475" s="417">
        <v>85</v>
      </c>
      <c r="C475" s="229" t="s">
        <v>1665</v>
      </c>
      <c r="D475" s="20"/>
      <c r="E475" s="20">
        <v>2017</v>
      </c>
      <c r="F475" s="414" t="s">
        <v>11</v>
      </c>
      <c r="G475" s="228">
        <v>290000</v>
      </c>
      <c r="H475" s="20">
        <v>1</v>
      </c>
      <c r="I475" s="402">
        <f t="shared" si="26"/>
        <v>290000</v>
      </c>
      <c r="J475" s="231">
        <v>1</v>
      </c>
      <c r="K475" s="404">
        <f t="shared" si="25"/>
        <v>290000</v>
      </c>
    </row>
    <row r="476" spans="1:11" s="424" customFormat="1" ht="15.75">
      <c r="A476" s="343">
        <v>469</v>
      </c>
      <c r="B476" s="417">
        <v>86</v>
      </c>
      <c r="C476" s="229" t="s">
        <v>1667</v>
      </c>
      <c r="D476" s="20"/>
      <c r="E476" s="20">
        <v>2017</v>
      </c>
      <c r="F476" s="414" t="s">
        <v>11</v>
      </c>
      <c r="G476" s="228">
        <v>270000</v>
      </c>
      <c r="H476" s="20">
        <v>1</v>
      </c>
      <c r="I476" s="402">
        <f t="shared" si="26"/>
        <v>270000</v>
      </c>
      <c r="J476" s="231">
        <v>1</v>
      </c>
      <c r="K476" s="404">
        <f t="shared" si="25"/>
        <v>270000</v>
      </c>
    </row>
    <row r="477" spans="1:11" s="424" customFormat="1" ht="30">
      <c r="A477" s="343">
        <v>470</v>
      </c>
      <c r="B477" s="417">
        <v>87</v>
      </c>
      <c r="C477" s="229" t="s">
        <v>1594</v>
      </c>
      <c r="D477" s="20"/>
      <c r="E477" s="20">
        <v>2018</v>
      </c>
      <c r="F477" s="414" t="s">
        <v>11</v>
      </c>
      <c r="G477" s="228">
        <v>464000</v>
      </c>
      <c r="H477" s="20">
        <v>1</v>
      </c>
      <c r="I477" s="402">
        <f t="shared" si="26"/>
        <v>464000</v>
      </c>
      <c r="J477" s="231">
        <v>1</v>
      </c>
      <c r="K477" s="404">
        <f t="shared" si="25"/>
        <v>464000</v>
      </c>
    </row>
    <row r="478" spans="1:11" s="424" customFormat="1" ht="30">
      <c r="A478" s="343">
        <v>471</v>
      </c>
      <c r="B478" s="417">
        <v>88</v>
      </c>
      <c r="C478" s="229" t="s">
        <v>1595</v>
      </c>
      <c r="D478" s="20"/>
      <c r="E478" s="20">
        <v>2018</v>
      </c>
      <c r="F478" s="414" t="s">
        <v>11</v>
      </c>
      <c r="G478" s="228">
        <v>52950</v>
      </c>
      <c r="H478" s="20">
        <v>1</v>
      </c>
      <c r="I478" s="402">
        <f t="shared" si="26"/>
        <v>52950</v>
      </c>
      <c r="J478" s="231">
        <v>1</v>
      </c>
      <c r="K478" s="404">
        <f t="shared" si="25"/>
        <v>52950</v>
      </c>
    </row>
    <row r="479" spans="1:11" s="424" customFormat="1" ht="30">
      <c r="A479" s="343">
        <v>472</v>
      </c>
      <c r="B479" s="417">
        <v>89</v>
      </c>
      <c r="C479" s="229" t="s">
        <v>1509</v>
      </c>
      <c r="D479" s="20"/>
      <c r="E479" s="20">
        <v>2018</v>
      </c>
      <c r="F479" s="414" t="s">
        <v>11</v>
      </c>
      <c r="G479" s="228">
        <v>113400</v>
      </c>
      <c r="H479" s="20">
        <v>1</v>
      </c>
      <c r="I479" s="402">
        <f t="shared" si="26"/>
        <v>113400</v>
      </c>
      <c r="J479" s="231">
        <v>1</v>
      </c>
      <c r="K479" s="404">
        <f t="shared" si="25"/>
        <v>113400</v>
      </c>
    </row>
    <row r="480" spans="1:11" s="424" customFormat="1" ht="30">
      <c r="A480" s="343">
        <v>473</v>
      </c>
      <c r="B480" s="417">
        <v>90</v>
      </c>
      <c r="C480" s="229" t="s">
        <v>1596</v>
      </c>
      <c r="D480" s="20"/>
      <c r="E480" s="20">
        <v>2018</v>
      </c>
      <c r="F480" s="414" t="s">
        <v>11</v>
      </c>
      <c r="G480" s="228">
        <v>35100</v>
      </c>
      <c r="H480" s="20">
        <v>1</v>
      </c>
      <c r="I480" s="402">
        <f t="shared" si="26"/>
        <v>35100</v>
      </c>
      <c r="J480" s="231">
        <v>1</v>
      </c>
      <c r="K480" s="404">
        <f t="shared" si="25"/>
        <v>35100</v>
      </c>
    </row>
    <row r="481" spans="1:11" s="424" customFormat="1" ht="30">
      <c r="A481" s="343">
        <v>474</v>
      </c>
      <c r="B481" s="417">
        <v>91</v>
      </c>
      <c r="C481" s="229" t="s">
        <v>1512</v>
      </c>
      <c r="D481" s="20"/>
      <c r="E481" s="20">
        <v>2018</v>
      </c>
      <c r="F481" s="414" t="s">
        <v>11</v>
      </c>
      <c r="G481" s="228">
        <v>33120</v>
      </c>
      <c r="H481" s="20">
        <v>1</v>
      </c>
      <c r="I481" s="402">
        <f t="shared" si="26"/>
        <v>33120</v>
      </c>
      <c r="J481" s="231">
        <v>1</v>
      </c>
      <c r="K481" s="404">
        <f t="shared" si="25"/>
        <v>33120</v>
      </c>
    </row>
    <row r="482" spans="1:11" s="424" customFormat="1" ht="30">
      <c r="A482" s="343">
        <v>475</v>
      </c>
      <c r="B482" s="417">
        <v>92</v>
      </c>
      <c r="C482" s="229" t="s">
        <v>1598</v>
      </c>
      <c r="D482" s="20"/>
      <c r="E482" s="20">
        <v>2018</v>
      </c>
      <c r="F482" s="414" t="s">
        <v>11</v>
      </c>
      <c r="G482" s="228">
        <v>12030</v>
      </c>
      <c r="H482" s="20">
        <v>1</v>
      </c>
      <c r="I482" s="402">
        <f t="shared" si="26"/>
        <v>12030</v>
      </c>
      <c r="J482" s="231">
        <v>1</v>
      </c>
      <c r="K482" s="404">
        <f t="shared" si="25"/>
        <v>12030</v>
      </c>
    </row>
    <row r="483" spans="1:11" s="424" customFormat="1" ht="30">
      <c r="A483" s="343">
        <v>476</v>
      </c>
      <c r="B483" s="417">
        <v>93</v>
      </c>
      <c r="C483" s="229" t="s">
        <v>1516</v>
      </c>
      <c r="D483" s="20"/>
      <c r="E483" s="20">
        <v>2018</v>
      </c>
      <c r="F483" s="414" t="s">
        <v>155</v>
      </c>
      <c r="G483" s="228">
        <v>2310</v>
      </c>
      <c r="H483" s="20">
        <v>30</v>
      </c>
      <c r="I483" s="402">
        <f t="shared" si="26"/>
        <v>69300</v>
      </c>
      <c r="J483" s="231">
        <v>30</v>
      </c>
      <c r="K483" s="404">
        <f t="shared" si="25"/>
        <v>69300</v>
      </c>
    </row>
    <row r="484" spans="1:11" s="424" customFormat="1" ht="30">
      <c r="A484" s="343">
        <v>477</v>
      </c>
      <c r="B484" s="417">
        <v>94</v>
      </c>
      <c r="C484" s="229" t="s">
        <v>1517</v>
      </c>
      <c r="D484" s="20"/>
      <c r="E484" s="20">
        <v>2018</v>
      </c>
      <c r="F484" s="414" t="s">
        <v>11</v>
      </c>
      <c r="G484" s="228">
        <v>300</v>
      </c>
      <c r="H484" s="20">
        <v>10</v>
      </c>
      <c r="I484" s="402">
        <f t="shared" si="26"/>
        <v>3000</v>
      </c>
      <c r="J484" s="231">
        <v>10</v>
      </c>
      <c r="K484" s="404">
        <f t="shared" si="25"/>
        <v>3000</v>
      </c>
    </row>
    <row r="485" spans="1:11" s="424" customFormat="1" ht="30">
      <c r="A485" s="343">
        <v>478</v>
      </c>
      <c r="B485" s="417">
        <v>95</v>
      </c>
      <c r="C485" s="229" t="s">
        <v>1599</v>
      </c>
      <c r="D485" s="20"/>
      <c r="E485" s="20">
        <v>2018</v>
      </c>
      <c r="F485" s="414" t="s">
        <v>11</v>
      </c>
      <c r="G485" s="228">
        <v>5300</v>
      </c>
      <c r="H485" s="20">
        <v>1</v>
      </c>
      <c r="I485" s="402">
        <f t="shared" si="26"/>
        <v>5300</v>
      </c>
      <c r="J485" s="231">
        <v>1</v>
      </c>
      <c r="K485" s="404">
        <f t="shared" si="25"/>
        <v>5300</v>
      </c>
    </row>
    <row r="486" spans="1:11" s="424" customFormat="1" ht="30">
      <c r="A486" s="343">
        <v>479</v>
      </c>
      <c r="B486" s="417">
        <v>96</v>
      </c>
      <c r="C486" s="229" t="s">
        <v>1518</v>
      </c>
      <c r="D486" s="20"/>
      <c r="E486" s="20">
        <v>2018</v>
      </c>
      <c r="F486" s="414" t="s">
        <v>11</v>
      </c>
      <c r="G486" s="228">
        <v>750</v>
      </c>
      <c r="H486" s="20">
        <v>75</v>
      </c>
      <c r="I486" s="402">
        <f t="shared" si="26"/>
        <v>56250</v>
      </c>
      <c r="J486" s="231">
        <v>75</v>
      </c>
      <c r="K486" s="404">
        <f t="shared" si="25"/>
        <v>56250</v>
      </c>
    </row>
    <row r="487" spans="1:11" s="424" customFormat="1" ht="15.75">
      <c r="A487" s="343">
        <v>480</v>
      </c>
      <c r="B487" s="417">
        <v>97</v>
      </c>
      <c r="C487" s="245" t="s">
        <v>1552</v>
      </c>
      <c r="D487" s="20"/>
      <c r="E487" s="20">
        <v>2021</v>
      </c>
      <c r="F487" s="414" t="s">
        <v>11</v>
      </c>
      <c r="G487" s="228">
        <v>259000</v>
      </c>
      <c r="H487" s="20">
        <v>2</v>
      </c>
      <c r="I487" s="402">
        <f t="shared" si="26"/>
        <v>518000</v>
      </c>
      <c r="J487" s="231">
        <v>2</v>
      </c>
      <c r="K487" s="404">
        <f t="shared" si="25"/>
        <v>518000</v>
      </c>
    </row>
    <row r="488" spans="1:11" s="424" customFormat="1" ht="15.75">
      <c r="A488" s="343">
        <v>481</v>
      </c>
      <c r="B488" s="417">
        <v>98</v>
      </c>
      <c r="C488" s="245" t="s">
        <v>1558</v>
      </c>
      <c r="D488" s="20"/>
      <c r="E488" s="20">
        <v>2021</v>
      </c>
      <c r="F488" s="414" t="s">
        <v>11</v>
      </c>
      <c r="G488" s="228">
        <v>1130000</v>
      </c>
      <c r="H488" s="20">
        <v>1</v>
      </c>
      <c r="I488" s="402">
        <f t="shared" si="26"/>
        <v>1130000</v>
      </c>
      <c r="J488" s="231">
        <v>1</v>
      </c>
      <c r="K488" s="404">
        <f t="shared" si="25"/>
        <v>1130000</v>
      </c>
    </row>
    <row r="489" spans="1:11" s="424" customFormat="1" ht="15.75">
      <c r="A489" s="343">
        <v>482</v>
      </c>
      <c r="B489" s="417">
        <v>99</v>
      </c>
      <c r="C489" s="245" t="s">
        <v>1668</v>
      </c>
      <c r="D489" s="20"/>
      <c r="E489" s="20">
        <v>2021</v>
      </c>
      <c r="F489" s="414" t="s">
        <v>11</v>
      </c>
      <c r="G489" s="228">
        <v>4000000</v>
      </c>
      <c r="H489" s="20">
        <v>2</v>
      </c>
      <c r="I489" s="402">
        <f t="shared" si="26"/>
        <v>8000000</v>
      </c>
      <c r="J489" s="231">
        <v>2</v>
      </c>
      <c r="K489" s="404">
        <f t="shared" si="25"/>
        <v>8000000</v>
      </c>
    </row>
    <row r="490" spans="1:11" ht="15.75">
      <c r="A490" s="343">
        <v>483</v>
      </c>
      <c r="B490" s="648" t="s">
        <v>111</v>
      </c>
      <c r="C490" s="649"/>
      <c r="D490" s="151"/>
      <c r="E490" s="151"/>
      <c r="F490" s="151"/>
      <c r="G490" s="412"/>
      <c r="H490" s="431">
        <f>SUM(H391:H489)</f>
        <v>3065.8</v>
      </c>
      <c r="I490" s="419">
        <f>SUM(I391:I489)</f>
        <v>245938115</v>
      </c>
      <c r="J490" s="432">
        <f>SUM(J391:J489)</f>
        <v>3065.8</v>
      </c>
      <c r="K490" s="433">
        <f>SUM(K391:K489)</f>
        <v>245938115</v>
      </c>
    </row>
    <row r="491" spans="1:11" ht="15.75">
      <c r="A491" s="343">
        <v>484</v>
      </c>
      <c r="B491" s="417"/>
      <c r="C491" s="655" t="s">
        <v>1669</v>
      </c>
      <c r="D491" s="655"/>
      <c r="E491" s="655"/>
      <c r="F491" s="655"/>
      <c r="G491" s="655"/>
      <c r="H491" s="655"/>
      <c r="I491" s="655"/>
      <c r="J491" s="655"/>
      <c r="K491" s="655"/>
    </row>
    <row r="492" spans="1:11" ht="15.75">
      <c r="A492" s="343">
        <v>485</v>
      </c>
      <c r="B492" s="434">
        <v>1</v>
      </c>
      <c r="C492" s="153" t="s">
        <v>1670</v>
      </c>
      <c r="D492" s="434">
        <v>1979</v>
      </c>
      <c r="E492" s="434">
        <v>1980</v>
      </c>
      <c r="F492" s="434" t="s">
        <v>11</v>
      </c>
      <c r="G492" s="263">
        <v>1432299</v>
      </c>
      <c r="H492" s="434">
        <v>1</v>
      </c>
      <c r="I492" s="263">
        <f>G492*H492</f>
        <v>1432299</v>
      </c>
      <c r="J492" s="264">
        <v>1</v>
      </c>
      <c r="K492" s="264">
        <f>I492</f>
        <v>1432299</v>
      </c>
    </row>
    <row r="493" spans="1:11" ht="15.75">
      <c r="A493" s="343">
        <v>486</v>
      </c>
      <c r="B493" s="434">
        <v>2</v>
      </c>
      <c r="C493" s="153" t="s">
        <v>1671</v>
      </c>
      <c r="D493" s="434">
        <v>1946</v>
      </c>
      <c r="E493" s="434">
        <v>1997</v>
      </c>
      <c r="F493" s="434" t="s">
        <v>11</v>
      </c>
      <c r="G493" s="263">
        <v>163718510</v>
      </c>
      <c r="H493" s="434">
        <v>1</v>
      </c>
      <c r="I493" s="263">
        <f t="shared" ref="I493:I536" si="27">G493*H493</f>
        <v>163718510</v>
      </c>
      <c r="J493" s="264">
        <v>1</v>
      </c>
      <c r="K493" s="264">
        <f t="shared" ref="K493:K560" si="28">I493</f>
        <v>163718510</v>
      </c>
    </row>
    <row r="494" spans="1:11" ht="15.75">
      <c r="A494" s="343">
        <v>487</v>
      </c>
      <c r="B494" s="434">
        <v>3</v>
      </c>
      <c r="C494" s="153" t="s">
        <v>1672</v>
      </c>
      <c r="D494" s="434"/>
      <c r="E494" s="434">
        <v>1970</v>
      </c>
      <c r="F494" s="434" t="s">
        <v>11</v>
      </c>
      <c r="G494" s="263">
        <v>10000</v>
      </c>
      <c r="H494" s="434">
        <v>4</v>
      </c>
      <c r="I494" s="263">
        <f t="shared" si="27"/>
        <v>40000</v>
      </c>
      <c r="J494" s="264">
        <v>4</v>
      </c>
      <c r="K494" s="264">
        <f t="shared" si="28"/>
        <v>40000</v>
      </c>
    </row>
    <row r="495" spans="1:11" ht="15.75">
      <c r="A495" s="343">
        <v>488</v>
      </c>
      <c r="B495" s="434">
        <v>4</v>
      </c>
      <c r="C495" s="153" t="s">
        <v>776</v>
      </c>
      <c r="D495" s="434"/>
      <c r="E495" s="434">
        <v>1980</v>
      </c>
      <c r="F495" s="434" t="s">
        <v>1673</v>
      </c>
      <c r="G495" s="263">
        <v>493</v>
      </c>
      <c r="H495" s="434">
        <v>4</v>
      </c>
      <c r="I495" s="263">
        <f t="shared" si="27"/>
        <v>1972</v>
      </c>
      <c r="J495" s="264">
        <v>4</v>
      </c>
      <c r="K495" s="264">
        <f t="shared" si="28"/>
        <v>1972</v>
      </c>
    </row>
    <row r="496" spans="1:11" ht="15.75">
      <c r="A496" s="343">
        <v>489</v>
      </c>
      <c r="B496" s="434">
        <v>5</v>
      </c>
      <c r="C496" s="153" t="s">
        <v>1674</v>
      </c>
      <c r="D496" s="434"/>
      <c r="E496" s="434">
        <v>1980</v>
      </c>
      <c r="F496" s="434" t="s">
        <v>11</v>
      </c>
      <c r="G496" s="263">
        <v>500</v>
      </c>
      <c r="H496" s="434">
        <v>3</v>
      </c>
      <c r="I496" s="263">
        <f t="shared" si="27"/>
        <v>1500</v>
      </c>
      <c r="J496" s="264">
        <v>3</v>
      </c>
      <c r="K496" s="264">
        <f t="shared" si="28"/>
        <v>1500</v>
      </c>
    </row>
    <row r="497" spans="1:11" ht="15.75">
      <c r="A497" s="343">
        <v>490</v>
      </c>
      <c r="B497" s="434">
        <v>6</v>
      </c>
      <c r="C497" s="153" t="s">
        <v>1675</v>
      </c>
      <c r="D497" s="434">
        <v>1979</v>
      </c>
      <c r="E497" s="434">
        <v>1980</v>
      </c>
      <c r="F497" s="434" t="s">
        <v>11</v>
      </c>
      <c r="G497" s="263">
        <v>1419597</v>
      </c>
      <c r="H497" s="434">
        <v>1</v>
      </c>
      <c r="I497" s="263">
        <f t="shared" si="27"/>
        <v>1419597</v>
      </c>
      <c r="J497" s="264">
        <v>1</v>
      </c>
      <c r="K497" s="264">
        <f t="shared" si="28"/>
        <v>1419597</v>
      </c>
    </row>
    <row r="498" spans="1:11" ht="15.75">
      <c r="A498" s="343">
        <v>491</v>
      </c>
      <c r="B498" s="434">
        <v>7</v>
      </c>
      <c r="C498" s="153" t="s">
        <v>1676</v>
      </c>
      <c r="D498" s="434">
        <v>1968</v>
      </c>
      <c r="E498" s="434">
        <v>1970</v>
      </c>
      <c r="F498" s="434" t="s">
        <v>11</v>
      </c>
      <c r="G498" s="263">
        <v>100000</v>
      </c>
      <c r="H498" s="434">
        <v>1</v>
      </c>
      <c r="I498" s="263">
        <f t="shared" si="27"/>
        <v>100000</v>
      </c>
      <c r="J498" s="264">
        <v>1</v>
      </c>
      <c r="K498" s="264">
        <f t="shared" si="28"/>
        <v>100000</v>
      </c>
    </row>
    <row r="499" spans="1:11" ht="15.75">
      <c r="A499" s="343">
        <v>492</v>
      </c>
      <c r="B499" s="434">
        <v>8</v>
      </c>
      <c r="C499" s="153" t="s">
        <v>1571</v>
      </c>
      <c r="D499" s="434"/>
      <c r="E499" s="434">
        <v>2005</v>
      </c>
      <c r="F499" s="434" t="s">
        <v>11</v>
      </c>
      <c r="G499" s="263">
        <v>100000</v>
      </c>
      <c r="H499" s="434">
        <v>1</v>
      </c>
      <c r="I499" s="263">
        <f t="shared" si="27"/>
        <v>100000</v>
      </c>
      <c r="J499" s="264">
        <v>1</v>
      </c>
      <c r="K499" s="264">
        <f t="shared" si="28"/>
        <v>100000</v>
      </c>
    </row>
    <row r="500" spans="1:11" ht="15.75">
      <c r="A500" s="343">
        <v>493</v>
      </c>
      <c r="B500" s="434">
        <v>9</v>
      </c>
      <c r="C500" s="153" t="s">
        <v>705</v>
      </c>
      <c r="D500" s="434"/>
      <c r="E500" s="434">
        <v>2007</v>
      </c>
      <c r="F500" s="434" t="s">
        <v>11</v>
      </c>
      <c r="G500" s="263">
        <v>10000</v>
      </c>
      <c r="H500" s="434">
        <v>1</v>
      </c>
      <c r="I500" s="263">
        <f t="shared" si="27"/>
        <v>10000</v>
      </c>
      <c r="J500" s="264">
        <v>1</v>
      </c>
      <c r="K500" s="264">
        <f t="shared" si="28"/>
        <v>10000</v>
      </c>
    </row>
    <row r="501" spans="1:11" ht="15.75">
      <c r="A501" s="343">
        <v>494</v>
      </c>
      <c r="B501" s="434">
        <v>10</v>
      </c>
      <c r="C501" s="153" t="s">
        <v>1677</v>
      </c>
      <c r="D501" s="434"/>
      <c r="E501" s="434">
        <v>2009</v>
      </c>
      <c r="F501" s="434" t="s">
        <v>11</v>
      </c>
      <c r="G501" s="263">
        <v>83200</v>
      </c>
      <c r="H501" s="434">
        <v>1</v>
      </c>
      <c r="I501" s="263">
        <f t="shared" si="27"/>
        <v>83200</v>
      </c>
      <c r="J501" s="264">
        <v>1</v>
      </c>
      <c r="K501" s="264">
        <f t="shared" si="28"/>
        <v>83200</v>
      </c>
    </row>
    <row r="502" spans="1:11" ht="15.75">
      <c r="A502" s="343">
        <v>495</v>
      </c>
      <c r="B502" s="434">
        <v>11</v>
      </c>
      <c r="C502" s="153" t="s">
        <v>1678</v>
      </c>
      <c r="D502" s="434"/>
      <c r="E502" s="434">
        <v>2009</v>
      </c>
      <c r="F502" s="434" t="s">
        <v>11</v>
      </c>
      <c r="G502" s="263">
        <v>6500</v>
      </c>
      <c r="H502" s="434">
        <v>1</v>
      </c>
      <c r="I502" s="263">
        <f t="shared" si="27"/>
        <v>6500</v>
      </c>
      <c r="J502" s="264">
        <v>1</v>
      </c>
      <c r="K502" s="264">
        <f t="shared" si="28"/>
        <v>6500</v>
      </c>
    </row>
    <row r="503" spans="1:11" ht="15.75">
      <c r="A503" s="343">
        <v>496</v>
      </c>
      <c r="B503" s="434">
        <v>12</v>
      </c>
      <c r="C503" s="153" t="s">
        <v>1679</v>
      </c>
      <c r="D503" s="434"/>
      <c r="E503" s="434">
        <v>2009</v>
      </c>
      <c r="F503" s="434" t="s">
        <v>11</v>
      </c>
      <c r="G503" s="263">
        <v>8125</v>
      </c>
      <c r="H503" s="434">
        <v>12</v>
      </c>
      <c r="I503" s="263">
        <f t="shared" si="27"/>
        <v>97500</v>
      </c>
      <c r="J503" s="264">
        <v>12</v>
      </c>
      <c r="K503" s="264">
        <f t="shared" si="28"/>
        <v>97500</v>
      </c>
    </row>
    <row r="504" spans="1:11" ht="15.75">
      <c r="A504" s="343">
        <v>497</v>
      </c>
      <c r="B504" s="434">
        <v>13</v>
      </c>
      <c r="C504" s="153" t="s">
        <v>1680</v>
      </c>
      <c r="D504" s="434"/>
      <c r="E504" s="434">
        <v>2009</v>
      </c>
      <c r="F504" s="434" t="s">
        <v>11</v>
      </c>
      <c r="G504" s="263">
        <v>26650</v>
      </c>
      <c r="H504" s="434">
        <v>1</v>
      </c>
      <c r="I504" s="263">
        <f t="shared" si="27"/>
        <v>26650</v>
      </c>
      <c r="J504" s="264">
        <v>1</v>
      </c>
      <c r="K504" s="264">
        <f t="shared" si="28"/>
        <v>26650</v>
      </c>
    </row>
    <row r="505" spans="1:11" ht="15.75">
      <c r="A505" s="343">
        <v>498</v>
      </c>
      <c r="B505" s="434">
        <v>14</v>
      </c>
      <c r="C505" s="153" t="s">
        <v>776</v>
      </c>
      <c r="D505" s="434"/>
      <c r="E505" s="434">
        <v>2009</v>
      </c>
      <c r="F505" s="434" t="s">
        <v>11</v>
      </c>
      <c r="G505" s="263">
        <v>32500</v>
      </c>
      <c r="H505" s="434">
        <v>1</v>
      </c>
      <c r="I505" s="263">
        <f t="shared" si="27"/>
        <v>32500</v>
      </c>
      <c r="J505" s="264">
        <v>1</v>
      </c>
      <c r="K505" s="264">
        <f t="shared" si="28"/>
        <v>32500</v>
      </c>
    </row>
    <row r="506" spans="1:11" ht="15.75">
      <c r="A506" s="343">
        <v>499</v>
      </c>
      <c r="B506" s="434">
        <v>15</v>
      </c>
      <c r="C506" s="153" t="s">
        <v>1681</v>
      </c>
      <c r="D506" s="434"/>
      <c r="E506" s="434">
        <v>2009</v>
      </c>
      <c r="F506" s="434" t="s">
        <v>11</v>
      </c>
      <c r="G506" s="263">
        <v>10000</v>
      </c>
      <c r="H506" s="434">
        <v>1</v>
      </c>
      <c r="I506" s="263">
        <f t="shared" si="27"/>
        <v>10000</v>
      </c>
      <c r="J506" s="264">
        <v>1</v>
      </c>
      <c r="K506" s="264">
        <f t="shared" si="28"/>
        <v>10000</v>
      </c>
    </row>
    <row r="507" spans="1:11" ht="15.75">
      <c r="A507" s="343">
        <v>500</v>
      </c>
      <c r="B507" s="434">
        <v>16</v>
      </c>
      <c r="C507" s="153" t="s">
        <v>1682</v>
      </c>
      <c r="D507" s="434"/>
      <c r="E507" s="434">
        <v>2009</v>
      </c>
      <c r="F507" s="434" t="s">
        <v>11</v>
      </c>
      <c r="G507" s="263">
        <v>11050</v>
      </c>
      <c r="H507" s="434">
        <v>2</v>
      </c>
      <c r="I507" s="263">
        <f t="shared" si="27"/>
        <v>22100</v>
      </c>
      <c r="J507" s="264">
        <v>2</v>
      </c>
      <c r="K507" s="264">
        <f t="shared" si="28"/>
        <v>22100</v>
      </c>
    </row>
    <row r="508" spans="1:11" ht="15.75">
      <c r="A508" s="343">
        <v>501</v>
      </c>
      <c r="B508" s="434">
        <v>17</v>
      </c>
      <c r="C508" s="153" t="s">
        <v>1683</v>
      </c>
      <c r="D508" s="434"/>
      <c r="E508" s="434">
        <v>2009</v>
      </c>
      <c r="F508" s="434" t="s">
        <v>11</v>
      </c>
      <c r="G508" s="263">
        <v>100000</v>
      </c>
      <c r="H508" s="434">
        <v>1</v>
      </c>
      <c r="I508" s="263">
        <f t="shared" si="27"/>
        <v>100000</v>
      </c>
      <c r="J508" s="264">
        <v>1</v>
      </c>
      <c r="K508" s="264">
        <f t="shared" si="28"/>
        <v>100000</v>
      </c>
    </row>
    <row r="509" spans="1:11" ht="15.75">
      <c r="A509" s="343">
        <v>502</v>
      </c>
      <c r="B509" s="434">
        <v>18</v>
      </c>
      <c r="C509" s="153" t="s">
        <v>1684</v>
      </c>
      <c r="D509" s="434"/>
      <c r="E509" s="434">
        <v>2009</v>
      </c>
      <c r="F509" s="434" t="s">
        <v>11</v>
      </c>
      <c r="G509" s="263">
        <v>25000</v>
      </c>
      <c r="H509" s="434">
        <v>1</v>
      </c>
      <c r="I509" s="263">
        <f t="shared" si="27"/>
        <v>25000</v>
      </c>
      <c r="J509" s="264">
        <v>1</v>
      </c>
      <c r="K509" s="264">
        <f t="shared" si="28"/>
        <v>25000</v>
      </c>
    </row>
    <row r="510" spans="1:11" ht="15.75">
      <c r="A510" s="343">
        <v>503</v>
      </c>
      <c r="B510" s="434">
        <v>19</v>
      </c>
      <c r="C510" s="153" t="s">
        <v>1685</v>
      </c>
      <c r="D510" s="434"/>
      <c r="E510" s="434">
        <v>2009</v>
      </c>
      <c r="F510" s="434" t="s">
        <v>11</v>
      </c>
      <c r="G510" s="263">
        <v>29250</v>
      </c>
      <c r="H510" s="434">
        <v>1</v>
      </c>
      <c r="I510" s="263">
        <f t="shared" si="27"/>
        <v>29250</v>
      </c>
      <c r="J510" s="264">
        <v>1</v>
      </c>
      <c r="K510" s="264">
        <f t="shared" si="28"/>
        <v>29250</v>
      </c>
    </row>
    <row r="511" spans="1:11" ht="15.75">
      <c r="A511" s="343">
        <v>504</v>
      </c>
      <c r="B511" s="434">
        <v>20</v>
      </c>
      <c r="C511" s="153" t="s">
        <v>1686</v>
      </c>
      <c r="D511" s="434"/>
      <c r="E511" s="434">
        <v>2009</v>
      </c>
      <c r="F511" s="434" t="s">
        <v>1673</v>
      </c>
      <c r="G511" s="263">
        <v>40000</v>
      </c>
      <c r="H511" s="434">
        <v>1</v>
      </c>
      <c r="I511" s="263">
        <f t="shared" si="27"/>
        <v>40000</v>
      </c>
      <c r="J511" s="264">
        <v>1</v>
      </c>
      <c r="K511" s="264">
        <f t="shared" si="28"/>
        <v>40000</v>
      </c>
    </row>
    <row r="512" spans="1:11" ht="15.75">
      <c r="A512" s="343">
        <v>505</v>
      </c>
      <c r="B512" s="434">
        <v>21</v>
      </c>
      <c r="C512" s="153" t="s">
        <v>1555</v>
      </c>
      <c r="D512" s="434"/>
      <c r="E512" s="434">
        <v>2010</v>
      </c>
      <c r="F512" s="434" t="s">
        <v>11</v>
      </c>
      <c r="G512" s="263">
        <v>21138</v>
      </c>
      <c r="H512" s="434">
        <v>1</v>
      </c>
      <c r="I512" s="263">
        <f t="shared" si="27"/>
        <v>21138</v>
      </c>
      <c r="J512" s="264">
        <v>1</v>
      </c>
      <c r="K512" s="264">
        <f t="shared" si="28"/>
        <v>21138</v>
      </c>
    </row>
    <row r="513" spans="1:11" ht="15.75">
      <c r="A513" s="343">
        <v>506</v>
      </c>
      <c r="B513" s="434">
        <v>22</v>
      </c>
      <c r="C513" s="153" t="s">
        <v>1687</v>
      </c>
      <c r="D513" s="434"/>
      <c r="E513" s="434">
        <v>2010</v>
      </c>
      <c r="F513" s="434" t="s">
        <v>11</v>
      </c>
      <c r="G513" s="263">
        <v>16000</v>
      </c>
      <c r="H513" s="434">
        <v>3</v>
      </c>
      <c r="I513" s="263">
        <f t="shared" si="27"/>
        <v>48000</v>
      </c>
      <c r="J513" s="264">
        <v>3</v>
      </c>
      <c r="K513" s="264">
        <f t="shared" si="28"/>
        <v>48000</v>
      </c>
    </row>
    <row r="514" spans="1:11" ht="15.75">
      <c r="A514" s="343">
        <v>507</v>
      </c>
      <c r="B514" s="434">
        <v>23</v>
      </c>
      <c r="C514" s="153" t="s">
        <v>1688</v>
      </c>
      <c r="D514" s="434"/>
      <c r="E514" s="434">
        <v>2011</v>
      </c>
      <c r="F514" s="434" t="s">
        <v>11</v>
      </c>
      <c r="G514" s="263">
        <v>100000</v>
      </c>
      <c r="H514" s="434">
        <v>1</v>
      </c>
      <c r="I514" s="263">
        <f t="shared" si="27"/>
        <v>100000</v>
      </c>
      <c r="J514" s="264">
        <v>1</v>
      </c>
      <c r="K514" s="264">
        <f t="shared" si="28"/>
        <v>100000</v>
      </c>
    </row>
    <row r="515" spans="1:11" ht="15.75">
      <c r="A515" s="343">
        <v>508</v>
      </c>
      <c r="B515" s="434">
        <v>24</v>
      </c>
      <c r="C515" s="153" t="s">
        <v>1689</v>
      </c>
      <c r="D515" s="434"/>
      <c r="E515" s="434">
        <v>2011</v>
      </c>
      <c r="F515" s="434" t="s">
        <v>11</v>
      </c>
      <c r="G515" s="263">
        <v>25000</v>
      </c>
      <c r="H515" s="434">
        <v>1</v>
      </c>
      <c r="I515" s="263">
        <f t="shared" si="27"/>
        <v>25000</v>
      </c>
      <c r="J515" s="264">
        <v>1</v>
      </c>
      <c r="K515" s="264">
        <f t="shared" si="28"/>
        <v>25000</v>
      </c>
    </row>
    <row r="516" spans="1:11" ht="15.75">
      <c r="A516" s="343">
        <v>509</v>
      </c>
      <c r="B516" s="434">
        <v>25</v>
      </c>
      <c r="C516" s="153" t="s">
        <v>1690</v>
      </c>
      <c r="D516" s="434"/>
      <c r="E516" s="434">
        <v>2011</v>
      </c>
      <c r="F516" s="434" t="s">
        <v>11</v>
      </c>
      <c r="G516" s="263">
        <v>40000</v>
      </c>
      <c r="H516" s="434">
        <v>1</v>
      </c>
      <c r="I516" s="263">
        <f t="shared" si="27"/>
        <v>40000</v>
      </c>
      <c r="J516" s="264">
        <v>1</v>
      </c>
      <c r="K516" s="264">
        <f t="shared" si="28"/>
        <v>40000</v>
      </c>
    </row>
    <row r="517" spans="1:11" ht="15.75">
      <c r="A517" s="343">
        <v>510</v>
      </c>
      <c r="B517" s="434">
        <v>26</v>
      </c>
      <c r="C517" s="153" t="s">
        <v>1691</v>
      </c>
      <c r="D517" s="434"/>
      <c r="E517" s="434">
        <v>2011</v>
      </c>
      <c r="F517" s="434" t="s">
        <v>11</v>
      </c>
      <c r="G517" s="263">
        <v>27300</v>
      </c>
      <c r="H517" s="434">
        <v>1</v>
      </c>
      <c r="I517" s="263">
        <f t="shared" si="27"/>
        <v>27300</v>
      </c>
      <c r="J517" s="264">
        <v>1</v>
      </c>
      <c r="K517" s="264">
        <f t="shared" si="28"/>
        <v>27300</v>
      </c>
    </row>
    <row r="518" spans="1:11" ht="15.75">
      <c r="A518" s="343">
        <v>511</v>
      </c>
      <c r="B518" s="434">
        <v>27</v>
      </c>
      <c r="C518" s="153" t="s">
        <v>1692</v>
      </c>
      <c r="D518" s="434"/>
      <c r="E518" s="434">
        <v>2011</v>
      </c>
      <c r="F518" s="434" t="s">
        <v>11</v>
      </c>
      <c r="G518" s="263">
        <v>14950</v>
      </c>
      <c r="H518" s="434">
        <v>2</v>
      </c>
      <c r="I518" s="263">
        <f t="shared" si="27"/>
        <v>29900</v>
      </c>
      <c r="J518" s="264">
        <v>2</v>
      </c>
      <c r="K518" s="264">
        <f t="shared" si="28"/>
        <v>29900</v>
      </c>
    </row>
    <row r="519" spans="1:11" ht="15.75">
      <c r="A519" s="343">
        <v>512</v>
      </c>
      <c r="B519" s="434">
        <v>28</v>
      </c>
      <c r="C519" s="153" t="s">
        <v>1693</v>
      </c>
      <c r="D519" s="434"/>
      <c r="E519" s="434">
        <v>2011</v>
      </c>
      <c r="F519" s="434" t="s">
        <v>11</v>
      </c>
      <c r="G519" s="263">
        <v>39000</v>
      </c>
      <c r="H519" s="434">
        <v>1</v>
      </c>
      <c r="I519" s="263">
        <f t="shared" si="27"/>
        <v>39000</v>
      </c>
      <c r="J519" s="264">
        <v>1</v>
      </c>
      <c r="K519" s="264">
        <f t="shared" si="28"/>
        <v>39000</v>
      </c>
    </row>
    <row r="520" spans="1:11" ht="15.75">
      <c r="A520" s="343">
        <v>513</v>
      </c>
      <c r="B520" s="434">
        <v>29</v>
      </c>
      <c r="C520" s="153" t="s">
        <v>1694</v>
      </c>
      <c r="D520" s="434"/>
      <c r="E520" s="434">
        <v>2011</v>
      </c>
      <c r="F520" s="434" t="s">
        <v>11</v>
      </c>
      <c r="G520" s="263">
        <v>4224</v>
      </c>
      <c r="H520" s="434">
        <v>1</v>
      </c>
      <c r="I520" s="263">
        <f t="shared" si="27"/>
        <v>4224</v>
      </c>
      <c r="J520" s="264">
        <v>1</v>
      </c>
      <c r="K520" s="264">
        <f t="shared" si="28"/>
        <v>4224</v>
      </c>
    </row>
    <row r="521" spans="1:11" ht="15.75">
      <c r="A521" s="343">
        <v>514</v>
      </c>
      <c r="B521" s="434">
        <v>30</v>
      </c>
      <c r="C521" s="153" t="s">
        <v>1695</v>
      </c>
      <c r="D521" s="434"/>
      <c r="E521" s="434">
        <v>2011</v>
      </c>
      <c r="F521" s="434" t="s">
        <v>11</v>
      </c>
      <c r="G521" s="263">
        <v>51200</v>
      </c>
      <c r="H521" s="434">
        <v>1</v>
      </c>
      <c r="I521" s="263">
        <f t="shared" si="27"/>
        <v>51200</v>
      </c>
      <c r="J521" s="264">
        <v>1</v>
      </c>
      <c r="K521" s="264">
        <f t="shared" si="28"/>
        <v>51200</v>
      </c>
    </row>
    <row r="522" spans="1:11" ht="15.75">
      <c r="A522" s="343">
        <v>515</v>
      </c>
      <c r="B522" s="434">
        <v>31</v>
      </c>
      <c r="C522" s="153" t="s">
        <v>1696</v>
      </c>
      <c r="D522" s="434">
        <v>2011</v>
      </c>
      <c r="E522" s="434">
        <v>2011</v>
      </c>
      <c r="F522" s="434" t="s">
        <v>11</v>
      </c>
      <c r="G522" s="263">
        <v>1712000</v>
      </c>
      <c r="H522" s="434">
        <v>1</v>
      </c>
      <c r="I522" s="263">
        <f t="shared" si="27"/>
        <v>1712000</v>
      </c>
      <c r="J522" s="264">
        <v>1</v>
      </c>
      <c r="K522" s="264">
        <f t="shared" si="28"/>
        <v>1712000</v>
      </c>
    </row>
    <row r="523" spans="1:11" s="435" customFormat="1" ht="15.75">
      <c r="A523" s="343">
        <v>516</v>
      </c>
      <c r="B523" s="434">
        <v>32</v>
      </c>
      <c r="C523" s="153" t="s">
        <v>1697</v>
      </c>
      <c r="D523" s="434"/>
      <c r="E523" s="434">
        <v>1975</v>
      </c>
      <c r="F523" s="434" t="s">
        <v>11</v>
      </c>
      <c r="G523" s="263">
        <v>38</v>
      </c>
      <c r="H523" s="434">
        <v>1</v>
      </c>
      <c r="I523" s="263">
        <f t="shared" si="27"/>
        <v>38</v>
      </c>
      <c r="J523" s="264">
        <v>1</v>
      </c>
      <c r="K523" s="264">
        <f t="shared" si="28"/>
        <v>38</v>
      </c>
    </row>
    <row r="524" spans="1:11" ht="15.75">
      <c r="A524" s="343">
        <v>517</v>
      </c>
      <c r="B524" s="434">
        <v>33</v>
      </c>
      <c r="C524" s="153" t="s">
        <v>778</v>
      </c>
      <c r="D524" s="434"/>
      <c r="E524" s="434">
        <v>1975</v>
      </c>
      <c r="F524" s="434" t="s">
        <v>11</v>
      </c>
      <c r="G524" s="263">
        <v>500</v>
      </c>
      <c r="H524" s="434">
        <v>1</v>
      </c>
      <c r="I524" s="263">
        <f t="shared" si="27"/>
        <v>500</v>
      </c>
      <c r="J524" s="264">
        <v>1</v>
      </c>
      <c r="K524" s="264">
        <f t="shared" si="28"/>
        <v>500</v>
      </c>
    </row>
    <row r="525" spans="1:11" ht="15.75">
      <c r="A525" s="343">
        <v>518</v>
      </c>
      <c r="B525" s="434">
        <v>34</v>
      </c>
      <c r="C525" s="153" t="s">
        <v>1698</v>
      </c>
      <c r="D525" s="434"/>
      <c r="E525" s="434">
        <v>1975</v>
      </c>
      <c r="F525" s="434" t="s">
        <v>11</v>
      </c>
      <c r="G525" s="263">
        <v>500</v>
      </c>
      <c r="H525" s="434">
        <v>3</v>
      </c>
      <c r="I525" s="263">
        <f t="shared" si="27"/>
        <v>1500</v>
      </c>
      <c r="J525" s="264">
        <v>3</v>
      </c>
      <c r="K525" s="264">
        <f t="shared" si="28"/>
        <v>1500</v>
      </c>
    </row>
    <row r="526" spans="1:11" ht="15.75">
      <c r="A526" s="343">
        <v>519</v>
      </c>
      <c r="B526" s="434">
        <v>35</v>
      </c>
      <c r="C526" s="153" t="s">
        <v>1699</v>
      </c>
      <c r="D526" s="434"/>
      <c r="E526" s="434">
        <v>1975</v>
      </c>
      <c r="F526" s="434" t="s">
        <v>1673</v>
      </c>
      <c r="G526" s="263">
        <v>500</v>
      </c>
      <c r="H526" s="434">
        <v>1</v>
      </c>
      <c r="I526" s="263">
        <f t="shared" si="27"/>
        <v>500</v>
      </c>
      <c r="J526" s="264">
        <v>1</v>
      </c>
      <c r="K526" s="264">
        <f t="shared" si="28"/>
        <v>500</v>
      </c>
    </row>
    <row r="527" spans="1:11" ht="15.75">
      <c r="A527" s="343">
        <v>520</v>
      </c>
      <c r="B527" s="434">
        <v>36</v>
      </c>
      <c r="C527" s="153" t="s">
        <v>1700</v>
      </c>
      <c r="D527" s="434"/>
      <c r="E527" s="434">
        <v>1975</v>
      </c>
      <c r="F527" s="434" t="s">
        <v>11</v>
      </c>
      <c r="G527" s="263">
        <v>500</v>
      </c>
      <c r="H527" s="434">
        <v>1</v>
      </c>
      <c r="I527" s="263">
        <f t="shared" si="27"/>
        <v>500</v>
      </c>
      <c r="J527" s="264">
        <v>1</v>
      </c>
      <c r="K527" s="264">
        <f t="shared" si="28"/>
        <v>500</v>
      </c>
    </row>
    <row r="528" spans="1:11" ht="15.75">
      <c r="A528" s="343">
        <v>521</v>
      </c>
      <c r="B528" s="434">
        <v>37</v>
      </c>
      <c r="C528" s="153" t="s">
        <v>1701</v>
      </c>
      <c r="D528" s="434"/>
      <c r="E528" s="434">
        <v>1975</v>
      </c>
      <c r="F528" s="434" t="s">
        <v>11</v>
      </c>
      <c r="G528" s="263">
        <v>500</v>
      </c>
      <c r="H528" s="434">
        <v>1</v>
      </c>
      <c r="I528" s="263">
        <f t="shared" si="27"/>
        <v>500</v>
      </c>
      <c r="J528" s="264">
        <v>1</v>
      </c>
      <c r="K528" s="264">
        <f t="shared" si="28"/>
        <v>500</v>
      </c>
    </row>
    <row r="529" spans="1:11" ht="15.75">
      <c r="A529" s="343">
        <v>522</v>
      </c>
      <c r="B529" s="434">
        <v>38</v>
      </c>
      <c r="C529" s="153" t="s">
        <v>1702</v>
      </c>
      <c r="D529" s="434"/>
      <c r="E529" s="434">
        <v>1975</v>
      </c>
      <c r="F529" s="434" t="s">
        <v>11</v>
      </c>
      <c r="G529" s="263">
        <v>500</v>
      </c>
      <c r="H529" s="434">
        <v>4</v>
      </c>
      <c r="I529" s="263">
        <f t="shared" si="27"/>
        <v>2000</v>
      </c>
      <c r="J529" s="264">
        <v>4</v>
      </c>
      <c r="K529" s="264">
        <f t="shared" si="28"/>
        <v>2000</v>
      </c>
    </row>
    <row r="530" spans="1:11" ht="15.75">
      <c r="A530" s="343">
        <v>523</v>
      </c>
      <c r="B530" s="434">
        <v>39</v>
      </c>
      <c r="C530" s="153" t="s">
        <v>1697</v>
      </c>
      <c r="D530" s="434"/>
      <c r="E530" s="434">
        <v>1970</v>
      </c>
      <c r="F530" s="434" t="s">
        <v>11</v>
      </c>
      <c r="G530" s="263">
        <v>500</v>
      </c>
      <c r="H530" s="434">
        <v>134</v>
      </c>
      <c r="I530" s="263">
        <f t="shared" si="27"/>
        <v>67000</v>
      </c>
      <c r="J530" s="264">
        <v>134</v>
      </c>
      <c r="K530" s="264">
        <f t="shared" si="28"/>
        <v>67000</v>
      </c>
    </row>
    <row r="531" spans="1:11" ht="15.75">
      <c r="A531" s="343">
        <v>524</v>
      </c>
      <c r="B531" s="434">
        <v>40</v>
      </c>
      <c r="C531" s="153" t="s">
        <v>1703</v>
      </c>
      <c r="D531" s="434"/>
      <c r="E531" s="434">
        <v>1970</v>
      </c>
      <c r="F531" s="434" t="s">
        <v>11</v>
      </c>
      <c r="G531" s="263">
        <v>13533</v>
      </c>
      <c r="H531" s="434">
        <v>1</v>
      </c>
      <c r="I531" s="263">
        <f t="shared" si="27"/>
        <v>13533</v>
      </c>
      <c r="J531" s="264">
        <v>1</v>
      </c>
      <c r="K531" s="264">
        <f t="shared" si="28"/>
        <v>13533</v>
      </c>
    </row>
    <row r="532" spans="1:11" ht="15.75">
      <c r="A532" s="343">
        <v>525</v>
      </c>
      <c r="B532" s="434">
        <v>41</v>
      </c>
      <c r="C532" s="153" t="s">
        <v>1704</v>
      </c>
      <c r="D532" s="434"/>
      <c r="E532" s="434">
        <v>1970</v>
      </c>
      <c r="F532" s="434" t="s">
        <v>11</v>
      </c>
      <c r="G532" s="263">
        <v>9473</v>
      </c>
      <c r="H532" s="434">
        <v>1</v>
      </c>
      <c r="I532" s="263">
        <f t="shared" si="27"/>
        <v>9473</v>
      </c>
      <c r="J532" s="264">
        <v>1</v>
      </c>
      <c r="K532" s="264">
        <f t="shared" si="28"/>
        <v>9473</v>
      </c>
    </row>
    <row r="533" spans="1:11" ht="15.75">
      <c r="A533" s="343">
        <v>526</v>
      </c>
      <c r="B533" s="434">
        <v>42</v>
      </c>
      <c r="C533" s="153" t="s">
        <v>1705</v>
      </c>
      <c r="D533" s="434"/>
      <c r="E533" s="434">
        <v>1970</v>
      </c>
      <c r="F533" s="434" t="s">
        <v>11</v>
      </c>
      <c r="G533" s="263">
        <v>8718</v>
      </c>
      <c r="H533" s="434">
        <v>1</v>
      </c>
      <c r="I533" s="263">
        <f t="shared" si="27"/>
        <v>8718</v>
      </c>
      <c r="J533" s="264">
        <v>1</v>
      </c>
      <c r="K533" s="264">
        <f t="shared" si="28"/>
        <v>8718</v>
      </c>
    </row>
    <row r="534" spans="1:11" ht="15.75">
      <c r="A534" s="343">
        <v>527</v>
      </c>
      <c r="B534" s="434">
        <v>43</v>
      </c>
      <c r="C534" s="153" t="s">
        <v>1706</v>
      </c>
      <c r="D534" s="434"/>
      <c r="E534" s="434">
        <v>1990</v>
      </c>
      <c r="F534" s="434" t="s">
        <v>11</v>
      </c>
      <c r="G534" s="263">
        <v>2000</v>
      </c>
      <c r="H534" s="434">
        <v>1</v>
      </c>
      <c r="I534" s="263">
        <f t="shared" si="27"/>
        <v>2000</v>
      </c>
      <c r="J534" s="264">
        <v>1</v>
      </c>
      <c r="K534" s="264">
        <f t="shared" si="28"/>
        <v>2000</v>
      </c>
    </row>
    <row r="535" spans="1:11" ht="15.75">
      <c r="A535" s="343">
        <v>528</v>
      </c>
      <c r="B535" s="434">
        <v>44</v>
      </c>
      <c r="C535" s="153" t="s">
        <v>778</v>
      </c>
      <c r="D535" s="434"/>
      <c r="E535" s="434">
        <v>1970</v>
      </c>
      <c r="F535" s="434" t="s">
        <v>11</v>
      </c>
      <c r="G535" s="263">
        <v>2000</v>
      </c>
      <c r="H535" s="434">
        <v>1</v>
      </c>
      <c r="I535" s="263">
        <f t="shared" si="27"/>
        <v>2000</v>
      </c>
      <c r="J535" s="264">
        <v>1</v>
      </c>
      <c r="K535" s="264">
        <f t="shared" si="28"/>
        <v>2000</v>
      </c>
    </row>
    <row r="536" spans="1:11" ht="15.75">
      <c r="A536" s="343">
        <v>529</v>
      </c>
      <c r="B536" s="434">
        <v>45</v>
      </c>
      <c r="C536" s="153" t="s">
        <v>1707</v>
      </c>
      <c r="D536" s="434"/>
      <c r="E536" s="434">
        <v>1990</v>
      </c>
      <c r="F536" s="434" t="s">
        <v>11</v>
      </c>
      <c r="G536" s="263">
        <v>502</v>
      </c>
      <c r="H536" s="434">
        <v>1</v>
      </c>
      <c r="I536" s="263">
        <f t="shared" si="27"/>
        <v>502</v>
      </c>
      <c r="J536" s="264">
        <v>1</v>
      </c>
      <c r="K536" s="264">
        <f t="shared" si="28"/>
        <v>502</v>
      </c>
    </row>
    <row r="537" spans="1:11" ht="30.75">
      <c r="A537" s="343">
        <v>530</v>
      </c>
      <c r="B537" s="434">
        <v>46</v>
      </c>
      <c r="C537" s="436" t="s">
        <v>1708</v>
      </c>
      <c r="D537" s="434"/>
      <c r="E537" s="434">
        <v>2018</v>
      </c>
      <c r="F537" s="434" t="s">
        <v>11</v>
      </c>
      <c r="G537" s="263">
        <v>464000</v>
      </c>
      <c r="H537" s="434">
        <v>1</v>
      </c>
      <c r="I537" s="263">
        <f>G537*H537</f>
        <v>464000</v>
      </c>
      <c r="J537" s="264">
        <v>1</v>
      </c>
      <c r="K537" s="264">
        <f t="shared" si="28"/>
        <v>464000</v>
      </c>
    </row>
    <row r="538" spans="1:11" ht="30.75">
      <c r="A538" s="343">
        <v>531</v>
      </c>
      <c r="B538" s="434">
        <v>47</v>
      </c>
      <c r="C538" s="436" t="s">
        <v>1595</v>
      </c>
      <c r="D538" s="434"/>
      <c r="E538" s="434">
        <v>2018</v>
      </c>
      <c r="F538" s="434" t="s">
        <v>11</v>
      </c>
      <c r="G538" s="263">
        <v>52950</v>
      </c>
      <c r="H538" s="434">
        <v>1</v>
      </c>
      <c r="I538" s="263">
        <f t="shared" ref="I538:I559" si="29">G538*H538</f>
        <v>52950</v>
      </c>
      <c r="J538" s="264">
        <v>1</v>
      </c>
      <c r="K538" s="264">
        <f t="shared" si="28"/>
        <v>52950</v>
      </c>
    </row>
    <row r="539" spans="1:11" ht="30.75">
      <c r="A539" s="343">
        <v>532</v>
      </c>
      <c r="B539" s="434">
        <v>48</v>
      </c>
      <c r="C539" s="436" t="s">
        <v>1509</v>
      </c>
      <c r="D539" s="434"/>
      <c r="E539" s="434">
        <v>2018</v>
      </c>
      <c r="F539" s="434" t="s">
        <v>11</v>
      </c>
      <c r="G539" s="263">
        <v>113400</v>
      </c>
      <c r="H539" s="434">
        <v>1</v>
      </c>
      <c r="I539" s="263">
        <f t="shared" si="29"/>
        <v>113400</v>
      </c>
      <c r="J539" s="264">
        <v>1</v>
      </c>
      <c r="K539" s="264">
        <f t="shared" si="28"/>
        <v>113400</v>
      </c>
    </row>
    <row r="540" spans="1:11" ht="30.75">
      <c r="A540" s="343">
        <v>533</v>
      </c>
      <c r="B540" s="434">
        <v>49</v>
      </c>
      <c r="C540" s="436" t="s">
        <v>1709</v>
      </c>
      <c r="D540" s="434"/>
      <c r="E540" s="434">
        <v>2018</v>
      </c>
      <c r="F540" s="434" t="s">
        <v>11</v>
      </c>
      <c r="G540" s="263">
        <v>35100</v>
      </c>
      <c r="H540" s="434">
        <v>1</v>
      </c>
      <c r="I540" s="263">
        <f t="shared" si="29"/>
        <v>35100</v>
      </c>
      <c r="J540" s="264">
        <v>1</v>
      </c>
      <c r="K540" s="264">
        <f t="shared" si="28"/>
        <v>35100</v>
      </c>
    </row>
    <row r="541" spans="1:11" ht="30.75">
      <c r="A541" s="343">
        <v>534</v>
      </c>
      <c r="B541" s="434">
        <v>50</v>
      </c>
      <c r="C541" s="436" t="s">
        <v>1710</v>
      </c>
      <c r="D541" s="434"/>
      <c r="E541" s="434">
        <v>2018</v>
      </c>
      <c r="F541" s="434" t="s">
        <v>11</v>
      </c>
      <c r="G541" s="263">
        <v>33120</v>
      </c>
      <c r="H541" s="434">
        <v>1</v>
      </c>
      <c r="I541" s="263">
        <f t="shared" si="29"/>
        <v>33120</v>
      </c>
      <c r="J541" s="264">
        <v>1</v>
      </c>
      <c r="K541" s="264">
        <f t="shared" si="28"/>
        <v>33120</v>
      </c>
    </row>
    <row r="542" spans="1:11" ht="30.75">
      <c r="A542" s="343">
        <v>535</v>
      </c>
      <c r="B542" s="434">
        <v>51</v>
      </c>
      <c r="C542" s="436" t="s">
        <v>1598</v>
      </c>
      <c r="D542" s="434"/>
      <c r="E542" s="434">
        <v>2018</v>
      </c>
      <c r="F542" s="434" t="s">
        <v>11</v>
      </c>
      <c r="G542" s="263">
        <v>12030</v>
      </c>
      <c r="H542" s="434">
        <v>1</v>
      </c>
      <c r="I542" s="263">
        <f t="shared" si="29"/>
        <v>12030</v>
      </c>
      <c r="J542" s="264">
        <v>1</v>
      </c>
      <c r="K542" s="264">
        <f t="shared" si="28"/>
        <v>12030</v>
      </c>
    </row>
    <row r="543" spans="1:11" ht="30.75">
      <c r="A543" s="343">
        <v>536</v>
      </c>
      <c r="B543" s="434">
        <v>52</v>
      </c>
      <c r="C543" s="436" t="s">
        <v>1711</v>
      </c>
      <c r="D543" s="434"/>
      <c r="E543" s="434">
        <v>2018</v>
      </c>
      <c r="F543" s="434" t="s">
        <v>155</v>
      </c>
      <c r="G543" s="263">
        <v>2310</v>
      </c>
      <c r="H543" s="434">
        <v>30</v>
      </c>
      <c r="I543" s="263">
        <f t="shared" si="29"/>
        <v>69300</v>
      </c>
      <c r="J543" s="264">
        <v>30</v>
      </c>
      <c r="K543" s="264">
        <f t="shared" si="28"/>
        <v>69300</v>
      </c>
    </row>
    <row r="544" spans="1:11" ht="30.75">
      <c r="A544" s="343">
        <v>537</v>
      </c>
      <c r="B544" s="434">
        <v>53</v>
      </c>
      <c r="C544" s="436" t="s">
        <v>1517</v>
      </c>
      <c r="D544" s="434"/>
      <c r="E544" s="434">
        <v>2018</v>
      </c>
      <c r="F544" s="434" t="s">
        <v>11</v>
      </c>
      <c r="G544" s="263">
        <v>300</v>
      </c>
      <c r="H544" s="434">
        <v>10</v>
      </c>
      <c r="I544" s="263">
        <f t="shared" si="29"/>
        <v>3000</v>
      </c>
      <c r="J544" s="264">
        <v>10</v>
      </c>
      <c r="K544" s="264">
        <f t="shared" si="28"/>
        <v>3000</v>
      </c>
    </row>
    <row r="545" spans="1:11" ht="30.75">
      <c r="A545" s="343">
        <v>538</v>
      </c>
      <c r="B545" s="434">
        <v>54</v>
      </c>
      <c r="C545" s="436" t="s">
        <v>1599</v>
      </c>
      <c r="D545" s="434"/>
      <c r="E545" s="434">
        <v>2018</v>
      </c>
      <c r="F545" s="434" t="s">
        <v>11</v>
      </c>
      <c r="G545" s="263">
        <v>5300</v>
      </c>
      <c r="H545" s="434">
        <v>1</v>
      </c>
      <c r="I545" s="263">
        <f t="shared" si="29"/>
        <v>5300</v>
      </c>
      <c r="J545" s="264">
        <v>1</v>
      </c>
      <c r="K545" s="264">
        <f t="shared" si="28"/>
        <v>5300</v>
      </c>
    </row>
    <row r="546" spans="1:11" ht="30.75">
      <c r="A546" s="343">
        <v>539</v>
      </c>
      <c r="B546" s="434">
        <v>55</v>
      </c>
      <c r="C546" s="436" t="s">
        <v>1518</v>
      </c>
      <c r="D546" s="434"/>
      <c r="E546" s="434">
        <v>2018</v>
      </c>
      <c r="F546" s="434" t="s">
        <v>11</v>
      </c>
      <c r="G546" s="263">
        <v>750</v>
      </c>
      <c r="H546" s="434">
        <v>75</v>
      </c>
      <c r="I546" s="263">
        <f t="shared" si="29"/>
        <v>56250</v>
      </c>
      <c r="J546" s="264">
        <v>75</v>
      </c>
      <c r="K546" s="264">
        <f t="shared" si="28"/>
        <v>56250</v>
      </c>
    </row>
    <row r="547" spans="1:11" ht="15.75">
      <c r="A547" s="343">
        <v>540</v>
      </c>
      <c r="B547" s="434">
        <v>56</v>
      </c>
      <c r="C547" s="436" t="s">
        <v>1712</v>
      </c>
      <c r="D547" s="434"/>
      <c r="E547" s="434">
        <v>2019</v>
      </c>
      <c r="F547" s="434" t="s">
        <v>11</v>
      </c>
      <c r="G547" s="263">
        <v>35000</v>
      </c>
      <c r="H547" s="434">
        <v>2</v>
      </c>
      <c r="I547" s="263">
        <f t="shared" si="29"/>
        <v>70000</v>
      </c>
      <c r="J547" s="264">
        <v>2</v>
      </c>
      <c r="K547" s="264">
        <f t="shared" si="28"/>
        <v>70000</v>
      </c>
    </row>
    <row r="548" spans="1:11" ht="15.75">
      <c r="A548" s="343">
        <v>541</v>
      </c>
      <c r="B548" s="434"/>
      <c r="C548" s="436" t="s">
        <v>1546</v>
      </c>
      <c r="D548" s="434"/>
      <c r="E548" s="434">
        <v>2020</v>
      </c>
      <c r="F548" s="434" t="s">
        <v>11</v>
      </c>
      <c r="G548" s="263">
        <v>2100000</v>
      </c>
      <c r="H548" s="434">
        <v>1</v>
      </c>
      <c r="I548" s="263">
        <f t="shared" si="29"/>
        <v>2100000</v>
      </c>
      <c r="J548" s="264">
        <v>1</v>
      </c>
      <c r="K548" s="264">
        <f t="shared" si="28"/>
        <v>2100000</v>
      </c>
    </row>
    <row r="549" spans="1:11" ht="15.75">
      <c r="A549" s="343">
        <v>542</v>
      </c>
      <c r="B549" s="434">
        <v>57</v>
      </c>
      <c r="C549" s="436" t="s">
        <v>1552</v>
      </c>
      <c r="D549" s="434"/>
      <c r="E549" s="434">
        <v>2021</v>
      </c>
      <c r="F549" s="434" t="s">
        <v>11</v>
      </c>
      <c r="G549" s="263">
        <v>259000</v>
      </c>
      <c r="H549" s="434">
        <v>1</v>
      </c>
      <c r="I549" s="263">
        <f t="shared" si="29"/>
        <v>259000</v>
      </c>
      <c r="J549" s="264">
        <v>1</v>
      </c>
      <c r="K549" s="264">
        <f t="shared" si="28"/>
        <v>259000</v>
      </c>
    </row>
    <row r="550" spans="1:11" ht="15.75">
      <c r="A550" s="343">
        <v>543</v>
      </c>
      <c r="B550" s="434">
        <v>58</v>
      </c>
      <c r="C550" s="436" t="s">
        <v>1713</v>
      </c>
      <c r="D550" s="434"/>
      <c r="E550" s="434">
        <v>2021</v>
      </c>
      <c r="F550" s="434" t="s">
        <v>11</v>
      </c>
      <c r="G550" s="263">
        <v>1235000</v>
      </c>
      <c r="H550" s="434">
        <v>1</v>
      </c>
      <c r="I550" s="263">
        <f t="shared" si="29"/>
        <v>1235000</v>
      </c>
      <c r="J550" s="264">
        <v>1</v>
      </c>
      <c r="K550" s="264">
        <f t="shared" si="28"/>
        <v>1235000</v>
      </c>
    </row>
    <row r="551" spans="1:11" ht="30">
      <c r="A551" s="343">
        <v>544</v>
      </c>
      <c r="B551" s="437">
        <v>59</v>
      </c>
      <c r="C551" s="438" t="s">
        <v>1714</v>
      </c>
      <c r="D551" s="434"/>
      <c r="E551" s="437">
        <v>2021</v>
      </c>
      <c r="F551" s="437" t="s">
        <v>108</v>
      </c>
      <c r="G551" s="402">
        <v>36923</v>
      </c>
      <c r="H551" s="437">
        <v>13</v>
      </c>
      <c r="I551" s="402">
        <f t="shared" si="29"/>
        <v>479999</v>
      </c>
      <c r="J551" s="404">
        <v>13</v>
      </c>
      <c r="K551" s="404">
        <f t="shared" si="28"/>
        <v>479999</v>
      </c>
    </row>
    <row r="552" spans="1:11" ht="15.75">
      <c r="A552" s="343">
        <v>545</v>
      </c>
      <c r="B552" s="437">
        <v>60</v>
      </c>
      <c r="C552" s="438" t="s">
        <v>64</v>
      </c>
      <c r="D552" s="434"/>
      <c r="E552" s="437">
        <v>2021</v>
      </c>
      <c r="F552" s="437" t="s">
        <v>1715</v>
      </c>
      <c r="G552" s="402">
        <v>4000</v>
      </c>
      <c r="H552" s="437">
        <v>100</v>
      </c>
      <c r="I552" s="402">
        <f t="shared" si="29"/>
        <v>400000</v>
      </c>
      <c r="J552" s="404">
        <v>100</v>
      </c>
      <c r="K552" s="404">
        <f t="shared" si="28"/>
        <v>400000</v>
      </c>
    </row>
    <row r="553" spans="1:11" ht="15.75">
      <c r="A553" s="343">
        <v>546</v>
      </c>
      <c r="B553" s="437">
        <v>61</v>
      </c>
      <c r="C553" s="438" t="s">
        <v>1716</v>
      </c>
      <c r="D553" s="434"/>
      <c r="E553" s="437">
        <v>2021</v>
      </c>
      <c r="F553" s="437" t="s">
        <v>11</v>
      </c>
      <c r="G553" s="402">
        <v>12461</v>
      </c>
      <c r="H553" s="437">
        <v>50</v>
      </c>
      <c r="I553" s="402">
        <f t="shared" si="29"/>
        <v>623050</v>
      </c>
      <c r="J553" s="404">
        <v>50</v>
      </c>
      <c r="K553" s="404">
        <f t="shared" si="28"/>
        <v>623050</v>
      </c>
    </row>
    <row r="554" spans="1:11" ht="15.75">
      <c r="A554" s="343">
        <v>547</v>
      </c>
      <c r="B554" s="437">
        <v>62</v>
      </c>
      <c r="C554" s="438" t="s">
        <v>1717</v>
      </c>
      <c r="D554" s="434"/>
      <c r="E554" s="437">
        <v>2021</v>
      </c>
      <c r="F554" s="437" t="s">
        <v>11</v>
      </c>
      <c r="G554" s="402">
        <v>14900</v>
      </c>
      <c r="H554" s="437">
        <v>3</v>
      </c>
      <c r="I554" s="402">
        <f t="shared" si="29"/>
        <v>44700</v>
      </c>
      <c r="J554" s="404">
        <v>3</v>
      </c>
      <c r="K554" s="404">
        <f t="shared" si="28"/>
        <v>44700</v>
      </c>
    </row>
    <row r="555" spans="1:11" ht="15.75">
      <c r="A555" s="343">
        <v>548</v>
      </c>
      <c r="B555" s="437">
        <v>63</v>
      </c>
      <c r="C555" s="438" t="s">
        <v>1718</v>
      </c>
      <c r="D555" s="434"/>
      <c r="E555" s="437">
        <v>2012</v>
      </c>
      <c r="F555" s="437" t="s">
        <v>11</v>
      </c>
      <c r="G555" s="402">
        <v>7700</v>
      </c>
      <c r="H555" s="437">
        <v>10</v>
      </c>
      <c r="I555" s="402">
        <f t="shared" si="29"/>
        <v>77000</v>
      </c>
      <c r="J555" s="404">
        <v>10</v>
      </c>
      <c r="K555" s="404">
        <f t="shared" si="28"/>
        <v>77000</v>
      </c>
    </row>
    <row r="556" spans="1:11" ht="15.75">
      <c r="A556" s="343">
        <v>549</v>
      </c>
      <c r="B556" s="437">
        <v>64</v>
      </c>
      <c r="C556" s="438" t="s">
        <v>1719</v>
      </c>
      <c r="D556" s="434"/>
      <c r="E556" s="437">
        <v>2021</v>
      </c>
      <c r="F556" s="437" t="s">
        <v>11</v>
      </c>
      <c r="G556" s="402">
        <v>14133</v>
      </c>
      <c r="H556" s="437">
        <v>9</v>
      </c>
      <c r="I556" s="402">
        <f t="shared" si="29"/>
        <v>127197</v>
      </c>
      <c r="J556" s="404">
        <v>9</v>
      </c>
      <c r="K556" s="404">
        <f t="shared" si="28"/>
        <v>127197</v>
      </c>
    </row>
    <row r="557" spans="1:11" ht="15.75">
      <c r="A557" s="343">
        <v>550</v>
      </c>
      <c r="B557" s="437">
        <v>65</v>
      </c>
      <c r="C557" s="438" t="s">
        <v>1720</v>
      </c>
      <c r="D557" s="434"/>
      <c r="E557" s="437">
        <v>2021</v>
      </c>
      <c r="F557" s="437" t="s">
        <v>11</v>
      </c>
      <c r="G557" s="402">
        <v>24142</v>
      </c>
      <c r="H557" s="437">
        <v>8</v>
      </c>
      <c r="I557" s="402">
        <f t="shared" si="29"/>
        <v>193136</v>
      </c>
      <c r="J557" s="404">
        <v>8</v>
      </c>
      <c r="K557" s="404">
        <f t="shared" si="28"/>
        <v>193136</v>
      </c>
    </row>
    <row r="558" spans="1:11" ht="15.75">
      <c r="A558" s="343">
        <v>551</v>
      </c>
      <c r="B558" s="437">
        <v>66</v>
      </c>
      <c r="C558" s="438" t="s">
        <v>1721</v>
      </c>
      <c r="D558" s="434"/>
      <c r="E558" s="437">
        <v>2021</v>
      </c>
      <c r="F558" s="437" t="s">
        <v>11</v>
      </c>
      <c r="G558" s="402">
        <v>43280</v>
      </c>
      <c r="H558" s="437">
        <v>6</v>
      </c>
      <c r="I558" s="402">
        <f t="shared" si="29"/>
        <v>259680</v>
      </c>
      <c r="J558" s="404">
        <v>6</v>
      </c>
      <c r="K558" s="404">
        <f t="shared" si="28"/>
        <v>259680</v>
      </c>
    </row>
    <row r="559" spans="1:11" ht="15.75">
      <c r="A559" s="343">
        <v>552</v>
      </c>
      <c r="B559" s="437">
        <v>67</v>
      </c>
      <c r="C559" s="438" t="s">
        <v>1722</v>
      </c>
      <c r="D559" s="434"/>
      <c r="E559" s="437">
        <v>2021</v>
      </c>
      <c r="F559" s="437" t="s">
        <v>11</v>
      </c>
      <c r="G559" s="402">
        <v>200000</v>
      </c>
      <c r="H559" s="437">
        <v>1</v>
      </c>
      <c r="I559" s="402">
        <f t="shared" si="29"/>
        <v>200000</v>
      </c>
      <c r="J559" s="404">
        <v>1</v>
      </c>
      <c r="K559" s="404">
        <f t="shared" si="28"/>
        <v>200000</v>
      </c>
    </row>
    <row r="560" spans="1:11" ht="15.75">
      <c r="A560" s="343">
        <v>553</v>
      </c>
      <c r="B560" s="437">
        <v>68</v>
      </c>
      <c r="C560" s="438" t="s">
        <v>1723</v>
      </c>
      <c r="D560" s="434"/>
      <c r="E560" s="437">
        <v>2021</v>
      </c>
      <c r="F560" s="437" t="s">
        <v>11</v>
      </c>
      <c r="G560" s="402">
        <v>66400</v>
      </c>
      <c r="H560" s="437">
        <v>55</v>
      </c>
      <c r="I560" s="402">
        <f>G560*H560</f>
        <v>3652000</v>
      </c>
      <c r="J560" s="404">
        <v>55</v>
      </c>
      <c r="K560" s="404">
        <f t="shared" si="28"/>
        <v>3652000</v>
      </c>
    </row>
    <row r="561" spans="1:11" ht="15.75">
      <c r="A561" s="343">
        <v>554</v>
      </c>
      <c r="B561" s="655" t="s">
        <v>111</v>
      </c>
      <c r="C561" s="655"/>
      <c r="D561" s="151"/>
      <c r="E561" s="151"/>
      <c r="F561" s="151"/>
      <c r="G561" s="412"/>
      <c r="H561" s="418">
        <f>SUM(H492:H560)</f>
        <v>588</v>
      </c>
      <c r="I561" s="419">
        <f>SUM(I492:I560)</f>
        <v>180068316</v>
      </c>
      <c r="J561" s="420">
        <f>SUM(J492:J560)</f>
        <v>588</v>
      </c>
      <c r="K561" s="420">
        <f>SUM(K492:K560)</f>
        <v>180068316</v>
      </c>
    </row>
    <row r="562" spans="1:11" ht="15.75">
      <c r="A562" s="343">
        <v>555</v>
      </c>
      <c r="B562" s="417"/>
      <c r="C562" s="655" t="s">
        <v>455</v>
      </c>
      <c r="D562" s="655"/>
      <c r="E562" s="655"/>
      <c r="F562" s="655"/>
      <c r="G562" s="655"/>
      <c r="H562" s="655"/>
      <c r="I562" s="655"/>
      <c r="J562" s="655"/>
      <c r="K562" s="655"/>
    </row>
    <row r="563" spans="1:11" ht="15.75">
      <c r="A563" s="343">
        <v>556</v>
      </c>
      <c r="B563" s="168">
        <v>1</v>
      </c>
      <c r="C563" s="167" t="s">
        <v>1634</v>
      </c>
      <c r="D563" s="417"/>
      <c r="E563" s="168">
        <v>1987</v>
      </c>
      <c r="F563" s="439" t="s">
        <v>11</v>
      </c>
      <c r="G563" s="440">
        <v>5000</v>
      </c>
      <c r="H563" s="168">
        <v>1</v>
      </c>
      <c r="I563" s="259">
        <f>G563*H563</f>
        <v>5000</v>
      </c>
      <c r="J563" s="441">
        <v>1</v>
      </c>
      <c r="K563" s="441">
        <f>I563</f>
        <v>5000</v>
      </c>
    </row>
    <row r="564" spans="1:11" ht="15.75">
      <c r="A564" s="343">
        <v>557</v>
      </c>
      <c r="B564" s="168">
        <v>2</v>
      </c>
      <c r="C564" s="167" t="s">
        <v>1724</v>
      </c>
      <c r="D564" s="417"/>
      <c r="E564" s="168">
        <v>1987</v>
      </c>
      <c r="F564" s="439" t="s">
        <v>11</v>
      </c>
      <c r="G564" s="440">
        <v>1095</v>
      </c>
      <c r="H564" s="168">
        <v>1</v>
      </c>
      <c r="I564" s="259">
        <f t="shared" ref="I564:I627" si="30">G564*H564</f>
        <v>1095</v>
      </c>
      <c r="J564" s="441">
        <v>1</v>
      </c>
      <c r="K564" s="441">
        <f t="shared" ref="K564:K627" si="31">I564</f>
        <v>1095</v>
      </c>
    </row>
    <row r="565" spans="1:11" ht="15.75">
      <c r="A565" s="343">
        <v>558</v>
      </c>
      <c r="B565" s="168">
        <v>3</v>
      </c>
      <c r="C565" s="167" t="s">
        <v>1725</v>
      </c>
      <c r="D565" s="417"/>
      <c r="E565" s="168">
        <v>1987</v>
      </c>
      <c r="F565" s="439" t="s">
        <v>11</v>
      </c>
      <c r="G565" s="440">
        <v>8465</v>
      </c>
      <c r="H565" s="168">
        <v>5</v>
      </c>
      <c r="I565" s="259">
        <f t="shared" si="30"/>
        <v>42325</v>
      </c>
      <c r="J565" s="441">
        <v>5</v>
      </c>
      <c r="K565" s="441">
        <f t="shared" si="31"/>
        <v>42325</v>
      </c>
    </row>
    <row r="566" spans="1:11" ht="15.75">
      <c r="A566" s="343">
        <v>559</v>
      </c>
      <c r="B566" s="168">
        <v>4</v>
      </c>
      <c r="C566" s="167" t="s">
        <v>1725</v>
      </c>
      <c r="D566" s="417"/>
      <c r="E566" s="168">
        <v>1987</v>
      </c>
      <c r="F566" s="439" t="s">
        <v>11</v>
      </c>
      <c r="G566" s="440">
        <v>8305</v>
      </c>
      <c r="H566" s="168">
        <v>1</v>
      </c>
      <c r="I566" s="259">
        <f t="shared" si="30"/>
        <v>8305</v>
      </c>
      <c r="J566" s="441">
        <v>1</v>
      </c>
      <c r="K566" s="441">
        <f t="shared" si="31"/>
        <v>8305</v>
      </c>
    </row>
    <row r="567" spans="1:11" ht="15.75">
      <c r="A567" s="343">
        <v>560</v>
      </c>
      <c r="B567" s="168">
        <v>5</v>
      </c>
      <c r="C567" s="167" t="s">
        <v>1726</v>
      </c>
      <c r="D567" s="417"/>
      <c r="E567" s="168">
        <v>1987</v>
      </c>
      <c r="F567" s="439" t="s">
        <v>11</v>
      </c>
      <c r="G567" s="440">
        <v>1932</v>
      </c>
      <c r="H567" s="168">
        <v>1</v>
      </c>
      <c r="I567" s="259">
        <f t="shared" si="30"/>
        <v>1932</v>
      </c>
      <c r="J567" s="441">
        <v>1</v>
      </c>
      <c r="K567" s="441">
        <f t="shared" si="31"/>
        <v>1932</v>
      </c>
    </row>
    <row r="568" spans="1:11" ht="15.75">
      <c r="A568" s="343">
        <v>561</v>
      </c>
      <c r="B568" s="168">
        <v>6</v>
      </c>
      <c r="C568" s="167" t="s">
        <v>1726</v>
      </c>
      <c r="D568" s="417"/>
      <c r="E568" s="168">
        <v>1987</v>
      </c>
      <c r="F568" s="439" t="s">
        <v>11</v>
      </c>
      <c r="G568" s="440">
        <v>1096</v>
      </c>
      <c r="H568" s="168">
        <v>1</v>
      </c>
      <c r="I568" s="259">
        <f t="shared" si="30"/>
        <v>1096</v>
      </c>
      <c r="J568" s="441">
        <v>1</v>
      </c>
      <c r="K568" s="441">
        <f t="shared" si="31"/>
        <v>1096</v>
      </c>
    </row>
    <row r="569" spans="1:11" ht="15.75">
      <c r="A569" s="343">
        <v>562</v>
      </c>
      <c r="B569" s="168">
        <v>7</v>
      </c>
      <c r="C569" s="167" t="s">
        <v>1645</v>
      </c>
      <c r="D569" s="417"/>
      <c r="E569" s="168">
        <v>1980</v>
      </c>
      <c r="F569" s="439" t="s">
        <v>11</v>
      </c>
      <c r="G569" s="440">
        <v>20000</v>
      </c>
      <c r="H569" s="168">
        <v>15</v>
      </c>
      <c r="I569" s="259">
        <f t="shared" si="30"/>
        <v>300000</v>
      </c>
      <c r="J569" s="441">
        <v>15</v>
      </c>
      <c r="K569" s="441">
        <f t="shared" si="31"/>
        <v>300000</v>
      </c>
    </row>
    <row r="570" spans="1:11" ht="15.75">
      <c r="A570" s="343">
        <v>563</v>
      </c>
      <c r="B570" s="168">
        <v>8</v>
      </c>
      <c r="C570" s="167" t="s">
        <v>1652</v>
      </c>
      <c r="D570" s="417"/>
      <c r="E570" s="168">
        <v>1980</v>
      </c>
      <c r="F570" s="439" t="s">
        <v>11</v>
      </c>
      <c r="G570" s="440">
        <v>5000</v>
      </c>
      <c r="H570" s="168">
        <v>2</v>
      </c>
      <c r="I570" s="259">
        <f t="shared" si="30"/>
        <v>10000</v>
      </c>
      <c r="J570" s="441">
        <v>2</v>
      </c>
      <c r="K570" s="441">
        <f t="shared" si="31"/>
        <v>10000</v>
      </c>
    </row>
    <row r="571" spans="1:11" ht="15.75">
      <c r="A571" s="343">
        <v>564</v>
      </c>
      <c r="B571" s="168">
        <v>9</v>
      </c>
      <c r="C571" s="167" t="s">
        <v>1727</v>
      </c>
      <c r="D571" s="417"/>
      <c r="E571" s="168" t="s">
        <v>1728</v>
      </c>
      <c r="F571" s="439" t="s">
        <v>11</v>
      </c>
      <c r="G571" s="440">
        <v>15</v>
      </c>
      <c r="H571" s="168">
        <v>5202</v>
      </c>
      <c r="I571" s="259">
        <f t="shared" si="30"/>
        <v>78030</v>
      </c>
      <c r="J571" s="441">
        <v>5202</v>
      </c>
      <c r="K571" s="441">
        <f t="shared" si="31"/>
        <v>78030</v>
      </c>
    </row>
    <row r="572" spans="1:11" ht="15.75">
      <c r="A572" s="343">
        <v>565</v>
      </c>
      <c r="B572" s="168">
        <v>10</v>
      </c>
      <c r="C572" s="167" t="s">
        <v>1729</v>
      </c>
      <c r="D572" s="417"/>
      <c r="E572" s="168">
        <v>2008</v>
      </c>
      <c r="F572" s="439" t="s">
        <v>11</v>
      </c>
      <c r="G572" s="440">
        <v>7680</v>
      </c>
      <c r="H572" s="168">
        <v>1</v>
      </c>
      <c r="I572" s="259">
        <f t="shared" si="30"/>
        <v>7680</v>
      </c>
      <c r="J572" s="441">
        <v>1</v>
      </c>
      <c r="K572" s="441">
        <f t="shared" si="31"/>
        <v>7680</v>
      </c>
    </row>
    <row r="573" spans="1:11" ht="15.75">
      <c r="A573" s="343">
        <v>566</v>
      </c>
      <c r="B573" s="168">
        <v>11</v>
      </c>
      <c r="C573" s="167" t="s">
        <v>1730</v>
      </c>
      <c r="D573" s="417"/>
      <c r="E573" s="168">
        <v>2008</v>
      </c>
      <c r="F573" s="439" t="s">
        <v>11</v>
      </c>
      <c r="G573" s="440">
        <v>2800</v>
      </c>
      <c r="H573" s="168">
        <v>3</v>
      </c>
      <c r="I573" s="259">
        <f t="shared" si="30"/>
        <v>8400</v>
      </c>
      <c r="J573" s="441">
        <v>3</v>
      </c>
      <c r="K573" s="441">
        <f t="shared" si="31"/>
        <v>8400</v>
      </c>
    </row>
    <row r="574" spans="1:11" ht="15.75">
      <c r="A574" s="343">
        <v>567</v>
      </c>
      <c r="B574" s="168">
        <v>12</v>
      </c>
      <c r="C574" s="167" t="s">
        <v>1731</v>
      </c>
      <c r="D574" s="417"/>
      <c r="E574" s="168">
        <v>2008</v>
      </c>
      <c r="F574" s="439" t="s">
        <v>11</v>
      </c>
      <c r="G574" s="440">
        <v>6000</v>
      </c>
      <c r="H574" s="168">
        <v>2</v>
      </c>
      <c r="I574" s="259">
        <f t="shared" si="30"/>
        <v>12000</v>
      </c>
      <c r="J574" s="441">
        <v>2</v>
      </c>
      <c r="K574" s="441">
        <f t="shared" si="31"/>
        <v>12000</v>
      </c>
    </row>
    <row r="575" spans="1:11" ht="15.75">
      <c r="A575" s="343">
        <v>568</v>
      </c>
      <c r="B575" s="168">
        <v>13</v>
      </c>
      <c r="C575" s="167" t="s">
        <v>1732</v>
      </c>
      <c r="D575" s="417"/>
      <c r="E575" s="168">
        <v>2009</v>
      </c>
      <c r="F575" s="439" t="s">
        <v>11</v>
      </c>
      <c r="G575" s="440">
        <v>960</v>
      </c>
      <c r="H575" s="168">
        <v>3</v>
      </c>
      <c r="I575" s="259">
        <f t="shared" si="30"/>
        <v>2880</v>
      </c>
      <c r="J575" s="441">
        <v>3</v>
      </c>
      <c r="K575" s="441">
        <f t="shared" si="31"/>
        <v>2880</v>
      </c>
    </row>
    <row r="576" spans="1:11" ht="15.75">
      <c r="A576" s="343">
        <v>569</v>
      </c>
      <c r="B576" s="168">
        <v>14</v>
      </c>
      <c r="C576" s="167" t="s">
        <v>1733</v>
      </c>
      <c r="D576" s="417"/>
      <c r="E576" s="168">
        <v>2009</v>
      </c>
      <c r="F576" s="439" t="s">
        <v>11</v>
      </c>
      <c r="G576" s="440">
        <v>3200</v>
      </c>
      <c r="H576" s="168">
        <v>2</v>
      </c>
      <c r="I576" s="259">
        <f t="shared" si="30"/>
        <v>6400</v>
      </c>
      <c r="J576" s="441">
        <v>2</v>
      </c>
      <c r="K576" s="441">
        <f t="shared" si="31"/>
        <v>6400</v>
      </c>
    </row>
    <row r="577" spans="1:11" ht="15.75">
      <c r="A577" s="343">
        <v>570</v>
      </c>
      <c r="B577" s="168">
        <v>15</v>
      </c>
      <c r="C577" s="167" t="s">
        <v>1734</v>
      </c>
      <c r="D577" s="417"/>
      <c r="E577" s="168">
        <v>2009</v>
      </c>
      <c r="F577" s="439" t="s">
        <v>11</v>
      </c>
      <c r="G577" s="440">
        <v>0</v>
      </c>
      <c r="H577" s="168">
        <v>2</v>
      </c>
      <c r="I577" s="259">
        <f t="shared" si="30"/>
        <v>0</v>
      </c>
      <c r="J577" s="441">
        <v>2</v>
      </c>
      <c r="K577" s="441">
        <f t="shared" si="31"/>
        <v>0</v>
      </c>
    </row>
    <row r="578" spans="1:11" ht="15.75">
      <c r="A578" s="343">
        <v>571</v>
      </c>
      <c r="B578" s="168">
        <v>16</v>
      </c>
      <c r="C578" s="167" t="s">
        <v>1729</v>
      </c>
      <c r="D578" s="417"/>
      <c r="E578" s="168">
        <v>2008</v>
      </c>
      <c r="F578" s="439" t="s">
        <v>11</v>
      </c>
      <c r="G578" s="440">
        <v>4160</v>
      </c>
      <c r="H578" s="168">
        <v>2</v>
      </c>
      <c r="I578" s="259">
        <f t="shared" si="30"/>
        <v>8320</v>
      </c>
      <c r="J578" s="441">
        <v>2</v>
      </c>
      <c r="K578" s="441">
        <f t="shared" si="31"/>
        <v>8320</v>
      </c>
    </row>
    <row r="579" spans="1:11" ht="15.75">
      <c r="A579" s="343">
        <v>572</v>
      </c>
      <c r="B579" s="168">
        <v>17</v>
      </c>
      <c r="C579" s="167" t="s">
        <v>1735</v>
      </c>
      <c r="D579" s="417"/>
      <c r="E579" s="168">
        <v>2010</v>
      </c>
      <c r="F579" s="439" t="s">
        <v>11</v>
      </c>
      <c r="G579" s="440">
        <v>250</v>
      </c>
      <c r="H579" s="168">
        <v>10</v>
      </c>
      <c r="I579" s="259">
        <f t="shared" si="30"/>
        <v>2500</v>
      </c>
      <c r="J579" s="441">
        <v>10</v>
      </c>
      <c r="K579" s="441">
        <f t="shared" si="31"/>
        <v>2500</v>
      </c>
    </row>
    <row r="580" spans="1:11" ht="15.75">
      <c r="A580" s="343">
        <v>573</v>
      </c>
      <c r="B580" s="168">
        <v>18</v>
      </c>
      <c r="C580" s="167" t="s">
        <v>1736</v>
      </c>
      <c r="D580" s="417"/>
      <c r="E580" s="168">
        <v>2010</v>
      </c>
      <c r="F580" s="439" t="s">
        <v>11</v>
      </c>
      <c r="G580" s="440">
        <v>400</v>
      </c>
      <c r="H580" s="168">
        <v>5</v>
      </c>
      <c r="I580" s="259">
        <f t="shared" si="30"/>
        <v>2000</v>
      </c>
      <c r="J580" s="441">
        <v>5</v>
      </c>
      <c r="K580" s="441">
        <f t="shared" si="31"/>
        <v>2000</v>
      </c>
    </row>
    <row r="581" spans="1:11" ht="15.75">
      <c r="A581" s="343">
        <v>574</v>
      </c>
      <c r="B581" s="168">
        <v>19</v>
      </c>
      <c r="C581" s="167" t="s">
        <v>1737</v>
      </c>
      <c r="D581" s="417"/>
      <c r="E581" s="168">
        <v>2013</v>
      </c>
      <c r="F581" s="439" t="s">
        <v>11</v>
      </c>
      <c r="G581" s="440">
        <v>28800</v>
      </c>
      <c r="H581" s="168">
        <v>6</v>
      </c>
      <c r="I581" s="259">
        <f t="shared" si="30"/>
        <v>172800</v>
      </c>
      <c r="J581" s="441">
        <v>6</v>
      </c>
      <c r="K581" s="441">
        <f t="shared" si="31"/>
        <v>172800</v>
      </c>
    </row>
    <row r="582" spans="1:11" ht="15.75">
      <c r="A582" s="343">
        <v>575</v>
      </c>
      <c r="B582" s="168">
        <v>20</v>
      </c>
      <c r="C582" s="167" t="s">
        <v>1628</v>
      </c>
      <c r="D582" s="417"/>
      <c r="E582" s="168">
        <v>2013</v>
      </c>
      <c r="F582" s="439" t="s">
        <v>11</v>
      </c>
      <c r="G582" s="440">
        <v>5280</v>
      </c>
      <c r="H582" s="168">
        <v>40</v>
      </c>
      <c r="I582" s="259">
        <f t="shared" si="30"/>
        <v>211200</v>
      </c>
      <c r="J582" s="441">
        <v>40</v>
      </c>
      <c r="K582" s="441">
        <f t="shared" si="31"/>
        <v>211200</v>
      </c>
    </row>
    <row r="583" spans="1:11" ht="15.75">
      <c r="A583" s="343">
        <v>576</v>
      </c>
      <c r="B583" s="168">
        <v>21</v>
      </c>
      <c r="C583" s="167" t="s">
        <v>1738</v>
      </c>
      <c r="D583" s="417">
        <v>2011</v>
      </c>
      <c r="E583" s="168">
        <v>2011</v>
      </c>
      <c r="F583" s="439" t="s">
        <v>11</v>
      </c>
      <c r="G583" s="440">
        <v>47704464</v>
      </c>
      <c r="H583" s="168">
        <v>1</v>
      </c>
      <c r="I583" s="259">
        <f t="shared" si="30"/>
        <v>47704464</v>
      </c>
      <c r="J583" s="441">
        <v>1</v>
      </c>
      <c r="K583" s="441">
        <f t="shared" si="31"/>
        <v>47704464</v>
      </c>
    </row>
    <row r="584" spans="1:11" ht="15.75">
      <c r="A584" s="343">
        <v>577</v>
      </c>
      <c r="B584" s="168">
        <v>22</v>
      </c>
      <c r="C584" s="167" t="s">
        <v>1739</v>
      </c>
      <c r="D584" s="417">
        <v>1983</v>
      </c>
      <c r="E584" s="168">
        <v>2011</v>
      </c>
      <c r="F584" s="439" t="s">
        <v>11</v>
      </c>
      <c r="G584" s="440">
        <v>7666350</v>
      </c>
      <c r="H584" s="168">
        <v>1</v>
      </c>
      <c r="I584" s="259">
        <f t="shared" si="30"/>
        <v>7666350</v>
      </c>
      <c r="J584" s="441">
        <v>1</v>
      </c>
      <c r="K584" s="441">
        <f t="shared" si="31"/>
        <v>7666350</v>
      </c>
    </row>
    <row r="585" spans="1:11" ht="15.75">
      <c r="A585" s="343">
        <v>578</v>
      </c>
      <c r="B585" s="168">
        <v>23</v>
      </c>
      <c r="C585" s="167" t="s">
        <v>1740</v>
      </c>
      <c r="D585" s="417">
        <v>1987</v>
      </c>
      <c r="E585" s="168">
        <v>1987</v>
      </c>
      <c r="F585" s="439" t="s">
        <v>11</v>
      </c>
      <c r="G585" s="440">
        <v>22896623</v>
      </c>
      <c r="H585" s="168">
        <v>1</v>
      </c>
      <c r="I585" s="259">
        <f t="shared" si="30"/>
        <v>22896623</v>
      </c>
      <c r="J585" s="441">
        <v>1</v>
      </c>
      <c r="K585" s="441">
        <f t="shared" si="31"/>
        <v>22896623</v>
      </c>
    </row>
    <row r="586" spans="1:11" ht="15.75">
      <c r="A586" s="343">
        <v>579</v>
      </c>
      <c r="B586" s="168">
        <v>24</v>
      </c>
      <c r="C586" s="167" t="s">
        <v>1741</v>
      </c>
      <c r="D586" s="417">
        <v>1938</v>
      </c>
      <c r="E586" s="168">
        <v>1938</v>
      </c>
      <c r="F586" s="439" t="s">
        <v>11</v>
      </c>
      <c r="G586" s="440">
        <v>270304</v>
      </c>
      <c r="H586" s="168">
        <v>1</v>
      </c>
      <c r="I586" s="259">
        <f t="shared" si="30"/>
        <v>270304</v>
      </c>
      <c r="J586" s="441">
        <v>1</v>
      </c>
      <c r="K586" s="441">
        <f t="shared" si="31"/>
        <v>270304</v>
      </c>
    </row>
    <row r="587" spans="1:11" ht="15.75">
      <c r="A587" s="343">
        <v>580</v>
      </c>
      <c r="B587" s="168">
        <v>25</v>
      </c>
      <c r="C587" s="167" t="s">
        <v>1742</v>
      </c>
      <c r="D587" s="417">
        <v>1983</v>
      </c>
      <c r="E587" s="168">
        <v>1983</v>
      </c>
      <c r="F587" s="439" t="s">
        <v>11</v>
      </c>
      <c r="G587" s="440">
        <v>542760</v>
      </c>
      <c r="H587" s="168">
        <v>1</v>
      </c>
      <c r="I587" s="259">
        <f t="shared" si="30"/>
        <v>542760</v>
      </c>
      <c r="J587" s="441">
        <v>1</v>
      </c>
      <c r="K587" s="441">
        <f t="shared" si="31"/>
        <v>542760</v>
      </c>
    </row>
    <row r="588" spans="1:11" ht="15.75">
      <c r="A588" s="343">
        <v>581</v>
      </c>
      <c r="B588" s="168">
        <v>26</v>
      </c>
      <c r="C588" s="167" t="s">
        <v>1743</v>
      </c>
      <c r="D588" s="417"/>
      <c r="E588" s="168">
        <v>1980</v>
      </c>
      <c r="F588" s="439" t="s">
        <v>11</v>
      </c>
      <c r="G588" s="440">
        <v>11050</v>
      </c>
      <c r="H588" s="168">
        <v>1</v>
      </c>
      <c r="I588" s="259">
        <f t="shared" si="30"/>
        <v>11050</v>
      </c>
      <c r="J588" s="441">
        <v>1</v>
      </c>
      <c r="K588" s="441">
        <f t="shared" si="31"/>
        <v>11050</v>
      </c>
    </row>
    <row r="589" spans="1:11" ht="15.75">
      <c r="A589" s="343">
        <v>582</v>
      </c>
      <c r="B589" s="168">
        <v>27</v>
      </c>
      <c r="C589" s="167" t="s">
        <v>1744</v>
      </c>
      <c r="D589" s="168">
        <v>1980</v>
      </c>
      <c r="E589" s="168">
        <v>1980</v>
      </c>
      <c r="F589" s="439" t="s">
        <v>155</v>
      </c>
      <c r="G589" s="440">
        <v>3200</v>
      </c>
      <c r="H589" s="168">
        <v>350</v>
      </c>
      <c r="I589" s="259">
        <f t="shared" si="30"/>
        <v>1120000</v>
      </c>
      <c r="J589" s="441">
        <v>350</v>
      </c>
      <c r="K589" s="441">
        <f t="shared" si="31"/>
        <v>1120000</v>
      </c>
    </row>
    <row r="590" spans="1:11" ht="15.75">
      <c r="A590" s="343">
        <v>583</v>
      </c>
      <c r="B590" s="168">
        <v>28</v>
      </c>
      <c r="C590" s="167" t="s">
        <v>1745</v>
      </c>
      <c r="D590" s="168">
        <v>1980</v>
      </c>
      <c r="E590" s="168">
        <v>1980</v>
      </c>
      <c r="F590" s="439" t="s">
        <v>11</v>
      </c>
      <c r="G590" s="440">
        <v>21000</v>
      </c>
      <c r="H590" s="168">
        <v>2</v>
      </c>
      <c r="I590" s="259">
        <f t="shared" si="30"/>
        <v>42000</v>
      </c>
      <c r="J590" s="441">
        <v>2</v>
      </c>
      <c r="K590" s="441">
        <f t="shared" si="31"/>
        <v>42000</v>
      </c>
    </row>
    <row r="591" spans="1:11" ht="15.75">
      <c r="A591" s="343">
        <v>584</v>
      </c>
      <c r="B591" s="168">
        <v>29</v>
      </c>
      <c r="C591" s="167" t="s">
        <v>1746</v>
      </c>
      <c r="D591" s="168">
        <v>1958</v>
      </c>
      <c r="E591" s="168">
        <v>1958</v>
      </c>
      <c r="F591" s="439" t="s">
        <v>11</v>
      </c>
      <c r="G591" s="440">
        <v>110120</v>
      </c>
      <c r="H591" s="168">
        <v>1</v>
      </c>
      <c r="I591" s="259">
        <f t="shared" si="30"/>
        <v>110120</v>
      </c>
      <c r="J591" s="441">
        <v>1</v>
      </c>
      <c r="K591" s="441">
        <f t="shared" si="31"/>
        <v>110120</v>
      </c>
    </row>
    <row r="592" spans="1:11" ht="15.75">
      <c r="A592" s="343">
        <v>585</v>
      </c>
      <c r="B592" s="168">
        <v>30</v>
      </c>
      <c r="C592" s="167" t="s">
        <v>1747</v>
      </c>
      <c r="D592" s="417"/>
      <c r="E592" s="168">
        <v>1987</v>
      </c>
      <c r="F592" s="439" t="s">
        <v>11</v>
      </c>
      <c r="G592" s="440">
        <v>100000</v>
      </c>
      <c r="H592" s="168">
        <v>2</v>
      </c>
      <c r="I592" s="259">
        <f t="shared" si="30"/>
        <v>200000</v>
      </c>
      <c r="J592" s="441">
        <v>2</v>
      </c>
      <c r="K592" s="441">
        <f t="shared" si="31"/>
        <v>200000</v>
      </c>
    </row>
    <row r="593" spans="1:11" ht="15.75">
      <c r="A593" s="343">
        <v>586</v>
      </c>
      <c r="B593" s="168">
        <v>31</v>
      </c>
      <c r="C593" s="167" t="s">
        <v>1748</v>
      </c>
      <c r="D593" s="417"/>
      <c r="E593" s="168">
        <v>2005</v>
      </c>
      <c r="F593" s="439" t="s">
        <v>11</v>
      </c>
      <c r="G593" s="440">
        <v>4839</v>
      </c>
      <c r="H593" s="168">
        <v>31</v>
      </c>
      <c r="I593" s="259">
        <f t="shared" si="30"/>
        <v>150009</v>
      </c>
      <c r="J593" s="441">
        <v>31</v>
      </c>
      <c r="K593" s="441">
        <f t="shared" si="31"/>
        <v>150009</v>
      </c>
    </row>
    <row r="594" spans="1:11" ht="15.75">
      <c r="A594" s="343">
        <v>587</v>
      </c>
      <c r="B594" s="168">
        <v>32</v>
      </c>
      <c r="C594" s="167" t="s">
        <v>1749</v>
      </c>
      <c r="D594" s="417"/>
      <c r="E594" s="168">
        <v>1970</v>
      </c>
      <c r="F594" s="439" t="s">
        <v>11</v>
      </c>
      <c r="G594" s="440">
        <v>10000</v>
      </c>
      <c r="H594" s="168">
        <v>1</v>
      </c>
      <c r="I594" s="259">
        <f t="shared" si="30"/>
        <v>10000</v>
      </c>
      <c r="J594" s="441">
        <v>1</v>
      </c>
      <c r="K594" s="441">
        <f t="shared" si="31"/>
        <v>10000</v>
      </c>
    </row>
    <row r="595" spans="1:11" ht="15.75">
      <c r="A595" s="343">
        <v>588</v>
      </c>
      <c r="B595" s="168">
        <v>33</v>
      </c>
      <c r="C595" s="167" t="s">
        <v>1731</v>
      </c>
      <c r="D595" s="417"/>
      <c r="E595" s="168">
        <v>2002</v>
      </c>
      <c r="F595" s="439" t="s">
        <v>11</v>
      </c>
      <c r="G595" s="440">
        <v>7500</v>
      </c>
      <c r="H595" s="168">
        <v>2</v>
      </c>
      <c r="I595" s="259">
        <f t="shared" si="30"/>
        <v>15000</v>
      </c>
      <c r="J595" s="441">
        <v>2</v>
      </c>
      <c r="K595" s="441">
        <f t="shared" si="31"/>
        <v>15000</v>
      </c>
    </row>
    <row r="596" spans="1:11" ht="15.75">
      <c r="A596" s="343">
        <v>589</v>
      </c>
      <c r="B596" s="168">
        <v>34</v>
      </c>
      <c r="C596" s="167" t="s">
        <v>1750</v>
      </c>
      <c r="D596" s="417"/>
      <c r="E596" s="168">
        <v>2008</v>
      </c>
      <c r="F596" s="439" t="s">
        <v>11</v>
      </c>
      <c r="G596" s="440">
        <v>192000</v>
      </c>
      <c r="H596" s="168">
        <v>1</v>
      </c>
      <c r="I596" s="259">
        <f t="shared" si="30"/>
        <v>192000</v>
      </c>
      <c r="J596" s="441">
        <v>1</v>
      </c>
      <c r="K596" s="441">
        <f t="shared" si="31"/>
        <v>192000</v>
      </c>
    </row>
    <row r="597" spans="1:11" ht="15.75">
      <c r="A597" s="343">
        <v>590</v>
      </c>
      <c r="B597" s="168">
        <v>35</v>
      </c>
      <c r="C597" s="167" t="s">
        <v>1633</v>
      </c>
      <c r="D597" s="417"/>
      <c r="E597" s="168">
        <v>2004</v>
      </c>
      <c r="F597" s="439" t="s">
        <v>11</v>
      </c>
      <c r="G597" s="440">
        <v>19200</v>
      </c>
      <c r="H597" s="168">
        <v>1</v>
      </c>
      <c r="I597" s="259">
        <f t="shared" si="30"/>
        <v>19200</v>
      </c>
      <c r="J597" s="441">
        <v>1</v>
      </c>
      <c r="K597" s="441">
        <f t="shared" si="31"/>
        <v>19200</v>
      </c>
    </row>
    <row r="598" spans="1:11" ht="15.75">
      <c r="A598" s="343">
        <v>591</v>
      </c>
      <c r="B598" s="168">
        <v>36</v>
      </c>
      <c r="C598" s="167" t="s">
        <v>1751</v>
      </c>
      <c r="D598" s="417"/>
      <c r="E598" s="168">
        <v>2005</v>
      </c>
      <c r="F598" s="439" t="s">
        <v>11</v>
      </c>
      <c r="G598" s="440">
        <v>40850</v>
      </c>
      <c r="H598" s="168">
        <v>1</v>
      </c>
      <c r="I598" s="259">
        <f t="shared" si="30"/>
        <v>40850</v>
      </c>
      <c r="J598" s="441">
        <v>1</v>
      </c>
      <c r="K598" s="441">
        <f t="shared" si="31"/>
        <v>40850</v>
      </c>
    </row>
    <row r="599" spans="1:11" ht="15.75">
      <c r="A599" s="343">
        <v>592</v>
      </c>
      <c r="B599" s="168">
        <v>37</v>
      </c>
      <c r="C599" s="167" t="s">
        <v>1752</v>
      </c>
      <c r="D599" s="417"/>
      <c r="E599" s="168">
        <v>2008</v>
      </c>
      <c r="F599" s="439" t="s">
        <v>11</v>
      </c>
      <c r="G599" s="440">
        <v>2000</v>
      </c>
      <c r="H599" s="168">
        <v>3</v>
      </c>
      <c r="I599" s="259">
        <f t="shared" si="30"/>
        <v>6000</v>
      </c>
      <c r="J599" s="441">
        <v>3</v>
      </c>
      <c r="K599" s="441">
        <f t="shared" si="31"/>
        <v>6000</v>
      </c>
    </row>
    <row r="600" spans="1:11" ht="15.75">
      <c r="A600" s="343">
        <v>593</v>
      </c>
      <c r="B600" s="168">
        <v>38</v>
      </c>
      <c r="C600" s="167" t="s">
        <v>1749</v>
      </c>
      <c r="D600" s="417"/>
      <c r="E600" s="168">
        <v>1970</v>
      </c>
      <c r="F600" s="439" t="s">
        <v>11</v>
      </c>
      <c r="G600" s="440">
        <v>10000</v>
      </c>
      <c r="H600" s="168">
        <v>4</v>
      </c>
      <c r="I600" s="259">
        <f t="shared" si="30"/>
        <v>40000</v>
      </c>
      <c r="J600" s="441">
        <v>4</v>
      </c>
      <c r="K600" s="441">
        <f t="shared" si="31"/>
        <v>40000</v>
      </c>
    </row>
    <row r="601" spans="1:11" ht="15.75">
      <c r="A601" s="343">
        <v>594</v>
      </c>
      <c r="B601" s="168">
        <v>39</v>
      </c>
      <c r="C601" s="167" t="s">
        <v>1753</v>
      </c>
      <c r="D601" s="417"/>
      <c r="E601" s="168">
        <v>1989</v>
      </c>
      <c r="F601" s="439" t="s">
        <v>11</v>
      </c>
      <c r="G601" s="440">
        <v>5000</v>
      </c>
      <c r="H601" s="168">
        <v>2</v>
      </c>
      <c r="I601" s="259">
        <f t="shared" si="30"/>
        <v>10000</v>
      </c>
      <c r="J601" s="441">
        <v>2</v>
      </c>
      <c r="K601" s="441">
        <f t="shared" si="31"/>
        <v>10000</v>
      </c>
    </row>
    <row r="602" spans="1:11" ht="15.75">
      <c r="A602" s="343">
        <v>595</v>
      </c>
      <c r="B602" s="168">
        <v>40</v>
      </c>
      <c r="C602" s="167" t="s">
        <v>1754</v>
      </c>
      <c r="D602" s="417"/>
      <c r="E602" s="168">
        <v>2006</v>
      </c>
      <c r="F602" s="439" t="s">
        <v>11</v>
      </c>
      <c r="G602" s="440">
        <v>64000</v>
      </c>
      <c r="H602" s="168">
        <v>1</v>
      </c>
      <c r="I602" s="259">
        <f t="shared" si="30"/>
        <v>64000</v>
      </c>
      <c r="J602" s="441">
        <v>1</v>
      </c>
      <c r="K602" s="441">
        <f t="shared" si="31"/>
        <v>64000</v>
      </c>
    </row>
    <row r="603" spans="1:11" ht="15.75">
      <c r="A603" s="343">
        <v>596</v>
      </c>
      <c r="B603" s="168">
        <v>41</v>
      </c>
      <c r="C603" s="167" t="s">
        <v>1755</v>
      </c>
      <c r="D603" s="417"/>
      <c r="E603" s="168">
        <v>2009</v>
      </c>
      <c r="F603" s="439" t="s">
        <v>11</v>
      </c>
      <c r="G603" s="440">
        <v>134400</v>
      </c>
      <c r="H603" s="168">
        <v>1</v>
      </c>
      <c r="I603" s="259">
        <f t="shared" si="30"/>
        <v>134400</v>
      </c>
      <c r="J603" s="441">
        <v>1</v>
      </c>
      <c r="K603" s="441">
        <f t="shared" si="31"/>
        <v>134400</v>
      </c>
    </row>
    <row r="604" spans="1:11" ht="15.75">
      <c r="A604" s="343">
        <v>597</v>
      </c>
      <c r="B604" s="168">
        <v>42</v>
      </c>
      <c r="C604" s="167" t="s">
        <v>1756</v>
      </c>
      <c r="D604" s="417"/>
      <c r="E604" s="168">
        <v>2009</v>
      </c>
      <c r="F604" s="439" t="s">
        <v>11</v>
      </c>
      <c r="G604" s="440">
        <v>40560</v>
      </c>
      <c r="H604" s="168">
        <v>1</v>
      </c>
      <c r="I604" s="259">
        <f t="shared" si="30"/>
        <v>40560</v>
      </c>
      <c r="J604" s="441">
        <v>1</v>
      </c>
      <c r="K604" s="441">
        <f t="shared" si="31"/>
        <v>40560</v>
      </c>
    </row>
    <row r="605" spans="1:11" ht="15.75">
      <c r="A605" s="343">
        <v>598</v>
      </c>
      <c r="B605" s="168">
        <v>43</v>
      </c>
      <c r="C605" s="167" t="s">
        <v>1757</v>
      </c>
      <c r="D605" s="417"/>
      <c r="E605" s="168">
        <v>2009</v>
      </c>
      <c r="F605" s="439" t="s">
        <v>11</v>
      </c>
      <c r="G605" s="440">
        <v>25000</v>
      </c>
      <c r="H605" s="168">
        <v>1</v>
      </c>
      <c r="I605" s="259">
        <f t="shared" si="30"/>
        <v>25000</v>
      </c>
      <c r="J605" s="441">
        <v>1</v>
      </c>
      <c r="K605" s="441">
        <f t="shared" si="31"/>
        <v>25000</v>
      </c>
    </row>
    <row r="606" spans="1:11" ht="15.75">
      <c r="A606" s="343">
        <v>599</v>
      </c>
      <c r="B606" s="168">
        <v>44</v>
      </c>
      <c r="C606" s="167" t="s">
        <v>1758</v>
      </c>
      <c r="D606" s="417"/>
      <c r="E606" s="168">
        <v>2009</v>
      </c>
      <c r="F606" s="439" t="s">
        <v>11</v>
      </c>
      <c r="G606" s="440">
        <v>4800</v>
      </c>
      <c r="H606" s="168">
        <v>4</v>
      </c>
      <c r="I606" s="259">
        <f t="shared" si="30"/>
        <v>19200</v>
      </c>
      <c r="J606" s="441">
        <v>4</v>
      </c>
      <c r="K606" s="441">
        <f t="shared" si="31"/>
        <v>19200</v>
      </c>
    </row>
    <row r="607" spans="1:11" ht="15.75">
      <c r="A607" s="343">
        <v>600</v>
      </c>
      <c r="B607" s="168">
        <v>45</v>
      </c>
      <c r="C607" s="167" t="s">
        <v>1759</v>
      </c>
      <c r="D607" s="417"/>
      <c r="E607" s="168">
        <v>2009</v>
      </c>
      <c r="F607" s="439" t="s">
        <v>11</v>
      </c>
      <c r="G607" s="440">
        <v>25600</v>
      </c>
      <c r="H607" s="168">
        <v>3</v>
      </c>
      <c r="I607" s="259">
        <f t="shared" si="30"/>
        <v>76800</v>
      </c>
      <c r="J607" s="441">
        <v>3</v>
      </c>
      <c r="K607" s="441">
        <f t="shared" si="31"/>
        <v>76800</v>
      </c>
    </row>
    <row r="608" spans="1:11" ht="15.75">
      <c r="A608" s="343">
        <v>601</v>
      </c>
      <c r="B608" s="168">
        <v>46</v>
      </c>
      <c r="C608" s="167" t="s">
        <v>1646</v>
      </c>
      <c r="D608" s="417"/>
      <c r="E608" s="168">
        <v>2009</v>
      </c>
      <c r="F608" s="439" t="s">
        <v>11</v>
      </c>
      <c r="G608" s="440">
        <v>25600</v>
      </c>
      <c r="H608" s="168">
        <v>4</v>
      </c>
      <c r="I608" s="259">
        <f t="shared" si="30"/>
        <v>102400</v>
      </c>
      <c r="J608" s="441">
        <v>4</v>
      </c>
      <c r="K608" s="441">
        <f t="shared" si="31"/>
        <v>102400</v>
      </c>
    </row>
    <row r="609" spans="1:11" ht="15.75">
      <c r="A609" s="343">
        <v>602</v>
      </c>
      <c r="B609" s="168">
        <v>47</v>
      </c>
      <c r="C609" s="167" t="s">
        <v>1760</v>
      </c>
      <c r="D609" s="417"/>
      <c r="E609" s="168">
        <v>2009</v>
      </c>
      <c r="F609" s="439" t="s">
        <v>11</v>
      </c>
      <c r="G609" s="440">
        <v>30000</v>
      </c>
      <c r="H609" s="168">
        <v>1</v>
      </c>
      <c r="I609" s="259">
        <f t="shared" si="30"/>
        <v>30000</v>
      </c>
      <c r="J609" s="441">
        <v>1</v>
      </c>
      <c r="K609" s="441">
        <f t="shared" si="31"/>
        <v>30000</v>
      </c>
    </row>
    <row r="610" spans="1:11" ht="15.75">
      <c r="A610" s="343">
        <v>603</v>
      </c>
      <c r="B610" s="168">
        <v>48</v>
      </c>
      <c r="C610" s="167" t="s">
        <v>1634</v>
      </c>
      <c r="D610" s="417"/>
      <c r="E610" s="168">
        <v>2009</v>
      </c>
      <c r="F610" s="439" t="s">
        <v>11</v>
      </c>
      <c r="G610" s="440">
        <v>2800</v>
      </c>
      <c r="H610" s="168">
        <v>1</v>
      </c>
      <c r="I610" s="259">
        <f t="shared" si="30"/>
        <v>2800</v>
      </c>
      <c r="J610" s="441">
        <v>1</v>
      </c>
      <c r="K610" s="441">
        <f t="shared" si="31"/>
        <v>2800</v>
      </c>
    </row>
    <row r="611" spans="1:11" ht="15.75">
      <c r="A611" s="343">
        <v>604</v>
      </c>
      <c r="B611" s="168">
        <v>49</v>
      </c>
      <c r="C611" s="167" t="s">
        <v>1628</v>
      </c>
      <c r="D611" s="417"/>
      <c r="E611" s="168">
        <v>2009</v>
      </c>
      <c r="F611" s="439" t="s">
        <v>11</v>
      </c>
      <c r="G611" s="440">
        <v>3600</v>
      </c>
      <c r="H611" s="168">
        <v>4</v>
      </c>
      <c r="I611" s="259">
        <f t="shared" si="30"/>
        <v>14400</v>
      </c>
      <c r="J611" s="441">
        <v>4</v>
      </c>
      <c r="K611" s="441">
        <f t="shared" si="31"/>
        <v>14400</v>
      </c>
    </row>
    <row r="612" spans="1:11" ht="15.75">
      <c r="A612" s="343">
        <v>605</v>
      </c>
      <c r="B612" s="168">
        <v>50</v>
      </c>
      <c r="C612" s="167" t="s">
        <v>1628</v>
      </c>
      <c r="D612" s="417"/>
      <c r="E612" s="168">
        <v>2009</v>
      </c>
      <c r="F612" s="439" t="s">
        <v>11</v>
      </c>
      <c r="G612" s="440">
        <v>26000</v>
      </c>
      <c r="H612" s="168">
        <v>1</v>
      </c>
      <c r="I612" s="259">
        <f t="shared" si="30"/>
        <v>26000</v>
      </c>
      <c r="J612" s="441">
        <v>1</v>
      </c>
      <c r="K612" s="441">
        <f t="shared" si="31"/>
        <v>26000</v>
      </c>
    </row>
    <row r="613" spans="1:11" ht="15.75">
      <c r="A613" s="343">
        <v>606</v>
      </c>
      <c r="B613" s="168">
        <v>51</v>
      </c>
      <c r="C613" s="167" t="s">
        <v>1628</v>
      </c>
      <c r="D613" s="417"/>
      <c r="E613" s="168">
        <v>2009</v>
      </c>
      <c r="F613" s="439" t="s">
        <v>11</v>
      </c>
      <c r="G613" s="440">
        <v>62400</v>
      </c>
      <c r="H613" s="168">
        <v>1</v>
      </c>
      <c r="I613" s="259">
        <f t="shared" si="30"/>
        <v>62400</v>
      </c>
      <c r="J613" s="441">
        <v>1</v>
      </c>
      <c r="K613" s="441">
        <f t="shared" si="31"/>
        <v>62400</v>
      </c>
    </row>
    <row r="614" spans="1:11" ht="15.75">
      <c r="A614" s="343">
        <v>607</v>
      </c>
      <c r="B614" s="168">
        <v>52</v>
      </c>
      <c r="C614" s="167" t="s">
        <v>1761</v>
      </c>
      <c r="D614" s="417"/>
      <c r="E614" s="168">
        <v>2009</v>
      </c>
      <c r="F614" s="439" t="s">
        <v>11</v>
      </c>
      <c r="G614" s="440">
        <v>12000</v>
      </c>
      <c r="H614" s="168">
        <v>2</v>
      </c>
      <c r="I614" s="259">
        <f t="shared" si="30"/>
        <v>24000</v>
      </c>
      <c r="J614" s="441">
        <v>2</v>
      </c>
      <c r="K614" s="441">
        <f t="shared" si="31"/>
        <v>24000</v>
      </c>
    </row>
    <row r="615" spans="1:11" ht="15.75">
      <c r="A615" s="343">
        <v>608</v>
      </c>
      <c r="B615" s="168">
        <v>53</v>
      </c>
      <c r="C615" s="167" t="s">
        <v>1762</v>
      </c>
      <c r="D615" s="417"/>
      <c r="E615" s="168">
        <v>2009</v>
      </c>
      <c r="F615" s="439" t="s">
        <v>11</v>
      </c>
      <c r="G615" s="440">
        <v>181306</v>
      </c>
      <c r="H615" s="168">
        <v>1</v>
      </c>
      <c r="I615" s="259">
        <f t="shared" si="30"/>
        <v>181306</v>
      </c>
      <c r="J615" s="441">
        <v>1</v>
      </c>
      <c r="K615" s="441">
        <f t="shared" si="31"/>
        <v>181306</v>
      </c>
    </row>
    <row r="616" spans="1:11" ht="15.75">
      <c r="A616" s="343">
        <v>609</v>
      </c>
      <c r="B616" s="168">
        <v>54</v>
      </c>
      <c r="C616" s="167" t="s">
        <v>1763</v>
      </c>
      <c r="D616" s="417"/>
      <c r="E616" s="168">
        <v>2009</v>
      </c>
      <c r="F616" s="439" t="s">
        <v>205</v>
      </c>
      <c r="G616" s="440">
        <v>60000</v>
      </c>
      <c r="H616" s="168">
        <v>17</v>
      </c>
      <c r="I616" s="259">
        <f t="shared" si="30"/>
        <v>1020000</v>
      </c>
      <c r="J616" s="441">
        <v>17</v>
      </c>
      <c r="K616" s="441">
        <f t="shared" si="31"/>
        <v>1020000</v>
      </c>
    </row>
    <row r="617" spans="1:11" ht="15.75">
      <c r="A617" s="343">
        <v>610</v>
      </c>
      <c r="B617" s="168">
        <v>55</v>
      </c>
      <c r="C617" s="167" t="s">
        <v>1764</v>
      </c>
      <c r="D617" s="417"/>
      <c r="E617" s="168">
        <v>2011</v>
      </c>
      <c r="F617" s="439" t="s">
        <v>11</v>
      </c>
      <c r="G617" s="440">
        <v>60000</v>
      </c>
      <c r="H617" s="168">
        <v>1</v>
      </c>
      <c r="I617" s="259">
        <f t="shared" si="30"/>
        <v>60000</v>
      </c>
      <c r="J617" s="441">
        <v>1</v>
      </c>
      <c r="K617" s="441">
        <f t="shared" si="31"/>
        <v>60000</v>
      </c>
    </row>
    <row r="618" spans="1:11" ht="15.75">
      <c r="A618" s="343">
        <v>611</v>
      </c>
      <c r="B618" s="168">
        <v>56</v>
      </c>
      <c r="C618" s="167" t="s">
        <v>1765</v>
      </c>
      <c r="D618" s="417"/>
      <c r="E618" s="168">
        <v>2011</v>
      </c>
      <c r="F618" s="439" t="s">
        <v>11</v>
      </c>
      <c r="G618" s="440">
        <v>20000</v>
      </c>
      <c r="H618" s="168">
        <v>1</v>
      </c>
      <c r="I618" s="259">
        <f t="shared" si="30"/>
        <v>20000</v>
      </c>
      <c r="J618" s="441">
        <v>1</v>
      </c>
      <c r="K618" s="441">
        <f t="shared" si="31"/>
        <v>20000</v>
      </c>
    </row>
    <row r="619" spans="1:11" ht="15.75">
      <c r="A619" s="343">
        <v>612</v>
      </c>
      <c r="B619" s="168">
        <v>57</v>
      </c>
      <c r="C619" s="167" t="s">
        <v>1766</v>
      </c>
      <c r="D619" s="417"/>
      <c r="E619" s="168">
        <v>2011</v>
      </c>
      <c r="F619" s="439" t="s">
        <v>11</v>
      </c>
      <c r="G619" s="440">
        <v>3250</v>
      </c>
      <c r="H619" s="168">
        <v>1</v>
      </c>
      <c r="I619" s="259">
        <f t="shared" si="30"/>
        <v>3250</v>
      </c>
      <c r="J619" s="441">
        <v>1</v>
      </c>
      <c r="K619" s="441">
        <f t="shared" si="31"/>
        <v>3250</v>
      </c>
    </row>
    <row r="620" spans="1:11" ht="15.75">
      <c r="A620" s="343">
        <v>613</v>
      </c>
      <c r="B620" s="168">
        <v>58</v>
      </c>
      <c r="C620" s="167" t="s">
        <v>1767</v>
      </c>
      <c r="D620" s="417"/>
      <c r="E620" s="168">
        <v>2011</v>
      </c>
      <c r="F620" s="439" t="s">
        <v>11</v>
      </c>
      <c r="G620" s="440">
        <v>42250</v>
      </c>
      <c r="H620" s="168">
        <v>1</v>
      </c>
      <c r="I620" s="259">
        <f t="shared" si="30"/>
        <v>42250</v>
      </c>
      <c r="J620" s="441">
        <v>1</v>
      </c>
      <c r="K620" s="441">
        <f t="shared" si="31"/>
        <v>42250</v>
      </c>
    </row>
    <row r="621" spans="1:11" ht="15.75">
      <c r="A621" s="343">
        <v>614</v>
      </c>
      <c r="B621" s="168">
        <v>59</v>
      </c>
      <c r="C621" s="167" t="s">
        <v>1768</v>
      </c>
      <c r="D621" s="417"/>
      <c r="E621" s="168">
        <v>2011</v>
      </c>
      <c r="F621" s="439" t="s">
        <v>11</v>
      </c>
      <c r="G621" s="440">
        <v>84500</v>
      </c>
      <c r="H621" s="168">
        <v>1</v>
      </c>
      <c r="I621" s="259">
        <f t="shared" si="30"/>
        <v>84500</v>
      </c>
      <c r="J621" s="441">
        <v>1</v>
      </c>
      <c r="K621" s="441">
        <f t="shared" si="31"/>
        <v>84500</v>
      </c>
    </row>
    <row r="622" spans="1:11" ht="15.75">
      <c r="A622" s="343">
        <v>615</v>
      </c>
      <c r="B622" s="168">
        <v>60</v>
      </c>
      <c r="C622" s="167" t="s">
        <v>1769</v>
      </c>
      <c r="D622" s="417"/>
      <c r="E622" s="168">
        <v>2009</v>
      </c>
      <c r="F622" s="439" t="s">
        <v>11</v>
      </c>
      <c r="G622" s="440">
        <v>6338</v>
      </c>
      <c r="H622" s="168">
        <v>1</v>
      </c>
      <c r="I622" s="259">
        <f t="shared" si="30"/>
        <v>6338</v>
      </c>
      <c r="J622" s="441">
        <v>1</v>
      </c>
      <c r="K622" s="441">
        <f t="shared" si="31"/>
        <v>6338</v>
      </c>
    </row>
    <row r="623" spans="1:11" ht="15.75">
      <c r="A623" s="343">
        <v>616</v>
      </c>
      <c r="B623" s="168">
        <v>61</v>
      </c>
      <c r="C623" s="167" t="s">
        <v>1770</v>
      </c>
      <c r="D623" s="417"/>
      <c r="E623" s="168">
        <v>2009</v>
      </c>
      <c r="F623" s="439" t="s">
        <v>11</v>
      </c>
      <c r="G623" s="440">
        <v>3900</v>
      </c>
      <c r="H623" s="168">
        <v>2</v>
      </c>
      <c r="I623" s="259">
        <f t="shared" si="30"/>
        <v>7800</v>
      </c>
      <c r="J623" s="441">
        <v>2</v>
      </c>
      <c r="K623" s="441">
        <f t="shared" si="31"/>
        <v>7800</v>
      </c>
    </row>
    <row r="624" spans="1:11" ht="15.75">
      <c r="A624" s="343">
        <v>617</v>
      </c>
      <c r="B624" s="168">
        <v>62</v>
      </c>
      <c r="C624" s="167" t="s">
        <v>1771</v>
      </c>
      <c r="D624" s="417"/>
      <c r="E624" s="168">
        <v>2010</v>
      </c>
      <c r="F624" s="439" t="s">
        <v>11</v>
      </c>
      <c r="G624" s="440">
        <v>8775</v>
      </c>
      <c r="H624" s="168">
        <v>1</v>
      </c>
      <c r="I624" s="259">
        <f t="shared" si="30"/>
        <v>8775</v>
      </c>
      <c r="J624" s="441">
        <v>1</v>
      </c>
      <c r="K624" s="441">
        <f t="shared" si="31"/>
        <v>8775</v>
      </c>
    </row>
    <row r="625" spans="1:11" ht="15.75">
      <c r="A625" s="343">
        <v>618</v>
      </c>
      <c r="B625" s="168">
        <v>63</v>
      </c>
      <c r="C625" s="167" t="s">
        <v>1628</v>
      </c>
      <c r="D625" s="417"/>
      <c r="E625" s="168">
        <v>2007</v>
      </c>
      <c r="F625" s="439" t="s">
        <v>11</v>
      </c>
      <c r="G625" s="440">
        <v>6400</v>
      </c>
      <c r="H625" s="168">
        <v>6</v>
      </c>
      <c r="I625" s="259">
        <f t="shared" si="30"/>
        <v>38400</v>
      </c>
      <c r="J625" s="441">
        <v>6</v>
      </c>
      <c r="K625" s="441">
        <f t="shared" si="31"/>
        <v>38400</v>
      </c>
    </row>
    <row r="626" spans="1:11" ht="15.75">
      <c r="A626" s="343">
        <v>619</v>
      </c>
      <c r="B626" s="168">
        <v>64</v>
      </c>
      <c r="C626" s="167" t="s">
        <v>1628</v>
      </c>
      <c r="D626" s="417"/>
      <c r="E626" s="168">
        <v>2011</v>
      </c>
      <c r="F626" s="439" t="s">
        <v>11</v>
      </c>
      <c r="G626" s="440">
        <v>9100</v>
      </c>
      <c r="H626" s="168">
        <v>12</v>
      </c>
      <c r="I626" s="259">
        <f t="shared" si="30"/>
        <v>109200</v>
      </c>
      <c r="J626" s="441">
        <v>12</v>
      </c>
      <c r="K626" s="441">
        <f t="shared" si="31"/>
        <v>109200</v>
      </c>
    </row>
    <row r="627" spans="1:11" ht="15.75">
      <c r="A627" s="343">
        <v>620</v>
      </c>
      <c r="B627" s="168">
        <v>65</v>
      </c>
      <c r="C627" s="167" t="s">
        <v>1772</v>
      </c>
      <c r="D627" s="417"/>
      <c r="E627" s="168">
        <v>2011</v>
      </c>
      <c r="F627" s="439" t="s">
        <v>11</v>
      </c>
      <c r="G627" s="440">
        <v>118950</v>
      </c>
      <c r="H627" s="168">
        <v>1</v>
      </c>
      <c r="I627" s="259">
        <f t="shared" si="30"/>
        <v>118950</v>
      </c>
      <c r="J627" s="441">
        <v>1</v>
      </c>
      <c r="K627" s="441">
        <f t="shared" si="31"/>
        <v>118950</v>
      </c>
    </row>
    <row r="628" spans="1:11" ht="15.75">
      <c r="A628" s="343">
        <v>621</v>
      </c>
      <c r="B628" s="168">
        <v>66</v>
      </c>
      <c r="C628" s="167" t="s">
        <v>1652</v>
      </c>
      <c r="D628" s="417"/>
      <c r="E628" s="168">
        <v>2011</v>
      </c>
      <c r="F628" s="439" t="s">
        <v>11</v>
      </c>
      <c r="G628" s="440">
        <v>117000</v>
      </c>
      <c r="H628" s="168">
        <v>1</v>
      </c>
      <c r="I628" s="259">
        <f t="shared" ref="I628:I691" si="32">G628*H628</f>
        <v>117000</v>
      </c>
      <c r="J628" s="441">
        <v>1</v>
      </c>
      <c r="K628" s="441">
        <f t="shared" ref="K628:K691" si="33">I628</f>
        <v>117000</v>
      </c>
    </row>
    <row r="629" spans="1:11" ht="15.75">
      <c r="A629" s="343">
        <v>622</v>
      </c>
      <c r="B629" s="168">
        <v>67</v>
      </c>
      <c r="C629" s="167" t="s">
        <v>1773</v>
      </c>
      <c r="D629" s="417"/>
      <c r="E629" s="168">
        <v>2011</v>
      </c>
      <c r="F629" s="439" t="s">
        <v>11</v>
      </c>
      <c r="G629" s="440">
        <v>76050</v>
      </c>
      <c r="H629" s="168">
        <v>1</v>
      </c>
      <c r="I629" s="259">
        <f t="shared" si="32"/>
        <v>76050</v>
      </c>
      <c r="J629" s="441">
        <v>1</v>
      </c>
      <c r="K629" s="441">
        <f t="shared" si="33"/>
        <v>76050</v>
      </c>
    </row>
    <row r="630" spans="1:11" ht="15.75">
      <c r="A630" s="343">
        <v>623</v>
      </c>
      <c r="B630" s="168">
        <v>68</v>
      </c>
      <c r="C630" s="167" t="s">
        <v>1774</v>
      </c>
      <c r="D630" s="417"/>
      <c r="E630" s="168">
        <v>2011</v>
      </c>
      <c r="F630" s="439" t="s">
        <v>11</v>
      </c>
      <c r="G630" s="440">
        <v>117000</v>
      </c>
      <c r="H630" s="168">
        <v>1</v>
      </c>
      <c r="I630" s="259">
        <f t="shared" si="32"/>
        <v>117000</v>
      </c>
      <c r="J630" s="441">
        <v>1</v>
      </c>
      <c r="K630" s="441">
        <f t="shared" si="33"/>
        <v>117000</v>
      </c>
    </row>
    <row r="631" spans="1:11" ht="15.75">
      <c r="A631" s="343">
        <v>624</v>
      </c>
      <c r="B631" s="168">
        <v>69</v>
      </c>
      <c r="C631" s="167" t="s">
        <v>1775</v>
      </c>
      <c r="D631" s="417"/>
      <c r="E631" s="168">
        <v>2011</v>
      </c>
      <c r="F631" s="439" t="s">
        <v>11</v>
      </c>
      <c r="G631" s="440">
        <v>39000</v>
      </c>
      <c r="H631" s="168">
        <v>1</v>
      </c>
      <c r="I631" s="259">
        <f t="shared" si="32"/>
        <v>39000</v>
      </c>
      <c r="J631" s="441">
        <v>1</v>
      </c>
      <c r="K631" s="441">
        <f t="shared" si="33"/>
        <v>39000</v>
      </c>
    </row>
    <row r="632" spans="1:11" ht="15.75">
      <c r="A632" s="343">
        <v>625</v>
      </c>
      <c r="B632" s="168">
        <v>70</v>
      </c>
      <c r="C632" s="167" t="s">
        <v>1776</v>
      </c>
      <c r="D632" s="417"/>
      <c r="E632" s="168">
        <v>2011</v>
      </c>
      <c r="F632" s="439" t="s">
        <v>11</v>
      </c>
      <c r="G632" s="440">
        <v>20480</v>
      </c>
      <c r="H632" s="168">
        <v>1</v>
      </c>
      <c r="I632" s="259">
        <f t="shared" si="32"/>
        <v>20480</v>
      </c>
      <c r="J632" s="441">
        <v>1</v>
      </c>
      <c r="K632" s="441">
        <f t="shared" si="33"/>
        <v>20480</v>
      </c>
    </row>
    <row r="633" spans="1:11" ht="15.75">
      <c r="A633" s="343">
        <v>626</v>
      </c>
      <c r="B633" s="168">
        <v>71</v>
      </c>
      <c r="C633" s="167" t="s">
        <v>1633</v>
      </c>
      <c r="D633" s="417"/>
      <c r="E633" s="168">
        <v>2011</v>
      </c>
      <c r="F633" s="439" t="s">
        <v>11</v>
      </c>
      <c r="G633" s="440">
        <v>51200</v>
      </c>
      <c r="H633" s="168">
        <v>1</v>
      </c>
      <c r="I633" s="259">
        <f t="shared" si="32"/>
        <v>51200</v>
      </c>
      <c r="J633" s="441">
        <v>1</v>
      </c>
      <c r="K633" s="441">
        <f t="shared" si="33"/>
        <v>51200</v>
      </c>
    </row>
    <row r="634" spans="1:11" ht="15.75">
      <c r="A634" s="343">
        <v>627</v>
      </c>
      <c r="B634" s="168">
        <v>72</v>
      </c>
      <c r="C634" s="167" t="s">
        <v>1777</v>
      </c>
      <c r="D634" s="417"/>
      <c r="E634" s="168">
        <v>2012</v>
      </c>
      <c r="F634" s="439" t="s">
        <v>11</v>
      </c>
      <c r="G634" s="440">
        <v>131950</v>
      </c>
      <c r="H634" s="168">
        <v>1</v>
      </c>
      <c r="I634" s="259">
        <f t="shared" si="32"/>
        <v>131950</v>
      </c>
      <c r="J634" s="441">
        <v>1</v>
      </c>
      <c r="K634" s="441">
        <f t="shared" si="33"/>
        <v>131950</v>
      </c>
    </row>
    <row r="635" spans="1:11" ht="15.75">
      <c r="A635" s="343">
        <v>628</v>
      </c>
      <c r="B635" s="168">
        <v>73</v>
      </c>
      <c r="C635" s="167" t="s">
        <v>1778</v>
      </c>
      <c r="D635" s="417"/>
      <c r="E635" s="168">
        <v>2012</v>
      </c>
      <c r="F635" s="439" t="s">
        <v>11</v>
      </c>
      <c r="G635" s="440">
        <v>16250</v>
      </c>
      <c r="H635" s="168">
        <v>1</v>
      </c>
      <c r="I635" s="259">
        <f t="shared" si="32"/>
        <v>16250</v>
      </c>
      <c r="J635" s="441">
        <v>1</v>
      </c>
      <c r="K635" s="441">
        <f t="shared" si="33"/>
        <v>16250</v>
      </c>
    </row>
    <row r="636" spans="1:11" ht="15.75">
      <c r="A636" s="343">
        <v>629</v>
      </c>
      <c r="B636" s="168">
        <v>74</v>
      </c>
      <c r="C636" s="167" t="s">
        <v>1779</v>
      </c>
      <c r="D636" s="417"/>
      <c r="E636" s="168">
        <v>2012</v>
      </c>
      <c r="F636" s="439" t="s">
        <v>11</v>
      </c>
      <c r="G636" s="440">
        <v>48000</v>
      </c>
      <c r="H636" s="168">
        <v>1</v>
      </c>
      <c r="I636" s="259">
        <f t="shared" si="32"/>
        <v>48000</v>
      </c>
      <c r="J636" s="441">
        <v>1</v>
      </c>
      <c r="K636" s="441">
        <f t="shared" si="33"/>
        <v>48000</v>
      </c>
    </row>
    <row r="637" spans="1:11" ht="15.75">
      <c r="A637" s="343">
        <v>630</v>
      </c>
      <c r="B637" s="168">
        <v>75</v>
      </c>
      <c r="C637" s="167" t="s">
        <v>1780</v>
      </c>
      <c r="D637" s="417"/>
      <c r="E637" s="168">
        <v>2012</v>
      </c>
      <c r="F637" s="439" t="s">
        <v>11</v>
      </c>
      <c r="G637" s="440">
        <v>63600</v>
      </c>
      <c r="H637" s="168">
        <v>1</v>
      </c>
      <c r="I637" s="259">
        <f t="shared" si="32"/>
        <v>63600</v>
      </c>
      <c r="J637" s="441">
        <v>1</v>
      </c>
      <c r="K637" s="441">
        <f t="shared" si="33"/>
        <v>63600</v>
      </c>
    </row>
    <row r="638" spans="1:11" ht="15.75">
      <c r="A638" s="343">
        <v>631</v>
      </c>
      <c r="B638" s="168">
        <v>76</v>
      </c>
      <c r="C638" s="167" t="s">
        <v>1781</v>
      </c>
      <c r="D638" s="417"/>
      <c r="E638" s="168">
        <v>2012</v>
      </c>
      <c r="F638" s="439" t="s">
        <v>11</v>
      </c>
      <c r="G638" s="440">
        <v>0</v>
      </c>
      <c r="H638" s="168">
        <v>1</v>
      </c>
      <c r="I638" s="259">
        <f t="shared" si="32"/>
        <v>0</v>
      </c>
      <c r="J638" s="441">
        <v>1</v>
      </c>
      <c r="K638" s="441">
        <f t="shared" si="33"/>
        <v>0</v>
      </c>
    </row>
    <row r="639" spans="1:11" ht="15.75">
      <c r="A639" s="343">
        <v>632</v>
      </c>
      <c r="B639" s="168">
        <v>77</v>
      </c>
      <c r="C639" s="167" t="s">
        <v>1782</v>
      </c>
      <c r="D639" s="417"/>
      <c r="E639" s="168">
        <v>2012</v>
      </c>
      <c r="F639" s="439" t="s">
        <v>11</v>
      </c>
      <c r="G639" s="440">
        <v>18600</v>
      </c>
      <c r="H639" s="168">
        <v>1</v>
      </c>
      <c r="I639" s="259">
        <f t="shared" si="32"/>
        <v>18600</v>
      </c>
      <c r="J639" s="441">
        <v>1</v>
      </c>
      <c r="K639" s="441">
        <f t="shared" si="33"/>
        <v>18600</v>
      </c>
    </row>
    <row r="640" spans="1:11" ht="15.75">
      <c r="A640" s="343">
        <v>633</v>
      </c>
      <c r="B640" s="168">
        <v>78</v>
      </c>
      <c r="C640" s="167" t="s">
        <v>1783</v>
      </c>
      <c r="D640" s="417"/>
      <c r="E640" s="168">
        <v>2012</v>
      </c>
      <c r="F640" s="439" t="s">
        <v>11</v>
      </c>
      <c r="G640" s="440">
        <v>105950</v>
      </c>
      <c r="H640" s="168">
        <v>1</v>
      </c>
      <c r="I640" s="259">
        <f t="shared" si="32"/>
        <v>105950</v>
      </c>
      <c r="J640" s="441">
        <v>1</v>
      </c>
      <c r="K640" s="441">
        <f t="shared" si="33"/>
        <v>105950</v>
      </c>
    </row>
    <row r="641" spans="1:11" ht="15.75">
      <c r="A641" s="343">
        <v>634</v>
      </c>
      <c r="B641" s="168">
        <v>79</v>
      </c>
      <c r="C641" s="167" t="s">
        <v>1640</v>
      </c>
      <c r="D641" s="417"/>
      <c r="E641" s="168">
        <v>2013</v>
      </c>
      <c r="F641" s="439" t="s">
        <v>11</v>
      </c>
      <c r="G641" s="440">
        <v>143000</v>
      </c>
      <c r="H641" s="168">
        <v>1</v>
      </c>
      <c r="I641" s="259">
        <f t="shared" si="32"/>
        <v>143000</v>
      </c>
      <c r="J641" s="441">
        <v>1</v>
      </c>
      <c r="K641" s="441">
        <f t="shared" si="33"/>
        <v>143000</v>
      </c>
    </row>
    <row r="642" spans="1:11" ht="15.75">
      <c r="A642" s="343">
        <v>635</v>
      </c>
      <c r="B642" s="168">
        <v>80</v>
      </c>
      <c r="C642" s="167" t="s">
        <v>1784</v>
      </c>
      <c r="D642" s="417"/>
      <c r="E642" s="168">
        <v>2013</v>
      </c>
      <c r="F642" s="439" t="s">
        <v>11</v>
      </c>
      <c r="G642" s="440">
        <v>55900</v>
      </c>
      <c r="H642" s="168">
        <v>1</v>
      </c>
      <c r="I642" s="259">
        <f t="shared" si="32"/>
        <v>55900</v>
      </c>
      <c r="J642" s="441">
        <v>1</v>
      </c>
      <c r="K642" s="441">
        <f t="shared" si="33"/>
        <v>55900</v>
      </c>
    </row>
    <row r="643" spans="1:11" ht="15.75">
      <c r="A643" s="343">
        <v>636</v>
      </c>
      <c r="B643" s="168">
        <v>81</v>
      </c>
      <c r="C643" s="167" t="s">
        <v>1785</v>
      </c>
      <c r="D643" s="417"/>
      <c r="E643" s="168">
        <v>2013</v>
      </c>
      <c r="F643" s="439" t="s">
        <v>11</v>
      </c>
      <c r="G643" s="440">
        <v>28600</v>
      </c>
      <c r="H643" s="168">
        <v>1</v>
      </c>
      <c r="I643" s="259">
        <f t="shared" si="32"/>
        <v>28600</v>
      </c>
      <c r="J643" s="441">
        <v>1</v>
      </c>
      <c r="K643" s="441">
        <f t="shared" si="33"/>
        <v>28600</v>
      </c>
    </row>
    <row r="644" spans="1:11" ht="15.75">
      <c r="A644" s="343">
        <v>637</v>
      </c>
      <c r="B644" s="168">
        <v>82</v>
      </c>
      <c r="C644" s="167" t="s">
        <v>1786</v>
      </c>
      <c r="D644" s="417"/>
      <c r="E644" s="168">
        <v>2013</v>
      </c>
      <c r="F644" s="439" t="s">
        <v>11</v>
      </c>
      <c r="G644" s="440">
        <v>20000</v>
      </c>
      <c r="H644" s="168">
        <v>1</v>
      </c>
      <c r="I644" s="259">
        <f t="shared" si="32"/>
        <v>20000</v>
      </c>
      <c r="J644" s="441">
        <v>1</v>
      </c>
      <c r="K644" s="441">
        <f t="shared" si="33"/>
        <v>20000</v>
      </c>
    </row>
    <row r="645" spans="1:11" ht="15.75">
      <c r="A645" s="343">
        <v>638</v>
      </c>
      <c r="B645" s="168">
        <v>83</v>
      </c>
      <c r="C645" s="167" t="s">
        <v>1787</v>
      </c>
      <c r="D645" s="417"/>
      <c r="E645" s="168">
        <v>2013</v>
      </c>
      <c r="F645" s="439" t="s">
        <v>11</v>
      </c>
      <c r="G645" s="440">
        <v>11400</v>
      </c>
      <c r="H645" s="168">
        <v>2</v>
      </c>
      <c r="I645" s="259">
        <f t="shared" si="32"/>
        <v>22800</v>
      </c>
      <c r="J645" s="441">
        <v>2</v>
      </c>
      <c r="K645" s="441">
        <f t="shared" si="33"/>
        <v>22800</v>
      </c>
    </row>
    <row r="646" spans="1:11" ht="15.75">
      <c r="A646" s="343">
        <v>639</v>
      </c>
      <c r="B646" s="168">
        <v>84</v>
      </c>
      <c r="C646" s="167" t="s">
        <v>1788</v>
      </c>
      <c r="D646" s="417"/>
      <c r="E646" s="168">
        <v>2013</v>
      </c>
      <c r="F646" s="439" t="s">
        <v>11</v>
      </c>
      <c r="G646" s="440">
        <v>2400</v>
      </c>
      <c r="H646" s="168">
        <v>3</v>
      </c>
      <c r="I646" s="259">
        <f t="shared" si="32"/>
        <v>7200</v>
      </c>
      <c r="J646" s="441">
        <v>3</v>
      </c>
      <c r="K646" s="441">
        <f t="shared" si="33"/>
        <v>7200</v>
      </c>
    </row>
    <row r="647" spans="1:11" ht="15.75">
      <c r="A647" s="343">
        <v>640</v>
      </c>
      <c r="B647" s="168">
        <v>85</v>
      </c>
      <c r="C647" s="167" t="s">
        <v>1789</v>
      </c>
      <c r="D647" s="417"/>
      <c r="E647" s="168">
        <v>2013</v>
      </c>
      <c r="F647" s="439" t="s">
        <v>11</v>
      </c>
      <c r="G647" s="440">
        <v>3960</v>
      </c>
      <c r="H647" s="168">
        <v>1</v>
      </c>
      <c r="I647" s="259">
        <f t="shared" si="32"/>
        <v>3960</v>
      </c>
      <c r="J647" s="441">
        <v>1</v>
      </c>
      <c r="K647" s="441">
        <f t="shared" si="33"/>
        <v>3960</v>
      </c>
    </row>
    <row r="648" spans="1:11" ht="15.75">
      <c r="A648" s="343">
        <v>641</v>
      </c>
      <c r="B648" s="168">
        <v>86</v>
      </c>
      <c r="C648" s="167" t="s">
        <v>1790</v>
      </c>
      <c r="D648" s="417"/>
      <c r="E648" s="168">
        <v>2013</v>
      </c>
      <c r="F648" s="439" t="s">
        <v>11</v>
      </c>
      <c r="G648" s="440">
        <v>5120</v>
      </c>
      <c r="H648" s="168">
        <v>1</v>
      </c>
      <c r="I648" s="259">
        <f t="shared" si="32"/>
        <v>5120</v>
      </c>
      <c r="J648" s="441">
        <v>1</v>
      </c>
      <c r="K648" s="441">
        <f t="shared" si="33"/>
        <v>5120</v>
      </c>
    </row>
    <row r="649" spans="1:11" ht="15.75">
      <c r="A649" s="343">
        <v>642</v>
      </c>
      <c r="B649" s="168">
        <v>87</v>
      </c>
      <c r="C649" s="167" t="s">
        <v>1791</v>
      </c>
      <c r="D649" s="417"/>
      <c r="E649" s="168">
        <v>2013</v>
      </c>
      <c r="F649" s="439" t="s">
        <v>11</v>
      </c>
      <c r="G649" s="440">
        <v>114560</v>
      </c>
      <c r="H649" s="168">
        <v>1</v>
      </c>
      <c r="I649" s="259">
        <f t="shared" si="32"/>
        <v>114560</v>
      </c>
      <c r="J649" s="441">
        <v>1</v>
      </c>
      <c r="K649" s="441">
        <f t="shared" si="33"/>
        <v>114560</v>
      </c>
    </row>
    <row r="650" spans="1:11" ht="15.75">
      <c r="A650" s="343">
        <v>643</v>
      </c>
      <c r="B650" s="168">
        <v>88</v>
      </c>
      <c r="C650" s="167" t="s">
        <v>1792</v>
      </c>
      <c r="D650" s="417"/>
      <c r="E650" s="168">
        <v>2013</v>
      </c>
      <c r="F650" s="439" t="s">
        <v>11</v>
      </c>
      <c r="G650" s="440">
        <v>6400</v>
      </c>
      <c r="H650" s="168">
        <v>1</v>
      </c>
      <c r="I650" s="259">
        <f t="shared" si="32"/>
        <v>6400</v>
      </c>
      <c r="J650" s="441">
        <v>1</v>
      </c>
      <c r="K650" s="441">
        <f t="shared" si="33"/>
        <v>6400</v>
      </c>
    </row>
    <row r="651" spans="1:11" ht="15.75">
      <c r="A651" s="343">
        <v>644</v>
      </c>
      <c r="B651" s="168">
        <v>89</v>
      </c>
      <c r="C651" s="167" t="s">
        <v>1793</v>
      </c>
      <c r="D651" s="417"/>
      <c r="E651" s="168">
        <v>2013</v>
      </c>
      <c r="F651" s="439" t="s">
        <v>11</v>
      </c>
      <c r="G651" s="440">
        <v>6080</v>
      </c>
      <c r="H651" s="168">
        <v>1</v>
      </c>
      <c r="I651" s="259">
        <f t="shared" si="32"/>
        <v>6080</v>
      </c>
      <c r="J651" s="441">
        <v>1</v>
      </c>
      <c r="K651" s="441">
        <f t="shared" si="33"/>
        <v>6080</v>
      </c>
    </row>
    <row r="652" spans="1:11" ht="15.75">
      <c r="A652" s="343">
        <v>645</v>
      </c>
      <c r="B652" s="168">
        <v>90</v>
      </c>
      <c r="C652" s="167" t="s">
        <v>1794</v>
      </c>
      <c r="D652" s="417"/>
      <c r="E652" s="168">
        <v>2013</v>
      </c>
      <c r="F652" s="439" t="s">
        <v>11</v>
      </c>
      <c r="G652" s="440">
        <v>6000</v>
      </c>
      <c r="H652" s="168">
        <v>1</v>
      </c>
      <c r="I652" s="259">
        <f t="shared" si="32"/>
        <v>6000</v>
      </c>
      <c r="J652" s="441">
        <v>1</v>
      </c>
      <c r="K652" s="441">
        <f t="shared" si="33"/>
        <v>6000</v>
      </c>
    </row>
    <row r="653" spans="1:11" ht="15.75">
      <c r="A653" s="343">
        <v>646</v>
      </c>
      <c r="B653" s="168">
        <v>91</v>
      </c>
      <c r="C653" s="167" t="s">
        <v>1795</v>
      </c>
      <c r="D653" s="417"/>
      <c r="E653" s="168">
        <v>2013</v>
      </c>
      <c r="F653" s="439" t="s">
        <v>11</v>
      </c>
      <c r="G653" s="440">
        <v>34000</v>
      </c>
      <c r="H653" s="168">
        <v>1</v>
      </c>
      <c r="I653" s="259">
        <f t="shared" si="32"/>
        <v>34000</v>
      </c>
      <c r="J653" s="441">
        <v>1</v>
      </c>
      <c r="K653" s="441">
        <f t="shared" si="33"/>
        <v>34000</v>
      </c>
    </row>
    <row r="654" spans="1:11" ht="15.75">
      <c r="A654" s="343">
        <v>647</v>
      </c>
      <c r="B654" s="168">
        <v>92</v>
      </c>
      <c r="C654" s="167" t="s">
        <v>1794</v>
      </c>
      <c r="D654" s="417"/>
      <c r="E654" s="168">
        <v>2013</v>
      </c>
      <c r="F654" s="439" t="s">
        <v>11</v>
      </c>
      <c r="G654" s="440">
        <v>49000</v>
      </c>
      <c r="H654" s="168">
        <v>1</v>
      </c>
      <c r="I654" s="259">
        <f t="shared" si="32"/>
        <v>49000</v>
      </c>
      <c r="J654" s="441">
        <v>1</v>
      </c>
      <c r="K654" s="441">
        <f t="shared" si="33"/>
        <v>49000</v>
      </c>
    </row>
    <row r="655" spans="1:11" ht="15.75">
      <c r="A655" s="343">
        <v>648</v>
      </c>
      <c r="B655" s="168">
        <v>93</v>
      </c>
      <c r="C655" s="167" t="s">
        <v>1796</v>
      </c>
      <c r="D655" s="417"/>
      <c r="E655" s="168">
        <v>2013</v>
      </c>
      <c r="F655" s="439" t="s">
        <v>11</v>
      </c>
      <c r="G655" s="440">
        <v>22000</v>
      </c>
      <c r="H655" s="168">
        <v>1</v>
      </c>
      <c r="I655" s="259">
        <f t="shared" si="32"/>
        <v>22000</v>
      </c>
      <c r="J655" s="441">
        <v>1</v>
      </c>
      <c r="K655" s="441">
        <f t="shared" si="33"/>
        <v>22000</v>
      </c>
    </row>
    <row r="656" spans="1:11" ht="15.75">
      <c r="A656" s="343">
        <v>649</v>
      </c>
      <c r="B656" s="168">
        <v>94</v>
      </c>
      <c r="C656" s="167" t="s">
        <v>1633</v>
      </c>
      <c r="D656" s="417"/>
      <c r="E656" s="168">
        <v>2014</v>
      </c>
      <c r="F656" s="439" t="s">
        <v>11</v>
      </c>
      <c r="G656" s="440">
        <v>100000</v>
      </c>
      <c r="H656" s="168">
        <v>1</v>
      </c>
      <c r="I656" s="259">
        <f t="shared" si="32"/>
        <v>100000</v>
      </c>
      <c r="J656" s="441">
        <v>1</v>
      </c>
      <c r="K656" s="441">
        <f t="shared" si="33"/>
        <v>100000</v>
      </c>
    </row>
    <row r="657" spans="1:11" ht="15.75">
      <c r="A657" s="343">
        <v>650</v>
      </c>
      <c r="B657" s="168">
        <v>95</v>
      </c>
      <c r="C657" s="167" t="s">
        <v>1646</v>
      </c>
      <c r="D657" s="417"/>
      <c r="E657" s="168">
        <v>2014</v>
      </c>
      <c r="F657" s="439" t="s">
        <v>11</v>
      </c>
      <c r="G657" s="440">
        <v>50000</v>
      </c>
      <c r="H657" s="168">
        <v>3</v>
      </c>
      <c r="I657" s="259">
        <f t="shared" si="32"/>
        <v>150000</v>
      </c>
      <c r="J657" s="441">
        <v>3</v>
      </c>
      <c r="K657" s="441">
        <f t="shared" si="33"/>
        <v>150000</v>
      </c>
    </row>
    <row r="658" spans="1:11" ht="15.75">
      <c r="A658" s="343">
        <v>651</v>
      </c>
      <c r="B658" s="168">
        <v>96</v>
      </c>
      <c r="C658" s="167" t="s">
        <v>1797</v>
      </c>
      <c r="D658" s="417"/>
      <c r="E658" s="168">
        <v>2014</v>
      </c>
      <c r="F658" s="439" t="s">
        <v>11</v>
      </c>
      <c r="G658" s="440">
        <v>8500</v>
      </c>
      <c r="H658" s="168">
        <v>8</v>
      </c>
      <c r="I658" s="259">
        <f t="shared" si="32"/>
        <v>68000</v>
      </c>
      <c r="J658" s="441">
        <v>8</v>
      </c>
      <c r="K658" s="441">
        <f t="shared" si="33"/>
        <v>68000</v>
      </c>
    </row>
    <row r="659" spans="1:11" ht="15.75">
      <c r="A659" s="343">
        <v>652</v>
      </c>
      <c r="B659" s="168">
        <v>97</v>
      </c>
      <c r="C659" s="167" t="s">
        <v>1798</v>
      </c>
      <c r="D659" s="417"/>
      <c r="E659" s="168">
        <v>2014</v>
      </c>
      <c r="F659" s="439" t="s">
        <v>11</v>
      </c>
      <c r="G659" s="440">
        <v>40000</v>
      </c>
      <c r="H659" s="168">
        <v>1</v>
      </c>
      <c r="I659" s="259">
        <f t="shared" si="32"/>
        <v>40000</v>
      </c>
      <c r="J659" s="441">
        <v>1</v>
      </c>
      <c r="K659" s="441">
        <f t="shared" si="33"/>
        <v>40000</v>
      </c>
    </row>
    <row r="660" spans="1:11" ht="15.75">
      <c r="A660" s="343">
        <v>653</v>
      </c>
      <c r="B660" s="168">
        <v>98</v>
      </c>
      <c r="C660" s="167" t="s">
        <v>1799</v>
      </c>
      <c r="D660" s="417"/>
      <c r="E660" s="168">
        <v>2014</v>
      </c>
      <c r="F660" s="439" t="s">
        <v>11</v>
      </c>
      <c r="G660" s="440">
        <v>120000</v>
      </c>
      <c r="H660" s="168">
        <v>1</v>
      </c>
      <c r="I660" s="259">
        <f t="shared" si="32"/>
        <v>120000</v>
      </c>
      <c r="J660" s="441">
        <v>1</v>
      </c>
      <c r="K660" s="441">
        <f t="shared" si="33"/>
        <v>120000</v>
      </c>
    </row>
    <row r="661" spans="1:11" ht="15.75">
      <c r="A661" s="343">
        <v>654</v>
      </c>
      <c r="B661" s="168">
        <v>99</v>
      </c>
      <c r="C661" s="167" t="s">
        <v>1800</v>
      </c>
      <c r="D661" s="417"/>
      <c r="E661" s="168">
        <v>2014</v>
      </c>
      <c r="F661" s="439" t="s">
        <v>11</v>
      </c>
      <c r="G661" s="440">
        <v>5000</v>
      </c>
      <c r="H661" s="168">
        <v>5</v>
      </c>
      <c r="I661" s="259">
        <f t="shared" si="32"/>
        <v>25000</v>
      </c>
      <c r="J661" s="441">
        <v>5</v>
      </c>
      <c r="K661" s="441">
        <f t="shared" si="33"/>
        <v>25000</v>
      </c>
    </row>
    <row r="662" spans="1:11" ht="15.75">
      <c r="A662" s="343">
        <v>655</v>
      </c>
      <c r="B662" s="168">
        <v>100</v>
      </c>
      <c r="C662" s="167" t="s">
        <v>1801</v>
      </c>
      <c r="D662" s="417"/>
      <c r="E662" s="168">
        <v>2014</v>
      </c>
      <c r="F662" s="439" t="s">
        <v>11</v>
      </c>
      <c r="G662" s="440">
        <v>10000</v>
      </c>
      <c r="H662" s="168">
        <v>1</v>
      </c>
      <c r="I662" s="259">
        <f t="shared" si="32"/>
        <v>10000</v>
      </c>
      <c r="J662" s="441">
        <v>1</v>
      </c>
      <c r="K662" s="441">
        <f t="shared" si="33"/>
        <v>10000</v>
      </c>
    </row>
    <row r="663" spans="1:11" ht="15.75">
      <c r="A663" s="343">
        <v>656</v>
      </c>
      <c r="B663" s="168">
        <v>101</v>
      </c>
      <c r="C663" s="167" t="s">
        <v>1802</v>
      </c>
      <c r="D663" s="417"/>
      <c r="E663" s="168">
        <v>2014</v>
      </c>
      <c r="F663" s="439" t="s">
        <v>11</v>
      </c>
      <c r="G663" s="440">
        <v>3800</v>
      </c>
      <c r="H663" s="168">
        <v>1</v>
      </c>
      <c r="I663" s="259">
        <f t="shared" si="32"/>
        <v>3800</v>
      </c>
      <c r="J663" s="441">
        <v>1</v>
      </c>
      <c r="K663" s="441">
        <f t="shared" si="33"/>
        <v>3800</v>
      </c>
    </row>
    <row r="664" spans="1:11" ht="15.75">
      <c r="A664" s="343">
        <v>657</v>
      </c>
      <c r="B664" s="168">
        <v>102</v>
      </c>
      <c r="C664" s="167" t="s">
        <v>1803</v>
      </c>
      <c r="D664" s="417"/>
      <c r="E664" s="168">
        <v>2014</v>
      </c>
      <c r="F664" s="439" t="s">
        <v>11</v>
      </c>
      <c r="G664" s="440">
        <v>22000</v>
      </c>
      <c r="H664" s="168">
        <v>5</v>
      </c>
      <c r="I664" s="259">
        <f t="shared" si="32"/>
        <v>110000</v>
      </c>
      <c r="J664" s="441">
        <v>5</v>
      </c>
      <c r="K664" s="441">
        <f t="shared" si="33"/>
        <v>110000</v>
      </c>
    </row>
    <row r="665" spans="1:11" ht="15.75">
      <c r="A665" s="343">
        <v>658</v>
      </c>
      <c r="B665" s="168">
        <v>103</v>
      </c>
      <c r="C665" s="167" t="s">
        <v>1804</v>
      </c>
      <c r="D665" s="417"/>
      <c r="E665" s="168">
        <v>2014</v>
      </c>
      <c r="F665" s="439" t="s">
        <v>11</v>
      </c>
      <c r="G665" s="440">
        <v>3000</v>
      </c>
      <c r="H665" s="168">
        <v>2</v>
      </c>
      <c r="I665" s="259">
        <f t="shared" si="32"/>
        <v>6000</v>
      </c>
      <c r="J665" s="441">
        <v>2</v>
      </c>
      <c r="K665" s="441">
        <f t="shared" si="33"/>
        <v>6000</v>
      </c>
    </row>
    <row r="666" spans="1:11" ht="15.75">
      <c r="A666" s="343">
        <v>659</v>
      </c>
      <c r="B666" s="168">
        <v>104</v>
      </c>
      <c r="C666" s="167" t="s">
        <v>1805</v>
      </c>
      <c r="D666" s="417"/>
      <c r="E666" s="168">
        <v>2014</v>
      </c>
      <c r="F666" s="439" t="s">
        <v>11</v>
      </c>
      <c r="G666" s="440">
        <v>12000</v>
      </c>
      <c r="H666" s="168">
        <v>1</v>
      </c>
      <c r="I666" s="259">
        <f t="shared" si="32"/>
        <v>12000</v>
      </c>
      <c r="J666" s="441">
        <v>1</v>
      </c>
      <c r="K666" s="441">
        <f t="shared" si="33"/>
        <v>12000</v>
      </c>
    </row>
    <row r="667" spans="1:11" ht="15.75">
      <c r="A667" s="343">
        <v>660</v>
      </c>
      <c r="B667" s="168">
        <v>105</v>
      </c>
      <c r="C667" s="167" t="s">
        <v>1806</v>
      </c>
      <c r="D667" s="417"/>
      <c r="E667" s="168">
        <v>2014</v>
      </c>
      <c r="F667" s="439" t="s">
        <v>11</v>
      </c>
      <c r="G667" s="440">
        <v>60000</v>
      </c>
      <c r="H667" s="168">
        <v>1</v>
      </c>
      <c r="I667" s="259">
        <f t="shared" si="32"/>
        <v>60000</v>
      </c>
      <c r="J667" s="441">
        <v>1</v>
      </c>
      <c r="K667" s="441">
        <f t="shared" si="33"/>
        <v>60000</v>
      </c>
    </row>
    <row r="668" spans="1:11" ht="15.75">
      <c r="A668" s="343">
        <v>661</v>
      </c>
      <c r="B668" s="168">
        <v>106</v>
      </c>
      <c r="C668" s="167" t="s">
        <v>1807</v>
      </c>
      <c r="D668" s="417"/>
      <c r="E668" s="168">
        <v>2014</v>
      </c>
      <c r="F668" s="439" t="s">
        <v>11</v>
      </c>
      <c r="G668" s="440">
        <v>60000</v>
      </c>
      <c r="H668" s="168">
        <v>2</v>
      </c>
      <c r="I668" s="259">
        <f t="shared" si="32"/>
        <v>120000</v>
      </c>
      <c r="J668" s="441">
        <v>2</v>
      </c>
      <c r="K668" s="441">
        <f t="shared" si="33"/>
        <v>120000</v>
      </c>
    </row>
    <row r="669" spans="1:11" ht="15.75">
      <c r="A669" s="343">
        <v>662</v>
      </c>
      <c r="B669" s="168">
        <v>107</v>
      </c>
      <c r="C669" s="167" t="s">
        <v>1808</v>
      </c>
      <c r="D669" s="417"/>
      <c r="E669" s="168">
        <v>2014</v>
      </c>
      <c r="F669" s="439" t="s">
        <v>11</v>
      </c>
      <c r="G669" s="440">
        <v>3500</v>
      </c>
      <c r="H669" s="168">
        <v>1</v>
      </c>
      <c r="I669" s="259">
        <f t="shared" si="32"/>
        <v>3500</v>
      </c>
      <c r="J669" s="441">
        <v>1</v>
      </c>
      <c r="K669" s="441">
        <f t="shared" si="33"/>
        <v>3500</v>
      </c>
    </row>
    <row r="670" spans="1:11" ht="15.75">
      <c r="A670" s="343">
        <v>663</v>
      </c>
      <c r="B670" s="168">
        <v>108</v>
      </c>
      <c r="C670" s="167" t="s">
        <v>1809</v>
      </c>
      <c r="D670" s="417"/>
      <c r="E670" s="168">
        <v>2015</v>
      </c>
      <c r="F670" s="439" t="s">
        <v>11</v>
      </c>
      <c r="G670" s="440">
        <v>191900</v>
      </c>
      <c r="H670" s="168">
        <v>1</v>
      </c>
      <c r="I670" s="259">
        <f t="shared" si="32"/>
        <v>191900</v>
      </c>
      <c r="J670" s="441">
        <v>1</v>
      </c>
      <c r="K670" s="441">
        <f t="shared" si="33"/>
        <v>191900</v>
      </c>
    </row>
    <row r="671" spans="1:11" ht="15.75">
      <c r="A671" s="343">
        <v>664</v>
      </c>
      <c r="B671" s="168">
        <v>109</v>
      </c>
      <c r="C671" s="167" t="s">
        <v>1810</v>
      </c>
      <c r="D671" s="417"/>
      <c r="E671" s="168">
        <v>2015</v>
      </c>
      <c r="F671" s="439" t="s">
        <v>11</v>
      </c>
      <c r="G671" s="440">
        <v>190000</v>
      </c>
      <c r="H671" s="168">
        <v>1</v>
      </c>
      <c r="I671" s="259">
        <f t="shared" si="32"/>
        <v>190000</v>
      </c>
      <c r="J671" s="441">
        <v>1</v>
      </c>
      <c r="K671" s="441">
        <f t="shared" si="33"/>
        <v>190000</v>
      </c>
    </row>
    <row r="672" spans="1:11" ht="15.75">
      <c r="A672" s="343">
        <v>665</v>
      </c>
      <c r="B672" s="168">
        <v>110</v>
      </c>
      <c r="C672" s="167" t="s">
        <v>1811</v>
      </c>
      <c r="D672" s="417"/>
      <c r="E672" s="168">
        <v>2015</v>
      </c>
      <c r="F672" s="439" t="s">
        <v>11</v>
      </c>
      <c r="G672" s="440">
        <v>208000</v>
      </c>
      <c r="H672" s="168">
        <v>1</v>
      </c>
      <c r="I672" s="259">
        <f t="shared" si="32"/>
        <v>208000</v>
      </c>
      <c r="J672" s="441">
        <v>1</v>
      </c>
      <c r="K672" s="441">
        <f t="shared" si="33"/>
        <v>208000</v>
      </c>
    </row>
    <row r="673" spans="1:11" ht="15.75">
      <c r="A673" s="343">
        <v>666</v>
      </c>
      <c r="B673" s="168">
        <v>111</v>
      </c>
      <c r="C673" s="167" t="s">
        <v>1812</v>
      </c>
      <c r="D673" s="417"/>
      <c r="E673" s="168">
        <v>2015</v>
      </c>
      <c r="F673" s="439" t="s">
        <v>11</v>
      </c>
      <c r="G673" s="440">
        <v>74600</v>
      </c>
      <c r="H673" s="168">
        <v>1</v>
      </c>
      <c r="I673" s="259">
        <f t="shared" si="32"/>
        <v>74600</v>
      </c>
      <c r="J673" s="441">
        <v>1</v>
      </c>
      <c r="K673" s="441">
        <f t="shared" si="33"/>
        <v>74600</v>
      </c>
    </row>
    <row r="674" spans="1:11" ht="15.75">
      <c r="A674" s="343">
        <v>667</v>
      </c>
      <c r="B674" s="168">
        <v>112</v>
      </c>
      <c r="C674" s="167" t="s">
        <v>1813</v>
      </c>
      <c r="D674" s="417"/>
      <c r="E674" s="168">
        <v>2015</v>
      </c>
      <c r="F674" s="439" t="s">
        <v>11</v>
      </c>
      <c r="G674" s="440">
        <v>9500</v>
      </c>
      <c r="H674" s="168">
        <v>1</v>
      </c>
      <c r="I674" s="259">
        <f t="shared" si="32"/>
        <v>9500</v>
      </c>
      <c r="J674" s="441">
        <v>1</v>
      </c>
      <c r="K674" s="441">
        <f t="shared" si="33"/>
        <v>9500</v>
      </c>
    </row>
    <row r="675" spans="1:11" ht="15.75">
      <c r="A675" s="343">
        <v>668</v>
      </c>
      <c r="B675" s="168">
        <v>113</v>
      </c>
      <c r="C675" s="167" t="s">
        <v>1814</v>
      </c>
      <c r="D675" s="417"/>
      <c r="E675" s="168">
        <v>2015</v>
      </c>
      <c r="F675" s="439" t="s">
        <v>11</v>
      </c>
      <c r="G675" s="440">
        <v>9000</v>
      </c>
      <c r="H675" s="168">
        <v>1</v>
      </c>
      <c r="I675" s="259">
        <f t="shared" si="32"/>
        <v>9000</v>
      </c>
      <c r="J675" s="441">
        <v>1</v>
      </c>
      <c r="K675" s="441">
        <f t="shared" si="33"/>
        <v>9000</v>
      </c>
    </row>
    <row r="676" spans="1:11" ht="15.75">
      <c r="A676" s="343">
        <v>669</v>
      </c>
      <c r="B676" s="168">
        <v>114</v>
      </c>
      <c r="C676" s="167" t="s">
        <v>1815</v>
      </c>
      <c r="D676" s="417"/>
      <c r="E676" s="168">
        <v>2015</v>
      </c>
      <c r="F676" s="439" t="s">
        <v>11</v>
      </c>
      <c r="G676" s="440">
        <v>5800</v>
      </c>
      <c r="H676" s="168">
        <v>1</v>
      </c>
      <c r="I676" s="259">
        <f t="shared" si="32"/>
        <v>5800</v>
      </c>
      <c r="J676" s="441">
        <v>1</v>
      </c>
      <c r="K676" s="441">
        <f t="shared" si="33"/>
        <v>5800</v>
      </c>
    </row>
    <row r="677" spans="1:11" ht="15.75">
      <c r="A677" s="343">
        <v>670</v>
      </c>
      <c r="B677" s="168">
        <v>115</v>
      </c>
      <c r="C677" s="167" t="s">
        <v>1816</v>
      </c>
      <c r="D677" s="417"/>
      <c r="E677" s="168">
        <v>2015</v>
      </c>
      <c r="F677" s="439" t="s">
        <v>11</v>
      </c>
      <c r="G677" s="440">
        <v>118000</v>
      </c>
      <c r="H677" s="168">
        <v>1</v>
      </c>
      <c r="I677" s="259">
        <f t="shared" si="32"/>
        <v>118000</v>
      </c>
      <c r="J677" s="441">
        <v>1</v>
      </c>
      <c r="K677" s="441">
        <f t="shared" si="33"/>
        <v>118000</v>
      </c>
    </row>
    <row r="678" spans="1:11" ht="15.75">
      <c r="A678" s="343">
        <v>671</v>
      </c>
      <c r="B678" s="168">
        <v>116</v>
      </c>
      <c r="C678" s="167" t="s">
        <v>1817</v>
      </c>
      <c r="D678" s="417"/>
      <c r="E678" s="168">
        <v>2015</v>
      </c>
      <c r="F678" s="439" t="s">
        <v>11</v>
      </c>
      <c r="G678" s="440">
        <v>31000</v>
      </c>
      <c r="H678" s="168">
        <v>1</v>
      </c>
      <c r="I678" s="259">
        <f t="shared" si="32"/>
        <v>31000</v>
      </c>
      <c r="J678" s="441">
        <v>1</v>
      </c>
      <c r="K678" s="441">
        <f t="shared" si="33"/>
        <v>31000</v>
      </c>
    </row>
    <row r="679" spans="1:11" ht="15.75">
      <c r="A679" s="343">
        <v>672</v>
      </c>
      <c r="B679" s="168">
        <v>117</v>
      </c>
      <c r="C679" s="167" t="s">
        <v>1818</v>
      </c>
      <c r="D679" s="417"/>
      <c r="E679" s="168">
        <v>2015</v>
      </c>
      <c r="F679" s="439" t="s">
        <v>11</v>
      </c>
      <c r="G679" s="440">
        <v>11500</v>
      </c>
      <c r="H679" s="168">
        <v>2</v>
      </c>
      <c r="I679" s="259">
        <f t="shared" si="32"/>
        <v>23000</v>
      </c>
      <c r="J679" s="441">
        <v>2</v>
      </c>
      <c r="K679" s="441">
        <f t="shared" si="33"/>
        <v>23000</v>
      </c>
    </row>
    <row r="680" spans="1:11" ht="15.75">
      <c r="A680" s="343">
        <v>673</v>
      </c>
      <c r="B680" s="168">
        <v>118</v>
      </c>
      <c r="C680" s="167" t="s">
        <v>1819</v>
      </c>
      <c r="D680" s="417"/>
      <c r="E680" s="168">
        <v>2015</v>
      </c>
      <c r="F680" s="439" t="s">
        <v>11</v>
      </c>
      <c r="G680" s="440">
        <v>14000</v>
      </c>
      <c r="H680" s="168">
        <v>1</v>
      </c>
      <c r="I680" s="259">
        <f t="shared" si="32"/>
        <v>14000</v>
      </c>
      <c r="J680" s="441">
        <v>1</v>
      </c>
      <c r="K680" s="441">
        <f t="shared" si="33"/>
        <v>14000</v>
      </c>
    </row>
    <row r="681" spans="1:11" ht="15.75">
      <c r="A681" s="343">
        <v>674</v>
      </c>
      <c r="B681" s="168">
        <v>119</v>
      </c>
      <c r="C681" s="167" t="s">
        <v>1820</v>
      </c>
      <c r="D681" s="417"/>
      <c r="E681" s="168">
        <v>2015</v>
      </c>
      <c r="F681" s="439" t="s">
        <v>11</v>
      </c>
      <c r="G681" s="440">
        <v>1500</v>
      </c>
      <c r="H681" s="168">
        <v>3</v>
      </c>
      <c r="I681" s="259">
        <f t="shared" si="32"/>
        <v>4500</v>
      </c>
      <c r="J681" s="441">
        <v>3</v>
      </c>
      <c r="K681" s="441">
        <f t="shared" si="33"/>
        <v>4500</v>
      </c>
    </row>
    <row r="682" spans="1:11" ht="15.75">
      <c r="A682" s="343">
        <v>675</v>
      </c>
      <c r="B682" s="168">
        <v>120</v>
      </c>
      <c r="C682" s="167" t="s">
        <v>1821</v>
      </c>
      <c r="D682" s="417"/>
      <c r="E682" s="168">
        <v>2015</v>
      </c>
      <c r="F682" s="439" t="s">
        <v>11</v>
      </c>
      <c r="G682" s="440">
        <v>3500</v>
      </c>
      <c r="H682" s="168">
        <v>1</v>
      </c>
      <c r="I682" s="259">
        <f t="shared" si="32"/>
        <v>3500</v>
      </c>
      <c r="J682" s="441">
        <v>1</v>
      </c>
      <c r="K682" s="441">
        <f t="shared" si="33"/>
        <v>3500</v>
      </c>
    </row>
    <row r="683" spans="1:11" ht="15.75">
      <c r="A683" s="343">
        <v>676</v>
      </c>
      <c r="B683" s="168">
        <v>121</v>
      </c>
      <c r="C683" s="167" t="s">
        <v>1822</v>
      </c>
      <c r="D683" s="417"/>
      <c r="E683" s="168">
        <v>2015</v>
      </c>
      <c r="F683" s="439" t="s">
        <v>11</v>
      </c>
      <c r="G683" s="440">
        <v>74600</v>
      </c>
      <c r="H683" s="168">
        <v>1</v>
      </c>
      <c r="I683" s="259">
        <f t="shared" si="32"/>
        <v>74600</v>
      </c>
      <c r="J683" s="441">
        <v>1</v>
      </c>
      <c r="K683" s="441">
        <f t="shared" si="33"/>
        <v>74600</v>
      </c>
    </row>
    <row r="684" spans="1:11" ht="15.75">
      <c r="A684" s="343">
        <v>677</v>
      </c>
      <c r="B684" s="168">
        <v>122</v>
      </c>
      <c r="C684" s="167" t="s">
        <v>1823</v>
      </c>
      <c r="D684" s="417"/>
      <c r="E684" s="168">
        <v>2016</v>
      </c>
      <c r="F684" s="439" t="s">
        <v>11</v>
      </c>
      <c r="G684" s="440">
        <v>498950</v>
      </c>
      <c r="H684" s="168">
        <v>1</v>
      </c>
      <c r="I684" s="259">
        <f t="shared" si="32"/>
        <v>498950</v>
      </c>
      <c r="J684" s="441">
        <v>1</v>
      </c>
      <c r="K684" s="441">
        <f t="shared" si="33"/>
        <v>498950</v>
      </c>
    </row>
    <row r="685" spans="1:11" ht="15.75">
      <c r="A685" s="343">
        <v>678</v>
      </c>
      <c r="B685" s="168">
        <v>123</v>
      </c>
      <c r="C685" s="167" t="s">
        <v>1824</v>
      </c>
      <c r="D685" s="417"/>
      <c r="E685" s="168">
        <v>2016</v>
      </c>
      <c r="F685" s="439" t="s">
        <v>11</v>
      </c>
      <c r="G685" s="440">
        <v>1495</v>
      </c>
      <c r="H685" s="168">
        <v>5</v>
      </c>
      <c r="I685" s="259">
        <f t="shared" si="32"/>
        <v>7475</v>
      </c>
      <c r="J685" s="441">
        <v>5</v>
      </c>
      <c r="K685" s="441">
        <f t="shared" si="33"/>
        <v>7475</v>
      </c>
    </row>
    <row r="686" spans="1:11" ht="15.75">
      <c r="A686" s="343">
        <v>679</v>
      </c>
      <c r="B686" s="168">
        <v>124</v>
      </c>
      <c r="C686" s="167" t="s">
        <v>1825</v>
      </c>
      <c r="D686" s="417"/>
      <c r="E686" s="168">
        <v>2016</v>
      </c>
      <c r="F686" s="439" t="s">
        <v>11</v>
      </c>
      <c r="G686" s="440">
        <v>5000</v>
      </c>
      <c r="H686" s="168">
        <v>1</v>
      </c>
      <c r="I686" s="259">
        <f t="shared" si="32"/>
        <v>5000</v>
      </c>
      <c r="J686" s="441">
        <v>1</v>
      </c>
      <c r="K686" s="441">
        <f t="shared" si="33"/>
        <v>5000</v>
      </c>
    </row>
    <row r="687" spans="1:11" ht="15.75">
      <c r="A687" s="343">
        <v>680</v>
      </c>
      <c r="B687" s="168">
        <v>125</v>
      </c>
      <c r="C687" s="167" t="s">
        <v>1826</v>
      </c>
      <c r="D687" s="417"/>
      <c r="E687" s="168">
        <v>2016</v>
      </c>
      <c r="F687" s="439" t="s">
        <v>11</v>
      </c>
      <c r="G687" s="440">
        <v>7000</v>
      </c>
      <c r="H687" s="168">
        <v>2</v>
      </c>
      <c r="I687" s="259">
        <f t="shared" si="32"/>
        <v>14000</v>
      </c>
      <c r="J687" s="441">
        <v>2</v>
      </c>
      <c r="K687" s="441">
        <f t="shared" si="33"/>
        <v>14000</v>
      </c>
    </row>
    <row r="688" spans="1:11" ht="15.75">
      <c r="A688" s="343">
        <v>681</v>
      </c>
      <c r="B688" s="168">
        <v>126</v>
      </c>
      <c r="C688" s="167" t="s">
        <v>1827</v>
      </c>
      <c r="D688" s="417"/>
      <c r="E688" s="168">
        <v>2016</v>
      </c>
      <c r="F688" s="439" t="s">
        <v>11</v>
      </c>
      <c r="G688" s="440">
        <v>10000</v>
      </c>
      <c r="H688" s="168">
        <v>1</v>
      </c>
      <c r="I688" s="259">
        <f t="shared" si="32"/>
        <v>10000</v>
      </c>
      <c r="J688" s="441">
        <v>1</v>
      </c>
      <c r="K688" s="441">
        <f t="shared" si="33"/>
        <v>10000</v>
      </c>
    </row>
    <row r="689" spans="1:11" ht="15.75">
      <c r="A689" s="343">
        <v>682</v>
      </c>
      <c r="B689" s="168">
        <v>127</v>
      </c>
      <c r="C689" s="167" t="s">
        <v>1827</v>
      </c>
      <c r="D689" s="417"/>
      <c r="E689" s="168">
        <v>2016</v>
      </c>
      <c r="F689" s="439" t="s">
        <v>11</v>
      </c>
      <c r="G689" s="440">
        <v>4000</v>
      </c>
      <c r="H689" s="168">
        <v>1</v>
      </c>
      <c r="I689" s="259">
        <f t="shared" si="32"/>
        <v>4000</v>
      </c>
      <c r="J689" s="441">
        <v>1</v>
      </c>
      <c r="K689" s="441">
        <f t="shared" si="33"/>
        <v>4000</v>
      </c>
    </row>
    <row r="690" spans="1:11" ht="15.75">
      <c r="A690" s="343">
        <v>683</v>
      </c>
      <c r="B690" s="168">
        <v>128</v>
      </c>
      <c r="C690" s="167" t="s">
        <v>1828</v>
      </c>
      <c r="D690" s="417"/>
      <c r="E690" s="168">
        <v>2017</v>
      </c>
      <c r="F690" s="439" t="s">
        <v>11</v>
      </c>
      <c r="G690" s="440">
        <v>396000</v>
      </c>
      <c r="H690" s="168">
        <v>1</v>
      </c>
      <c r="I690" s="259">
        <f t="shared" si="32"/>
        <v>396000</v>
      </c>
      <c r="J690" s="441">
        <v>1</v>
      </c>
      <c r="K690" s="441">
        <f t="shared" si="33"/>
        <v>396000</v>
      </c>
    </row>
    <row r="691" spans="1:11" ht="15.75">
      <c r="A691" s="343">
        <v>684</v>
      </c>
      <c r="B691" s="168">
        <v>129</v>
      </c>
      <c r="C691" s="167" t="s">
        <v>1829</v>
      </c>
      <c r="D691" s="417"/>
      <c r="E691" s="168">
        <v>2017</v>
      </c>
      <c r="F691" s="439" t="s">
        <v>11</v>
      </c>
      <c r="G691" s="440">
        <v>99000</v>
      </c>
      <c r="H691" s="168">
        <v>1</v>
      </c>
      <c r="I691" s="259">
        <f t="shared" si="32"/>
        <v>99000</v>
      </c>
      <c r="J691" s="441">
        <v>1</v>
      </c>
      <c r="K691" s="441">
        <f t="shared" si="33"/>
        <v>99000</v>
      </c>
    </row>
    <row r="692" spans="1:11" ht="15.75">
      <c r="A692" s="343">
        <v>685</v>
      </c>
      <c r="B692" s="168">
        <v>130</v>
      </c>
      <c r="C692" s="167" t="s">
        <v>1830</v>
      </c>
      <c r="D692" s="417"/>
      <c r="E692" s="168">
        <v>2017</v>
      </c>
      <c r="F692" s="439" t="s">
        <v>11</v>
      </c>
      <c r="G692" s="440">
        <v>495000</v>
      </c>
      <c r="H692" s="168">
        <v>1</v>
      </c>
      <c r="I692" s="259">
        <f t="shared" ref="I692:I713" si="34">G692*H692</f>
        <v>495000</v>
      </c>
      <c r="J692" s="441">
        <v>1</v>
      </c>
      <c r="K692" s="441">
        <f t="shared" ref="K692:K697" si="35">I692</f>
        <v>495000</v>
      </c>
    </row>
    <row r="693" spans="1:11" ht="15.75">
      <c r="A693" s="343">
        <v>686</v>
      </c>
      <c r="B693" s="168">
        <v>131</v>
      </c>
      <c r="C693" s="167" t="s">
        <v>1814</v>
      </c>
      <c r="D693" s="417"/>
      <c r="E693" s="168">
        <v>2015</v>
      </c>
      <c r="F693" s="439" t="s">
        <v>11</v>
      </c>
      <c r="G693" s="440">
        <v>4500</v>
      </c>
      <c r="H693" s="168">
        <v>1</v>
      </c>
      <c r="I693" s="259">
        <f t="shared" si="34"/>
        <v>4500</v>
      </c>
      <c r="J693" s="441">
        <v>1</v>
      </c>
      <c r="K693" s="441">
        <f t="shared" si="35"/>
        <v>4500</v>
      </c>
    </row>
    <row r="694" spans="1:11" ht="15.75">
      <c r="A694" s="343">
        <v>687</v>
      </c>
      <c r="B694" s="168">
        <v>132</v>
      </c>
      <c r="C694" s="167" t="s">
        <v>1831</v>
      </c>
      <c r="D694" s="417"/>
      <c r="E694" s="168">
        <v>2015</v>
      </c>
      <c r="F694" s="439" t="s">
        <v>11</v>
      </c>
      <c r="G694" s="440">
        <v>1000</v>
      </c>
      <c r="H694" s="168">
        <v>5</v>
      </c>
      <c r="I694" s="259">
        <f t="shared" si="34"/>
        <v>5000</v>
      </c>
      <c r="J694" s="441">
        <v>5</v>
      </c>
      <c r="K694" s="441">
        <f t="shared" si="35"/>
        <v>5000</v>
      </c>
    </row>
    <row r="695" spans="1:11" ht="15.75">
      <c r="A695" s="343">
        <v>688</v>
      </c>
      <c r="B695" s="168">
        <v>133</v>
      </c>
      <c r="C695" s="167" t="s">
        <v>1832</v>
      </c>
      <c r="D695" s="417"/>
      <c r="E695" s="168">
        <v>2015</v>
      </c>
      <c r="F695" s="439" t="s">
        <v>11</v>
      </c>
      <c r="G695" s="440">
        <v>800</v>
      </c>
      <c r="H695" s="168">
        <v>3</v>
      </c>
      <c r="I695" s="259">
        <f t="shared" si="34"/>
        <v>2400</v>
      </c>
      <c r="J695" s="441">
        <v>3</v>
      </c>
      <c r="K695" s="441">
        <f t="shared" si="35"/>
        <v>2400</v>
      </c>
    </row>
    <row r="696" spans="1:11" ht="15.75">
      <c r="A696" s="343">
        <v>689</v>
      </c>
      <c r="B696" s="168">
        <v>134</v>
      </c>
      <c r="C696" s="167" t="s">
        <v>1833</v>
      </c>
      <c r="D696" s="417"/>
      <c r="E696" s="168">
        <v>2015</v>
      </c>
      <c r="F696" s="439" t="s">
        <v>11</v>
      </c>
      <c r="G696" s="440">
        <v>400</v>
      </c>
      <c r="H696" s="168">
        <v>3</v>
      </c>
      <c r="I696" s="259">
        <f t="shared" si="34"/>
        <v>1200</v>
      </c>
      <c r="J696" s="441">
        <v>3</v>
      </c>
      <c r="K696" s="441">
        <f t="shared" si="35"/>
        <v>1200</v>
      </c>
    </row>
    <row r="697" spans="1:11" ht="15.75">
      <c r="A697" s="343">
        <v>690</v>
      </c>
      <c r="B697" s="168">
        <v>135</v>
      </c>
      <c r="C697" s="167" t="s">
        <v>1834</v>
      </c>
      <c r="D697" s="417"/>
      <c r="E697" s="168">
        <v>2015</v>
      </c>
      <c r="F697" s="439" t="s">
        <v>11</v>
      </c>
      <c r="G697" s="440">
        <v>400</v>
      </c>
      <c r="H697" s="168">
        <v>3</v>
      </c>
      <c r="I697" s="259">
        <f t="shared" si="34"/>
        <v>1200</v>
      </c>
      <c r="J697" s="441">
        <v>3</v>
      </c>
      <c r="K697" s="441">
        <f t="shared" si="35"/>
        <v>1200</v>
      </c>
    </row>
    <row r="698" spans="1:11" ht="15.75">
      <c r="A698" s="343">
        <v>691</v>
      </c>
      <c r="B698" s="168">
        <v>136</v>
      </c>
      <c r="C698" s="167" t="s">
        <v>339</v>
      </c>
      <c r="D698" s="417"/>
      <c r="E698" s="168">
        <v>2018</v>
      </c>
      <c r="F698" s="439" t="s">
        <v>11</v>
      </c>
      <c r="G698" s="440">
        <v>18000</v>
      </c>
      <c r="H698" s="168">
        <v>50</v>
      </c>
      <c r="I698" s="259">
        <f t="shared" si="34"/>
        <v>900000</v>
      </c>
      <c r="J698" s="441">
        <v>50</v>
      </c>
      <c r="K698" s="441">
        <f>I698</f>
        <v>900000</v>
      </c>
    </row>
    <row r="699" spans="1:11" ht="15.75">
      <c r="A699" s="343">
        <v>692</v>
      </c>
      <c r="B699" s="168">
        <v>137</v>
      </c>
      <c r="C699" s="167" t="s">
        <v>33</v>
      </c>
      <c r="D699" s="417"/>
      <c r="E699" s="168">
        <v>2018</v>
      </c>
      <c r="F699" s="439" t="s">
        <v>11</v>
      </c>
      <c r="G699" s="440">
        <v>9500</v>
      </c>
      <c r="H699" s="168">
        <v>300</v>
      </c>
      <c r="I699" s="259">
        <f t="shared" si="34"/>
        <v>2850000</v>
      </c>
      <c r="J699" s="441">
        <v>300</v>
      </c>
      <c r="K699" s="441">
        <f>I699</f>
        <v>2850000</v>
      </c>
    </row>
    <row r="700" spans="1:11" ht="30.75">
      <c r="A700" s="343">
        <v>693</v>
      </c>
      <c r="B700" s="168">
        <v>138</v>
      </c>
      <c r="C700" s="442" t="s">
        <v>1594</v>
      </c>
      <c r="D700" s="168"/>
      <c r="E700" s="168">
        <v>2018</v>
      </c>
      <c r="F700" s="439" t="s">
        <v>11</v>
      </c>
      <c r="G700" s="440">
        <v>464000</v>
      </c>
      <c r="H700" s="168">
        <v>1</v>
      </c>
      <c r="I700" s="259">
        <f t="shared" si="34"/>
        <v>464000</v>
      </c>
      <c r="J700" s="441">
        <v>1</v>
      </c>
      <c r="K700" s="441">
        <f>I700</f>
        <v>464000</v>
      </c>
    </row>
    <row r="701" spans="1:11" ht="30.75">
      <c r="A701" s="343">
        <v>694</v>
      </c>
      <c r="B701" s="168">
        <v>139</v>
      </c>
      <c r="C701" s="442" t="s">
        <v>1595</v>
      </c>
      <c r="D701" s="417"/>
      <c r="E701" s="168">
        <v>2018</v>
      </c>
      <c r="F701" s="439" t="s">
        <v>11</v>
      </c>
      <c r="G701" s="440">
        <v>52950</v>
      </c>
      <c r="H701" s="168">
        <v>1</v>
      </c>
      <c r="I701" s="259">
        <f t="shared" si="34"/>
        <v>52950</v>
      </c>
      <c r="J701" s="441">
        <v>1</v>
      </c>
      <c r="K701" s="441">
        <f t="shared" ref="K701:K713" si="36">I701</f>
        <v>52950</v>
      </c>
    </row>
    <row r="702" spans="1:11" ht="30.75">
      <c r="A702" s="343">
        <v>695</v>
      </c>
      <c r="B702" s="168">
        <v>140</v>
      </c>
      <c r="C702" s="442" t="s">
        <v>1509</v>
      </c>
      <c r="D702" s="417"/>
      <c r="E702" s="168">
        <v>2018</v>
      </c>
      <c r="F702" s="439" t="s">
        <v>11</v>
      </c>
      <c r="G702" s="440">
        <v>113400</v>
      </c>
      <c r="H702" s="168">
        <v>1</v>
      </c>
      <c r="I702" s="259">
        <f t="shared" si="34"/>
        <v>113400</v>
      </c>
      <c r="J702" s="441">
        <v>1</v>
      </c>
      <c r="K702" s="441">
        <f t="shared" si="36"/>
        <v>113400</v>
      </c>
    </row>
    <row r="703" spans="1:11" ht="30.75">
      <c r="A703" s="343">
        <v>696</v>
      </c>
      <c r="B703" s="168">
        <v>141</v>
      </c>
      <c r="C703" s="442" t="s">
        <v>1596</v>
      </c>
      <c r="D703" s="417"/>
      <c r="E703" s="168">
        <v>2018</v>
      </c>
      <c r="F703" s="439" t="s">
        <v>11</v>
      </c>
      <c r="G703" s="440">
        <v>35100</v>
      </c>
      <c r="H703" s="168">
        <v>1</v>
      </c>
      <c r="I703" s="259">
        <f t="shared" si="34"/>
        <v>35100</v>
      </c>
      <c r="J703" s="441">
        <v>1</v>
      </c>
      <c r="K703" s="441">
        <f t="shared" si="36"/>
        <v>35100</v>
      </c>
    </row>
    <row r="704" spans="1:11" ht="30.75">
      <c r="A704" s="343">
        <v>697</v>
      </c>
      <c r="B704" s="168">
        <v>142</v>
      </c>
      <c r="C704" s="442" t="s">
        <v>1597</v>
      </c>
      <c r="D704" s="417"/>
      <c r="E704" s="168">
        <v>2018</v>
      </c>
      <c r="F704" s="439" t="s">
        <v>11</v>
      </c>
      <c r="G704" s="440">
        <v>33120</v>
      </c>
      <c r="H704" s="168">
        <v>1</v>
      </c>
      <c r="I704" s="259">
        <f t="shared" si="34"/>
        <v>33120</v>
      </c>
      <c r="J704" s="441">
        <v>1</v>
      </c>
      <c r="K704" s="441">
        <f t="shared" si="36"/>
        <v>33120</v>
      </c>
    </row>
    <row r="705" spans="1:18" ht="30.75">
      <c r="A705" s="343">
        <v>698</v>
      </c>
      <c r="B705" s="168">
        <v>143</v>
      </c>
      <c r="C705" s="442" t="s">
        <v>1598</v>
      </c>
      <c r="D705" s="417"/>
      <c r="E705" s="168">
        <v>2018</v>
      </c>
      <c r="F705" s="439" t="s">
        <v>11</v>
      </c>
      <c r="G705" s="440">
        <v>12030</v>
      </c>
      <c r="H705" s="168">
        <v>1</v>
      </c>
      <c r="I705" s="259">
        <f t="shared" si="34"/>
        <v>12030</v>
      </c>
      <c r="J705" s="441">
        <v>1</v>
      </c>
      <c r="K705" s="441">
        <f t="shared" si="36"/>
        <v>12030</v>
      </c>
    </row>
    <row r="706" spans="1:18" ht="30.75">
      <c r="A706" s="343">
        <v>699</v>
      </c>
      <c r="B706" s="168">
        <v>144</v>
      </c>
      <c r="C706" s="442" t="s">
        <v>1711</v>
      </c>
      <c r="D706" s="417"/>
      <c r="E706" s="168">
        <v>2018</v>
      </c>
      <c r="F706" s="439" t="s">
        <v>155</v>
      </c>
      <c r="G706" s="440">
        <v>2310</v>
      </c>
      <c r="H706" s="168">
        <v>30</v>
      </c>
      <c r="I706" s="259">
        <f t="shared" si="34"/>
        <v>69300</v>
      </c>
      <c r="J706" s="441">
        <v>30</v>
      </c>
      <c r="K706" s="441">
        <f t="shared" si="36"/>
        <v>69300</v>
      </c>
    </row>
    <row r="707" spans="1:18" ht="30.75">
      <c r="A707" s="343">
        <v>700</v>
      </c>
      <c r="B707" s="168">
        <v>145</v>
      </c>
      <c r="C707" s="442" t="s">
        <v>1517</v>
      </c>
      <c r="D707" s="417"/>
      <c r="E707" s="168">
        <v>2018</v>
      </c>
      <c r="F707" s="439" t="s">
        <v>11</v>
      </c>
      <c r="G707" s="440">
        <v>300</v>
      </c>
      <c r="H707" s="168">
        <v>10</v>
      </c>
      <c r="I707" s="259">
        <f t="shared" si="34"/>
        <v>3000</v>
      </c>
      <c r="J707" s="441">
        <v>10</v>
      </c>
      <c r="K707" s="441">
        <f t="shared" si="36"/>
        <v>3000</v>
      </c>
    </row>
    <row r="708" spans="1:18" ht="30.75">
      <c r="A708" s="343">
        <v>701</v>
      </c>
      <c r="B708" s="168">
        <v>146</v>
      </c>
      <c r="C708" s="442" t="s">
        <v>1599</v>
      </c>
      <c r="D708" s="417"/>
      <c r="E708" s="168">
        <v>2018</v>
      </c>
      <c r="F708" s="439" t="s">
        <v>11</v>
      </c>
      <c r="G708" s="440">
        <v>5300</v>
      </c>
      <c r="H708" s="168">
        <v>1</v>
      </c>
      <c r="I708" s="259">
        <f t="shared" si="34"/>
        <v>5300</v>
      </c>
      <c r="J708" s="441">
        <v>1</v>
      </c>
      <c r="K708" s="441">
        <f t="shared" si="36"/>
        <v>5300</v>
      </c>
    </row>
    <row r="709" spans="1:18" ht="30.75">
      <c r="A709" s="343">
        <v>702</v>
      </c>
      <c r="B709" s="168">
        <v>147</v>
      </c>
      <c r="C709" s="442" t="s">
        <v>1835</v>
      </c>
      <c r="D709" s="417"/>
      <c r="E709" s="168">
        <v>2018</v>
      </c>
      <c r="F709" s="439" t="s">
        <v>11</v>
      </c>
      <c r="G709" s="440">
        <v>750</v>
      </c>
      <c r="H709" s="168">
        <v>75</v>
      </c>
      <c r="I709" s="259">
        <f t="shared" si="34"/>
        <v>56250</v>
      </c>
      <c r="J709" s="441">
        <v>75</v>
      </c>
      <c r="K709" s="441">
        <f t="shared" si="36"/>
        <v>56250</v>
      </c>
    </row>
    <row r="710" spans="1:18" ht="15.75">
      <c r="A710" s="343">
        <v>703</v>
      </c>
      <c r="B710" s="168">
        <v>148</v>
      </c>
      <c r="C710" s="442" t="s">
        <v>1836</v>
      </c>
      <c r="D710" s="417"/>
      <c r="E710" s="168">
        <v>2019</v>
      </c>
      <c r="F710" s="439" t="s">
        <v>11</v>
      </c>
      <c r="G710" s="440">
        <v>30000</v>
      </c>
      <c r="H710" s="168">
        <v>1</v>
      </c>
      <c r="I710" s="259">
        <f t="shared" si="34"/>
        <v>30000</v>
      </c>
      <c r="J710" s="441">
        <v>1</v>
      </c>
      <c r="K710" s="441">
        <f t="shared" si="36"/>
        <v>30000</v>
      </c>
    </row>
    <row r="711" spans="1:18" ht="15.75">
      <c r="A711" s="343">
        <v>704</v>
      </c>
      <c r="B711" s="168">
        <v>149</v>
      </c>
      <c r="C711" s="442" t="s">
        <v>1546</v>
      </c>
      <c r="D711" s="417"/>
      <c r="E711" s="168">
        <v>2020</v>
      </c>
      <c r="F711" s="439" t="s">
        <v>11</v>
      </c>
      <c r="G711" s="440">
        <v>2100000</v>
      </c>
      <c r="H711" s="168">
        <v>1</v>
      </c>
      <c r="I711" s="259">
        <f t="shared" si="34"/>
        <v>2100000</v>
      </c>
      <c r="J711" s="441">
        <v>1</v>
      </c>
      <c r="K711" s="441">
        <f>I711*H711</f>
        <v>2100000</v>
      </c>
    </row>
    <row r="712" spans="1:18" ht="15.75">
      <c r="A712" s="343">
        <v>705</v>
      </c>
      <c r="B712" s="168">
        <v>150</v>
      </c>
      <c r="C712" s="442" t="s">
        <v>1552</v>
      </c>
      <c r="D712" s="417"/>
      <c r="E712" s="168">
        <v>2021</v>
      </c>
      <c r="F712" s="439" t="s">
        <v>11</v>
      </c>
      <c r="G712" s="440">
        <v>259000</v>
      </c>
      <c r="H712" s="168">
        <v>2</v>
      </c>
      <c r="I712" s="259">
        <f t="shared" si="34"/>
        <v>518000</v>
      </c>
      <c r="J712" s="441">
        <v>2</v>
      </c>
      <c r="K712" s="441">
        <f t="shared" si="36"/>
        <v>518000</v>
      </c>
    </row>
    <row r="713" spans="1:18" ht="15.75">
      <c r="A713" s="343">
        <v>706</v>
      </c>
      <c r="B713" s="168">
        <v>151</v>
      </c>
      <c r="C713" s="436" t="s">
        <v>1713</v>
      </c>
      <c r="D713" s="434"/>
      <c r="E713" s="434">
        <v>2021</v>
      </c>
      <c r="F713" s="434" t="s">
        <v>11</v>
      </c>
      <c r="G713" s="263">
        <v>1235000</v>
      </c>
      <c r="H713" s="434">
        <v>1</v>
      </c>
      <c r="I713" s="263">
        <f t="shared" si="34"/>
        <v>1235000</v>
      </c>
      <c r="J713" s="264">
        <v>1</v>
      </c>
      <c r="K713" s="264">
        <f t="shared" si="36"/>
        <v>1235000</v>
      </c>
    </row>
    <row r="714" spans="1:18" ht="15.75">
      <c r="A714" s="343">
        <v>707</v>
      </c>
      <c r="B714" s="656" t="s">
        <v>752</v>
      </c>
      <c r="C714" s="657"/>
      <c r="D714" s="168"/>
      <c r="E714" s="168"/>
      <c r="F714" s="168"/>
      <c r="G714" s="259"/>
      <c r="H714" s="443">
        <f>SUM(H563:H713)</f>
        <v>6370</v>
      </c>
      <c r="I714" s="444">
        <f>SUM(I563:I712)</f>
        <v>96152997</v>
      </c>
      <c r="J714" s="445">
        <f>SUM(J563:J713)</f>
        <v>6370</v>
      </c>
      <c r="K714" s="433">
        <f>SUM(K563:K712)</f>
        <v>96152997</v>
      </c>
    </row>
    <row r="715" spans="1:18" ht="15.75">
      <c r="A715" s="343">
        <v>708</v>
      </c>
      <c r="B715" s="658" t="s">
        <v>464</v>
      </c>
      <c r="C715" s="659"/>
      <c r="D715" s="659"/>
      <c r="E715" s="659"/>
      <c r="F715" s="659"/>
      <c r="G715" s="659"/>
      <c r="H715" s="659"/>
      <c r="I715" s="659"/>
      <c r="J715" s="659"/>
      <c r="K715" s="660"/>
    </row>
    <row r="716" spans="1:18" ht="15.75">
      <c r="A716" s="343">
        <v>709</v>
      </c>
      <c r="B716" s="168">
        <v>1</v>
      </c>
      <c r="C716" s="153" t="s">
        <v>1837</v>
      </c>
      <c r="D716" s="434">
        <v>1975</v>
      </c>
      <c r="E716" s="434">
        <v>1975</v>
      </c>
      <c r="F716" s="417" t="s">
        <v>11</v>
      </c>
      <c r="G716" s="263">
        <v>1311500</v>
      </c>
      <c r="H716" s="434">
        <v>1</v>
      </c>
      <c r="I716" s="263">
        <f>G716*H716</f>
        <v>1311500</v>
      </c>
      <c r="J716" s="264">
        <v>1</v>
      </c>
      <c r="K716" s="446">
        <f>I716</f>
        <v>1311500</v>
      </c>
      <c r="L716" s="447"/>
      <c r="M716" s="447"/>
      <c r="N716" s="447"/>
      <c r="O716" s="447"/>
      <c r="P716" s="447"/>
      <c r="Q716" s="447"/>
      <c r="R716" s="448"/>
    </row>
    <row r="717" spans="1:18" ht="15.75">
      <c r="A717" s="343">
        <v>710</v>
      </c>
      <c r="B717" s="168">
        <v>2</v>
      </c>
      <c r="C717" s="153" t="s">
        <v>1838</v>
      </c>
      <c r="D717" s="434">
        <v>2009</v>
      </c>
      <c r="E717" s="434">
        <v>2009</v>
      </c>
      <c r="F717" s="417" t="s">
        <v>205</v>
      </c>
      <c r="G717" s="263">
        <v>563.61</v>
      </c>
      <c r="H717" s="434">
        <v>588</v>
      </c>
      <c r="I717" s="263">
        <f t="shared" ref="I717:I746" si="37">G717*H717</f>
        <v>331402.68</v>
      </c>
      <c r="J717" s="264">
        <v>588</v>
      </c>
      <c r="K717" s="449">
        <f>I717</f>
        <v>331402.68</v>
      </c>
    </row>
    <row r="718" spans="1:18" ht="15.75">
      <c r="A718" s="343">
        <v>711</v>
      </c>
      <c r="B718" s="168">
        <v>3</v>
      </c>
      <c r="C718" s="153" t="s">
        <v>1839</v>
      </c>
      <c r="D718" s="434">
        <v>1980</v>
      </c>
      <c r="E718" s="434">
        <v>1980</v>
      </c>
      <c r="F718" s="417" t="s">
        <v>11</v>
      </c>
      <c r="G718" s="263">
        <v>8008036</v>
      </c>
      <c r="H718" s="434">
        <v>1</v>
      </c>
      <c r="I718" s="263">
        <f>G718*H718</f>
        <v>8008036</v>
      </c>
      <c r="J718" s="264">
        <v>1</v>
      </c>
      <c r="K718" s="446">
        <f t="shared" ref="K718:K746" si="38">I718</f>
        <v>8008036</v>
      </c>
    </row>
    <row r="719" spans="1:18" ht="15.75">
      <c r="A719" s="343">
        <v>712</v>
      </c>
      <c r="B719" s="168">
        <v>4</v>
      </c>
      <c r="C719" s="153" t="s">
        <v>1840</v>
      </c>
      <c r="D719" s="434"/>
      <c r="E719" s="434">
        <v>2006</v>
      </c>
      <c r="F719" s="417" t="s">
        <v>11</v>
      </c>
      <c r="G719" s="263">
        <v>42350</v>
      </c>
      <c r="H719" s="434">
        <v>1</v>
      </c>
      <c r="I719" s="263">
        <f t="shared" si="37"/>
        <v>42350</v>
      </c>
      <c r="J719" s="264">
        <v>1</v>
      </c>
      <c r="K719" s="446">
        <f t="shared" si="38"/>
        <v>42350</v>
      </c>
    </row>
    <row r="720" spans="1:18" ht="15.75">
      <c r="A720" s="343">
        <v>713</v>
      </c>
      <c r="B720" s="168">
        <v>5</v>
      </c>
      <c r="C720" s="153" t="s">
        <v>1571</v>
      </c>
      <c r="D720" s="434"/>
      <c r="E720" s="434">
        <v>2012</v>
      </c>
      <c r="F720" s="417" t="s">
        <v>11</v>
      </c>
      <c r="G720" s="263">
        <v>60515</v>
      </c>
      <c r="H720" s="434">
        <v>1</v>
      </c>
      <c r="I720" s="263">
        <f t="shared" si="37"/>
        <v>60515</v>
      </c>
      <c r="J720" s="264">
        <v>1</v>
      </c>
      <c r="K720" s="446">
        <f t="shared" si="38"/>
        <v>60515</v>
      </c>
    </row>
    <row r="721" spans="1:11" ht="15.75">
      <c r="A721" s="343">
        <v>714</v>
      </c>
      <c r="B721" s="168">
        <v>6</v>
      </c>
      <c r="C721" s="153" t="s">
        <v>548</v>
      </c>
      <c r="D721" s="434"/>
      <c r="E721" s="434">
        <v>2008</v>
      </c>
      <c r="F721" s="417" t="s">
        <v>11</v>
      </c>
      <c r="G721" s="263">
        <v>12805</v>
      </c>
      <c r="H721" s="434">
        <v>1</v>
      </c>
      <c r="I721" s="263">
        <f t="shared" si="37"/>
        <v>12805</v>
      </c>
      <c r="J721" s="264">
        <v>1</v>
      </c>
      <c r="K721" s="446">
        <f t="shared" si="38"/>
        <v>12805</v>
      </c>
    </row>
    <row r="722" spans="1:11" ht="15.75">
      <c r="A722" s="343">
        <v>715</v>
      </c>
      <c r="B722" s="168">
        <v>7</v>
      </c>
      <c r="C722" s="153" t="s">
        <v>84</v>
      </c>
      <c r="D722" s="434"/>
      <c r="E722" s="434">
        <v>2008</v>
      </c>
      <c r="F722" s="417" t="s">
        <v>11</v>
      </c>
      <c r="G722" s="263">
        <v>52195</v>
      </c>
      <c r="H722" s="434">
        <v>1</v>
      </c>
      <c r="I722" s="263">
        <f t="shared" si="37"/>
        <v>52195</v>
      </c>
      <c r="J722" s="264">
        <v>1</v>
      </c>
      <c r="K722" s="446">
        <f t="shared" si="38"/>
        <v>52195</v>
      </c>
    </row>
    <row r="723" spans="1:11" ht="15.75">
      <c r="A723" s="343">
        <v>716</v>
      </c>
      <c r="B723" s="168">
        <v>8</v>
      </c>
      <c r="C723" s="153" t="s">
        <v>1841</v>
      </c>
      <c r="D723" s="434"/>
      <c r="E723" s="434">
        <v>2008</v>
      </c>
      <c r="F723" s="417" t="s">
        <v>11</v>
      </c>
      <c r="G723" s="263">
        <v>14170</v>
      </c>
      <c r="H723" s="434">
        <v>3</v>
      </c>
      <c r="I723" s="263">
        <f t="shared" si="37"/>
        <v>42510</v>
      </c>
      <c r="J723" s="264">
        <v>3</v>
      </c>
      <c r="K723" s="446">
        <f t="shared" si="38"/>
        <v>42510</v>
      </c>
    </row>
    <row r="724" spans="1:11" ht="15.75">
      <c r="A724" s="343">
        <v>717</v>
      </c>
      <c r="B724" s="168">
        <v>9</v>
      </c>
      <c r="C724" s="153" t="s">
        <v>69</v>
      </c>
      <c r="D724" s="434"/>
      <c r="E724" s="434">
        <v>2008</v>
      </c>
      <c r="F724" s="417" t="s">
        <v>11</v>
      </c>
      <c r="G724" s="263">
        <v>12950</v>
      </c>
      <c r="H724" s="434">
        <v>1</v>
      </c>
      <c r="I724" s="263">
        <f t="shared" si="37"/>
        <v>12950</v>
      </c>
      <c r="J724" s="264">
        <v>1</v>
      </c>
      <c r="K724" s="446">
        <f t="shared" si="38"/>
        <v>12950</v>
      </c>
    </row>
    <row r="725" spans="1:11" ht="15.75">
      <c r="A725" s="343">
        <v>718</v>
      </c>
      <c r="B725" s="168">
        <v>10</v>
      </c>
      <c r="C725" s="153" t="s">
        <v>1842</v>
      </c>
      <c r="D725" s="434"/>
      <c r="E725" s="434">
        <v>2008</v>
      </c>
      <c r="F725" s="417" t="s">
        <v>11</v>
      </c>
      <c r="G725" s="263">
        <v>14170</v>
      </c>
      <c r="H725" s="434">
        <v>1</v>
      </c>
      <c r="I725" s="263">
        <f t="shared" si="37"/>
        <v>14170</v>
      </c>
      <c r="J725" s="264">
        <v>1</v>
      </c>
      <c r="K725" s="446">
        <f t="shared" si="38"/>
        <v>14170</v>
      </c>
    </row>
    <row r="726" spans="1:11" ht="15.75">
      <c r="A726" s="343">
        <v>719</v>
      </c>
      <c r="B726" s="168">
        <v>11</v>
      </c>
      <c r="C726" s="153" t="s">
        <v>832</v>
      </c>
      <c r="D726" s="434"/>
      <c r="E726" s="434">
        <v>2008</v>
      </c>
      <c r="F726" s="417" t="s">
        <v>11</v>
      </c>
      <c r="G726" s="263">
        <v>4344</v>
      </c>
      <c r="H726" s="434">
        <v>8</v>
      </c>
      <c r="I726" s="263">
        <f t="shared" si="37"/>
        <v>34752</v>
      </c>
      <c r="J726" s="264">
        <v>8</v>
      </c>
      <c r="K726" s="446">
        <f t="shared" si="38"/>
        <v>34752</v>
      </c>
    </row>
    <row r="727" spans="1:11" ht="15.75">
      <c r="A727" s="343">
        <v>720</v>
      </c>
      <c r="B727" s="168">
        <v>12</v>
      </c>
      <c r="C727" s="153" t="s">
        <v>1843</v>
      </c>
      <c r="D727" s="434"/>
      <c r="E727" s="434">
        <v>2000</v>
      </c>
      <c r="F727" s="417" t="s">
        <v>11</v>
      </c>
      <c r="G727" s="263">
        <v>10900</v>
      </c>
      <c r="H727" s="434">
        <v>1</v>
      </c>
      <c r="I727" s="263">
        <f t="shared" si="37"/>
        <v>10900</v>
      </c>
      <c r="J727" s="264">
        <v>1</v>
      </c>
      <c r="K727" s="446">
        <f t="shared" si="38"/>
        <v>10900</v>
      </c>
    </row>
    <row r="728" spans="1:11" ht="15.75">
      <c r="A728" s="343">
        <v>721</v>
      </c>
      <c r="B728" s="168">
        <v>13</v>
      </c>
      <c r="C728" s="153" t="s">
        <v>34</v>
      </c>
      <c r="D728" s="434"/>
      <c r="E728" s="434">
        <v>1996</v>
      </c>
      <c r="F728" s="417" t="s">
        <v>11</v>
      </c>
      <c r="G728" s="263">
        <v>7500</v>
      </c>
      <c r="H728" s="434">
        <v>1</v>
      </c>
      <c r="I728" s="263">
        <f t="shared" si="37"/>
        <v>7500</v>
      </c>
      <c r="J728" s="264">
        <v>1</v>
      </c>
      <c r="K728" s="446">
        <f t="shared" si="38"/>
        <v>7500</v>
      </c>
    </row>
    <row r="729" spans="1:11" ht="15.75">
      <c r="A729" s="343">
        <v>722</v>
      </c>
      <c r="B729" s="168">
        <v>14</v>
      </c>
      <c r="C729" s="153" t="s">
        <v>34</v>
      </c>
      <c r="D729" s="434"/>
      <c r="E729" s="434">
        <v>1996</v>
      </c>
      <c r="F729" s="417" t="s">
        <v>11</v>
      </c>
      <c r="G729" s="263">
        <v>3500</v>
      </c>
      <c r="H729" s="434">
        <v>1</v>
      </c>
      <c r="I729" s="263">
        <f t="shared" si="37"/>
        <v>3500</v>
      </c>
      <c r="J729" s="264">
        <v>1</v>
      </c>
      <c r="K729" s="446">
        <f t="shared" si="38"/>
        <v>3500</v>
      </c>
    </row>
    <row r="730" spans="1:11" ht="30.75">
      <c r="A730" s="343">
        <v>723</v>
      </c>
      <c r="B730" s="168">
        <v>15</v>
      </c>
      <c r="C730" s="450" t="s">
        <v>1594</v>
      </c>
      <c r="D730" s="434"/>
      <c r="E730" s="434">
        <v>2018</v>
      </c>
      <c r="F730" s="168" t="s">
        <v>11</v>
      </c>
      <c r="G730" s="263">
        <v>464000</v>
      </c>
      <c r="H730" s="434">
        <v>1</v>
      </c>
      <c r="I730" s="263">
        <f t="shared" si="37"/>
        <v>464000</v>
      </c>
      <c r="J730" s="264">
        <v>1</v>
      </c>
      <c r="K730" s="446">
        <f t="shared" si="38"/>
        <v>464000</v>
      </c>
    </row>
    <row r="731" spans="1:11" ht="30.75">
      <c r="A731" s="343">
        <v>724</v>
      </c>
      <c r="B731" s="168">
        <v>16</v>
      </c>
      <c r="C731" s="450" t="s">
        <v>1595</v>
      </c>
      <c r="D731" s="434"/>
      <c r="E731" s="434">
        <v>2018</v>
      </c>
      <c r="F731" s="417" t="s">
        <v>11</v>
      </c>
      <c r="G731" s="263">
        <v>52950</v>
      </c>
      <c r="H731" s="434">
        <v>1</v>
      </c>
      <c r="I731" s="263">
        <f t="shared" si="37"/>
        <v>52950</v>
      </c>
      <c r="J731" s="264">
        <v>1</v>
      </c>
      <c r="K731" s="446">
        <f t="shared" si="38"/>
        <v>52950</v>
      </c>
    </row>
    <row r="732" spans="1:11" ht="30.75">
      <c r="A732" s="343">
        <v>725</v>
      </c>
      <c r="B732" s="168">
        <v>17</v>
      </c>
      <c r="C732" s="450" t="s">
        <v>1509</v>
      </c>
      <c r="D732" s="434"/>
      <c r="E732" s="434">
        <v>2018</v>
      </c>
      <c r="F732" s="417" t="s">
        <v>11</v>
      </c>
      <c r="G732" s="263">
        <v>113400</v>
      </c>
      <c r="H732" s="434">
        <v>1</v>
      </c>
      <c r="I732" s="263">
        <f t="shared" si="37"/>
        <v>113400</v>
      </c>
      <c r="J732" s="264">
        <v>1</v>
      </c>
      <c r="K732" s="446">
        <f t="shared" si="38"/>
        <v>113400</v>
      </c>
    </row>
    <row r="733" spans="1:11" ht="30.75">
      <c r="A733" s="343">
        <v>726</v>
      </c>
      <c r="B733" s="168">
        <v>18</v>
      </c>
      <c r="C733" s="450" t="s">
        <v>1709</v>
      </c>
      <c r="D733" s="434"/>
      <c r="E733" s="434">
        <v>2018</v>
      </c>
      <c r="F733" s="417" t="s">
        <v>11</v>
      </c>
      <c r="G733" s="263">
        <v>35100</v>
      </c>
      <c r="H733" s="434">
        <v>1</v>
      </c>
      <c r="I733" s="263">
        <f t="shared" si="37"/>
        <v>35100</v>
      </c>
      <c r="J733" s="264">
        <v>1</v>
      </c>
      <c r="K733" s="446">
        <f t="shared" si="38"/>
        <v>35100</v>
      </c>
    </row>
    <row r="734" spans="1:11" ht="30.75">
      <c r="A734" s="343">
        <v>727</v>
      </c>
      <c r="B734" s="168">
        <v>19</v>
      </c>
      <c r="C734" s="450" t="s">
        <v>1597</v>
      </c>
      <c r="D734" s="434"/>
      <c r="E734" s="434">
        <v>2018</v>
      </c>
      <c r="F734" s="417" t="s">
        <v>11</v>
      </c>
      <c r="G734" s="263">
        <v>33120</v>
      </c>
      <c r="H734" s="434">
        <v>1</v>
      </c>
      <c r="I734" s="263">
        <f t="shared" si="37"/>
        <v>33120</v>
      </c>
      <c r="J734" s="264">
        <v>1</v>
      </c>
      <c r="K734" s="446">
        <f t="shared" si="38"/>
        <v>33120</v>
      </c>
    </row>
    <row r="735" spans="1:11" ht="30.75">
      <c r="A735" s="343">
        <v>728</v>
      </c>
      <c r="B735" s="168">
        <v>20</v>
      </c>
      <c r="C735" s="450" t="s">
        <v>1598</v>
      </c>
      <c r="D735" s="434"/>
      <c r="E735" s="434">
        <v>2018</v>
      </c>
      <c r="F735" s="417" t="s">
        <v>11</v>
      </c>
      <c r="G735" s="263">
        <v>12030</v>
      </c>
      <c r="H735" s="434">
        <v>1</v>
      </c>
      <c r="I735" s="263">
        <f t="shared" si="37"/>
        <v>12030</v>
      </c>
      <c r="J735" s="264">
        <v>1</v>
      </c>
      <c r="K735" s="446">
        <f t="shared" si="38"/>
        <v>12030</v>
      </c>
    </row>
    <row r="736" spans="1:11" ht="30.75">
      <c r="A736" s="343">
        <v>729</v>
      </c>
      <c r="B736" s="168">
        <v>21</v>
      </c>
      <c r="C736" s="450" t="s">
        <v>1711</v>
      </c>
      <c r="D736" s="434"/>
      <c r="E736" s="434">
        <v>2018</v>
      </c>
      <c r="F736" s="417" t="s">
        <v>155</v>
      </c>
      <c r="G736" s="263">
        <v>2310</v>
      </c>
      <c r="H736" s="434">
        <v>30</v>
      </c>
      <c r="I736" s="263">
        <f t="shared" si="37"/>
        <v>69300</v>
      </c>
      <c r="J736" s="264">
        <v>30</v>
      </c>
      <c r="K736" s="446">
        <f t="shared" si="38"/>
        <v>69300</v>
      </c>
    </row>
    <row r="737" spans="1:11" ht="30.75">
      <c r="A737" s="343">
        <v>730</v>
      </c>
      <c r="B737" s="168">
        <v>22</v>
      </c>
      <c r="C737" s="450" t="s">
        <v>1517</v>
      </c>
      <c r="D737" s="434"/>
      <c r="E737" s="434">
        <v>2018</v>
      </c>
      <c r="F737" s="417" t="s">
        <v>11</v>
      </c>
      <c r="G737" s="263">
        <v>300</v>
      </c>
      <c r="H737" s="434">
        <v>10</v>
      </c>
      <c r="I737" s="263">
        <f t="shared" si="37"/>
        <v>3000</v>
      </c>
      <c r="J737" s="264">
        <v>10</v>
      </c>
      <c r="K737" s="446">
        <f t="shared" si="38"/>
        <v>3000</v>
      </c>
    </row>
    <row r="738" spans="1:11" ht="30.75">
      <c r="A738" s="343">
        <v>731</v>
      </c>
      <c r="B738" s="168">
        <v>23</v>
      </c>
      <c r="C738" s="450" t="s">
        <v>1599</v>
      </c>
      <c r="D738" s="434"/>
      <c r="E738" s="434">
        <v>2018</v>
      </c>
      <c r="F738" s="417" t="s">
        <v>11</v>
      </c>
      <c r="G738" s="263">
        <v>5300</v>
      </c>
      <c r="H738" s="434">
        <v>1</v>
      </c>
      <c r="I738" s="263">
        <f t="shared" si="37"/>
        <v>5300</v>
      </c>
      <c r="J738" s="264">
        <v>1</v>
      </c>
      <c r="K738" s="446">
        <f t="shared" si="38"/>
        <v>5300</v>
      </c>
    </row>
    <row r="739" spans="1:11" ht="30.75">
      <c r="A739" s="343">
        <v>732</v>
      </c>
      <c r="B739" s="168">
        <v>24</v>
      </c>
      <c r="C739" s="450" t="s">
        <v>1835</v>
      </c>
      <c r="D739" s="434"/>
      <c r="E739" s="434">
        <v>2018</v>
      </c>
      <c r="F739" s="417" t="s">
        <v>11</v>
      </c>
      <c r="G739" s="263">
        <v>750</v>
      </c>
      <c r="H739" s="434">
        <v>75</v>
      </c>
      <c r="I739" s="263">
        <f t="shared" si="37"/>
        <v>56250</v>
      </c>
      <c r="J739" s="264">
        <v>75</v>
      </c>
      <c r="K739" s="446">
        <f t="shared" si="38"/>
        <v>56250</v>
      </c>
    </row>
    <row r="740" spans="1:11" ht="15.75">
      <c r="A740" s="343">
        <v>733</v>
      </c>
      <c r="B740" s="168">
        <v>25</v>
      </c>
      <c r="C740" s="436" t="s">
        <v>339</v>
      </c>
      <c r="D740" s="434"/>
      <c r="E740" s="434">
        <v>2019</v>
      </c>
      <c r="F740" s="417" t="s">
        <v>11</v>
      </c>
      <c r="G740" s="263">
        <v>27000</v>
      </c>
      <c r="H740" s="434">
        <v>15</v>
      </c>
      <c r="I740" s="263">
        <f t="shared" si="37"/>
        <v>405000</v>
      </c>
      <c r="J740" s="264">
        <v>15</v>
      </c>
      <c r="K740" s="446">
        <f t="shared" si="38"/>
        <v>405000</v>
      </c>
    </row>
    <row r="741" spans="1:11" ht="15.75">
      <c r="A741" s="343">
        <v>734</v>
      </c>
      <c r="B741" s="168">
        <v>26</v>
      </c>
      <c r="C741" s="450" t="s">
        <v>1844</v>
      </c>
      <c r="D741" s="434"/>
      <c r="E741" s="434">
        <v>2019</v>
      </c>
      <c r="F741" s="417" t="s">
        <v>11</v>
      </c>
      <c r="G741" s="263">
        <v>13000</v>
      </c>
      <c r="H741" s="434">
        <v>90</v>
      </c>
      <c r="I741" s="263">
        <f t="shared" si="37"/>
        <v>1170000</v>
      </c>
      <c r="J741" s="264">
        <v>90</v>
      </c>
      <c r="K741" s="446">
        <f t="shared" si="38"/>
        <v>1170000</v>
      </c>
    </row>
    <row r="742" spans="1:11" ht="15.75">
      <c r="A742" s="343">
        <v>735</v>
      </c>
      <c r="B742" s="168">
        <v>27</v>
      </c>
      <c r="C742" s="450" t="s">
        <v>1836</v>
      </c>
      <c r="D742" s="434"/>
      <c r="E742" s="434">
        <v>2019</v>
      </c>
      <c r="F742" s="417" t="s">
        <v>11</v>
      </c>
      <c r="G742" s="263">
        <v>30000</v>
      </c>
      <c r="H742" s="434">
        <v>1</v>
      </c>
      <c r="I742" s="263">
        <f t="shared" si="37"/>
        <v>30000</v>
      </c>
      <c r="J742" s="264">
        <v>1</v>
      </c>
      <c r="K742" s="446">
        <f t="shared" si="38"/>
        <v>30000</v>
      </c>
    </row>
    <row r="743" spans="1:11" ht="15.75">
      <c r="A743" s="343">
        <v>736</v>
      </c>
      <c r="B743" s="168">
        <v>28</v>
      </c>
      <c r="C743" s="450" t="s">
        <v>1546</v>
      </c>
      <c r="D743" s="434"/>
      <c r="E743" s="434">
        <v>2020</v>
      </c>
      <c r="F743" s="417" t="s">
        <v>11</v>
      </c>
      <c r="G743" s="263">
        <v>2100000</v>
      </c>
      <c r="H743" s="434">
        <v>1</v>
      </c>
      <c r="I743" s="263">
        <f t="shared" si="37"/>
        <v>2100000</v>
      </c>
      <c r="J743" s="264">
        <v>1</v>
      </c>
      <c r="K743" s="446">
        <f t="shared" si="38"/>
        <v>2100000</v>
      </c>
    </row>
    <row r="744" spans="1:11" ht="15.75">
      <c r="A744" s="343">
        <v>737</v>
      </c>
      <c r="B744" s="168">
        <v>29</v>
      </c>
      <c r="C744" s="450" t="s">
        <v>1552</v>
      </c>
      <c r="D744" s="434"/>
      <c r="E744" s="434">
        <v>2021</v>
      </c>
      <c r="F744" s="417" t="s">
        <v>11</v>
      </c>
      <c r="G744" s="263">
        <v>259000</v>
      </c>
      <c r="H744" s="434">
        <v>1</v>
      </c>
      <c r="I744" s="263">
        <f t="shared" si="37"/>
        <v>259000</v>
      </c>
      <c r="J744" s="264">
        <v>1</v>
      </c>
      <c r="K744" s="446">
        <f t="shared" si="38"/>
        <v>259000</v>
      </c>
    </row>
    <row r="745" spans="1:11" ht="15.75">
      <c r="A745" s="343">
        <v>738</v>
      </c>
      <c r="B745" s="168">
        <v>30</v>
      </c>
      <c r="C745" s="450" t="s">
        <v>1845</v>
      </c>
      <c r="D745" s="434"/>
      <c r="E745" s="434">
        <v>2021</v>
      </c>
      <c r="F745" s="417" t="s">
        <v>11</v>
      </c>
      <c r="G745" s="263">
        <v>66400</v>
      </c>
      <c r="H745" s="434">
        <v>15</v>
      </c>
      <c r="I745" s="263">
        <f t="shared" si="37"/>
        <v>996000</v>
      </c>
      <c r="J745" s="264">
        <v>15</v>
      </c>
      <c r="K745" s="446">
        <f t="shared" si="38"/>
        <v>996000</v>
      </c>
    </row>
    <row r="746" spans="1:11" ht="15.75">
      <c r="A746" s="343">
        <v>739</v>
      </c>
      <c r="B746" s="168">
        <v>31</v>
      </c>
      <c r="C746" s="450" t="s">
        <v>1846</v>
      </c>
      <c r="D746" s="434"/>
      <c r="E746" s="434">
        <v>2021</v>
      </c>
      <c r="F746" s="417" t="s">
        <v>108</v>
      </c>
      <c r="G746" s="263">
        <v>2200000</v>
      </c>
      <c r="H746" s="434">
        <v>1</v>
      </c>
      <c r="I746" s="263">
        <f t="shared" si="37"/>
        <v>2200000</v>
      </c>
      <c r="J746" s="264">
        <v>1</v>
      </c>
      <c r="K746" s="446">
        <f t="shared" si="38"/>
        <v>2200000</v>
      </c>
    </row>
    <row r="747" spans="1:11">
      <c r="A747" s="151"/>
      <c r="B747" s="648" t="s">
        <v>752</v>
      </c>
      <c r="C747" s="649"/>
      <c r="D747" s="412"/>
      <c r="E747" s="412"/>
      <c r="F747" s="412"/>
      <c r="G747" s="412"/>
      <c r="H747" s="418">
        <f>SUM(H716:H746)</f>
        <v>856</v>
      </c>
      <c r="I747" s="451">
        <f>SUM(I716:I746)</f>
        <v>17949535.68</v>
      </c>
      <c r="J747" s="433">
        <f>SUM(J716:J746)</f>
        <v>856</v>
      </c>
      <c r="K747" s="452">
        <f>SUM(K716:K746)</f>
        <v>17949535.68</v>
      </c>
    </row>
    <row r="748" spans="1:11">
      <c r="B748" s="453"/>
      <c r="C748" s="454"/>
      <c r="D748" s="454"/>
      <c r="E748" s="454"/>
      <c r="F748" s="454"/>
      <c r="G748" s="454"/>
      <c r="H748" s="453"/>
      <c r="I748" s="455"/>
      <c r="J748" s="456"/>
      <c r="K748" s="457"/>
    </row>
    <row r="749" spans="1:11">
      <c r="C749" s="458"/>
      <c r="H749" s="460"/>
      <c r="I749" s="461"/>
      <c r="J749" s="462"/>
      <c r="K749" s="462"/>
    </row>
  </sheetData>
  <mergeCells count="21">
    <mergeCell ref="D6:D7"/>
    <mergeCell ref="E6:E7"/>
    <mergeCell ref="F6:F7"/>
    <mergeCell ref="G6:G7"/>
    <mergeCell ref="H6:I6"/>
    <mergeCell ref="I1:K3"/>
    <mergeCell ref="B747:C747"/>
    <mergeCell ref="J6:K6"/>
    <mergeCell ref="B329:C329"/>
    <mergeCell ref="C330:K330"/>
    <mergeCell ref="B389:C389"/>
    <mergeCell ref="C390:K390"/>
    <mergeCell ref="B490:C490"/>
    <mergeCell ref="C491:K491"/>
    <mergeCell ref="B561:C561"/>
    <mergeCell ref="C562:K562"/>
    <mergeCell ref="B714:C714"/>
    <mergeCell ref="B715:K715"/>
    <mergeCell ref="C4:I4"/>
    <mergeCell ref="A6:B7"/>
    <mergeCell ref="C6:C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1"/>
  <sheetViews>
    <sheetView workbookViewId="0">
      <selection activeCell="K8" sqref="K8"/>
    </sheetView>
  </sheetViews>
  <sheetFormatPr defaultRowHeight="14.25"/>
  <cols>
    <col min="1" max="1" width="3.85546875" style="481" customWidth="1"/>
    <col min="2" max="2" width="26.28515625" style="481" customWidth="1"/>
    <col min="3" max="3" width="6.28515625" style="481" customWidth="1"/>
    <col min="4" max="4" width="6.85546875" style="481" customWidth="1"/>
    <col min="5" max="5" width="10.5703125" style="481" customWidth="1"/>
    <col min="6" max="6" width="7.42578125" style="481" customWidth="1"/>
    <col min="7" max="7" width="9.42578125" style="481" customWidth="1"/>
    <col min="8" max="8" width="7.140625" style="481" customWidth="1"/>
    <col min="9" max="9" width="9.5703125" style="481" customWidth="1"/>
    <col min="10" max="16384" width="9.140625" style="481"/>
  </cols>
  <sheetData>
    <row r="1" spans="1:9">
      <c r="E1" s="726" t="s">
        <v>2772</v>
      </c>
      <c r="F1" s="726"/>
      <c r="G1" s="726"/>
      <c r="H1" s="726"/>
      <c r="I1" s="726"/>
    </row>
    <row r="2" spans="1:9">
      <c r="E2" s="726"/>
      <c r="F2" s="726"/>
      <c r="G2" s="726"/>
      <c r="H2" s="726"/>
      <c r="I2" s="726"/>
    </row>
    <row r="3" spans="1:9">
      <c r="E3" s="726"/>
      <c r="F3" s="726"/>
      <c r="G3" s="726"/>
      <c r="H3" s="726"/>
      <c r="I3" s="726"/>
    </row>
    <row r="4" spans="1:9">
      <c r="E4" s="726"/>
      <c r="F4" s="726"/>
      <c r="G4" s="726"/>
      <c r="H4" s="726"/>
      <c r="I4" s="726"/>
    </row>
    <row r="5" spans="1:9">
      <c r="E5" s="726"/>
      <c r="F5" s="726"/>
      <c r="G5" s="726"/>
      <c r="H5" s="726"/>
      <c r="I5" s="726"/>
    </row>
    <row r="6" spans="1:9">
      <c r="B6" s="728" t="s">
        <v>978</v>
      </c>
      <c r="C6" s="728"/>
      <c r="D6" s="728"/>
      <c r="E6" s="728"/>
      <c r="F6" s="728"/>
      <c r="G6" s="728"/>
      <c r="H6" s="728"/>
    </row>
    <row r="7" spans="1:9">
      <c r="B7" s="729"/>
      <c r="C7" s="729"/>
      <c r="D7" s="729"/>
      <c r="E7" s="729"/>
      <c r="F7" s="729"/>
      <c r="G7" s="729"/>
      <c r="H7" s="729"/>
    </row>
    <row r="8" spans="1:9" ht="73.5">
      <c r="A8" s="522" t="s">
        <v>842</v>
      </c>
      <c r="B8" s="523" t="s">
        <v>114</v>
      </c>
      <c r="C8" s="523" t="s">
        <v>979</v>
      </c>
      <c r="D8" s="523" t="s">
        <v>980</v>
      </c>
      <c r="E8" s="524" t="s">
        <v>118</v>
      </c>
      <c r="F8" s="523"/>
      <c r="G8" s="523"/>
      <c r="H8" s="525" t="s">
        <v>119</v>
      </c>
      <c r="I8" s="523"/>
    </row>
    <row r="9" spans="1:9" ht="21">
      <c r="A9" s="526"/>
      <c r="B9" s="523"/>
      <c r="C9" s="523"/>
      <c r="D9" s="523"/>
      <c r="E9" s="524"/>
      <c r="F9" s="525" t="s">
        <v>120</v>
      </c>
      <c r="G9" s="525" t="s">
        <v>121</v>
      </c>
      <c r="H9" s="527" t="s">
        <v>122</v>
      </c>
      <c r="I9" s="528" t="s">
        <v>123</v>
      </c>
    </row>
    <row r="10" spans="1:9">
      <c r="A10" s="348">
        <v>1</v>
      </c>
      <c r="B10" s="529" t="s">
        <v>981</v>
      </c>
      <c r="C10" s="530" t="s">
        <v>982</v>
      </c>
      <c r="D10" s="531" t="s">
        <v>11</v>
      </c>
      <c r="E10" s="349">
        <v>4253</v>
      </c>
      <c r="F10" s="532">
        <v>4</v>
      </c>
      <c r="G10" s="350">
        <v>17010</v>
      </c>
      <c r="H10" s="533">
        <v>4</v>
      </c>
      <c r="I10" s="350">
        <v>17010</v>
      </c>
    </row>
    <row r="11" spans="1:9">
      <c r="A11" s="348">
        <v>2</v>
      </c>
      <c r="B11" s="534" t="s">
        <v>983</v>
      </c>
      <c r="C11" s="530">
        <v>1985</v>
      </c>
      <c r="D11" s="531" t="s">
        <v>11</v>
      </c>
      <c r="E11" s="349">
        <v>3896</v>
      </c>
      <c r="F11" s="535">
        <v>1</v>
      </c>
      <c r="G11" s="350">
        <v>3896</v>
      </c>
      <c r="H11" s="536">
        <v>1</v>
      </c>
      <c r="I11" s="350">
        <v>3896</v>
      </c>
    </row>
    <row r="12" spans="1:9">
      <c r="A12" s="348">
        <v>3</v>
      </c>
      <c r="B12" s="534" t="s">
        <v>984</v>
      </c>
      <c r="C12" s="530">
        <v>1985</v>
      </c>
      <c r="D12" s="531" t="s">
        <v>11</v>
      </c>
      <c r="E12" s="349">
        <v>14345</v>
      </c>
      <c r="F12" s="535">
        <v>2</v>
      </c>
      <c r="G12" s="350">
        <v>28690</v>
      </c>
      <c r="H12" s="536">
        <v>2</v>
      </c>
      <c r="I12" s="350">
        <v>28690</v>
      </c>
    </row>
    <row r="13" spans="1:9">
      <c r="A13" s="348">
        <v>4</v>
      </c>
      <c r="B13" s="534" t="s">
        <v>985</v>
      </c>
      <c r="C13" s="530">
        <v>1985</v>
      </c>
      <c r="D13" s="531" t="s">
        <v>11</v>
      </c>
      <c r="E13" s="349">
        <v>29540</v>
      </c>
      <c r="F13" s="535">
        <v>2</v>
      </c>
      <c r="G13" s="350">
        <v>59079</v>
      </c>
      <c r="H13" s="536">
        <v>2</v>
      </c>
      <c r="I13" s="350">
        <v>59079</v>
      </c>
    </row>
    <row r="14" spans="1:9">
      <c r="A14" s="348">
        <v>5</v>
      </c>
      <c r="B14" s="534" t="s">
        <v>986</v>
      </c>
      <c r="C14" s="530">
        <v>1985</v>
      </c>
      <c r="D14" s="531" t="s">
        <v>11</v>
      </c>
      <c r="E14" s="349">
        <v>12531</v>
      </c>
      <c r="F14" s="535">
        <v>1</v>
      </c>
      <c r="G14" s="350">
        <v>12531</v>
      </c>
      <c r="H14" s="536">
        <v>1</v>
      </c>
      <c r="I14" s="350">
        <v>12531</v>
      </c>
    </row>
    <row r="15" spans="1:9">
      <c r="A15" s="348">
        <v>6</v>
      </c>
      <c r="B15" s="534" t="s">
        <v>987</v>
      </c>
      <c r="C15" s="530">
        <v>1985</v>
      </c>
      <c r="D15" s="531" t="s">
        <v>11</v>
      </c>
      <c r="E15" s="349">
        <v>6174</v>
      </c>
      <c r="F15" s="535">
        <v>1</v>
      </c>
      <c r="G15" s="350">
        <v>6174</v>
      </c>
      <c r="H15" s="536">
        <v>1</v>
      </c>
      <c r="I15" s="350">
        <v>6174</v>
      </c>
    </row>
    <row r="16" spans="1:9">
      <c r="A16" s="348">
        <v>7</v>
      </c>
      <c r="B16" s="537" t="s">
        <v>988</v>
      </c>
      <c r="C16" s="530">
        <v>1985</v>
      </c>
      <c r="D16" s="531" t="s">
        <v>11</v>
      </c>
      <c r="E16" s="349">
        <v>85000</v>
      </c>
      <c r="F16" s="538">
        <v>1</v>
      </c>
      <c r="G16" s="350">
        <v>112000</v>
      </c>
      <c r="H16" s="539">
        <v>1</v>
      </c>
      <c r="I16" s="350">
        <v>112000</v>
      </c>
    </row>
    <row r="17" spans="1:9">
      <c r="A17" s="348">
        <v>8</v>
      </c>
      <c r="B17" s="529" t="s">
        <v>989</v>
      </c>
      <c r="C17" s="530">
        <v>1985</v>
      </c>
      <c r="D17" s="531" t="s">
        <v>11</v>
      </c>
      <c r="E17" s="349">
        <v>40050</v>
      </c>
      <c r="F17" s="532">
        <v>2</v>
      </c>
      <c r="G17" s="350">
        <v>80100</v>
      </c>
      <c r="H17" s="533">
        <v>2</v>
      </c>
      <c r="I17" s="350">
        <v>80100</v>
      </c>
    </row>
    <row r="18" spans="1:9">
      <c r="A18" s="348">
        <v>9</v>
      </c>
      <c r="B18" s="534" t="s">
        <v>990</v>
      </c>
      <c r="C18" s="530"/>
      <c r="D18" s="531" t="s">
        <v>11</v>
      </c>
      <c r="E18" s="349">
        <v>20000</v>
      </c>
      <c r="F18" s="535">
        <v>5</v>
      </c>
      <c r="G18" s="350">
        <v>100000</v>
      </c>
      <c r="H18" s="536">
        <v>5</v>
      </c>
      <c r="I18" s="350">
        <v>100000</v>
      </c>
    </row>
    <row r="19" spans="1:9">
      <c r="A19" s="348">
        <v>10</v>
      </c>
      <c r="B19" s="534" t="s">
        <v>991</v>
      </c>
      <c r="C19" s="530">
        <v>1985</v>
      </c>
      <c r="D19" s="531" t="s">
        <v>11</v>
      </c>
      <c r="E19" s="349">
        <v>3000</v>
      </c>
      <c r="F19" s="535">
        <v>6</v>
      </c>
      <c r="G19" s="350">
        <v>18000</v>
      </c>
      <c r="H19" s="536">
        <v>6</v>
      </c>
      <c r="I19" s="350">
        <v>18000</v>
      </c>
    </row>
    <row r="20" spans="1:9">
      <c r="A20" s="348">
        <v>11</v>
      </c>
      <c r="B20" s="534" t="s">
        <v>992</v>
      </c>
      <c r="C20" s="530">
        <v>1985</v>
      </c>
      <c r="D20" s="531" t="s">
        <v>11</v>
      </c>
      <c r="E20" s="349">
        <v>6000</v>
      </c>
      <c r="F20" s="535">
        <v>2</v>
      </c>
      <c r="G20" s="350">
        <v>12000</v>
      </c>
      <c r="H20" s="536">
        <v>2</v>
      </c>
      <c r="I20" s="350">
        <v>12000</v>
      </c>
    </row>
    <row r="21" spans="1:9">
      <c r="A21" s="348">
        <v>12</v>
      </c>
      <c r="B21" s="534" t="s">
        <v>993</v>
      </c>
      <c r="C21" s="530">
        <v>1985</v>
      </c>
      <c r="D21" s="531" t="s">
        <v>11</v>
      </c>
      <c r="E21" s="349">
        <v>2000</v>
      </c>
      <c r="F21" s="535">
        <v>12</v>
      </c>
      <c r="G21" s="350">
        <v>24000</v>
      </c>
      <c r="H21" s="536">
        <v>12</v>
      </c>
      <c r="I21" s="350">
        <v>24000</v>
      </c>
    </row>
    <row r="22" spans="1:9">
      <c r="A22" s="348">
        <v>13</v>
      </c>
      <c r="B22" s="534" t="s">
        <v>994</v>
      </c>
      <c r="C22" s="530">
        <v>1985</v>
      </c>
      <c r="D22" s="531" t="s">
        <v>11</v>
      </c>
      <c r="E22" s="349">
        <v>37191</v>
      </c>
      <c r="F22" s="535">
        <v>1</v>
      </c>
      <c r="G22" s="350">
        <v>37191</v>
      </c>
      <c r="H22" s="536">
        <v>1</v>
      </c>
      <c r="I22" s="350">
        <v>37191</v>
      </c>
    </row>
    <row r="23" spans="1:9">
      <c r="A23" s="348">
        <v>14</v>
      </c>
      <c r="B23" s="534" t="s">
        <v>995</v>
      </c>
      <c r="C23" s="530">
        <v>1985</v>
      </c>
      <c r="D23" s="531" t="s">
        <v>11</v>
      </c>
      <c r="E23" s="349">
        <v>2000</v>
      </c>
      <c r="F23" s="535">
        <v>15</v>
      </c>
      <c r="G23" s="350">
        <v>30000</v>
      </c>
      <c r="H23" s="536">
        <v>15</v>
      </c>
      <c r="I23" s="350">
        <v>30000</v>
      </c>
    </row>
    <row r="24" spans="1:9">
      <c r="A24" s="348">
        <v>15</v>
      </c>
      <c r="B24" s="534" t="s">
        <v>996</v>
      </c>
      <c r="C24" s="530">
        <v>1985</v>
      </c>
      <c r="D24" s="531" t="s">
        <v>11</v>
      </c>
      <c r="E24" s="349">
        <v>14522</v>
      </c>
      <c r="F24" s="535">
        <v>1</v>
      </c>
      <c r="G24" s="350">
        <v>14522</v>
      </c>
      <c r="H24" s="536">
        <v>1</v>
      </c>
      <c r="I24" s="350">
        <v>14522</v>
      </c>
    </row>
    <row r="25" spans="1:9">
      <c r="A25" s="348">
        <v>16</v>
      </c>
      <c r="B25" s="534" t="s">
        <v>997</v>
      </c>
      <c r="C25" s="530">
        <v>1985</v>
      </c>
      <c r="D25" s="531" t="s">
        <v>11</v>
      </c>
      <c r="E25" s="349">
        <v>400000</v>
      </c>
      <c r="F25" s="535">
        <v>1</v>
      </c>
      <c r="G25" s="350">
        <v>400000</v>
      </c>
      <c r="H25" s="536">
        <v>1</v>
      </c>
      <c r="I25" s="350">
        <v>400000</v>
      </c>
    </row>
    <row r="26" spans="1:9">
      <c r="A26" s="348">
        <v>17</v>
      </c>
      <c r="B26" s="534" t="s">
        <v>998</v>
      </c>
      <c r="C26" s="530">
        <v>1985</v>
      </c>
      <c r="D26" s="531" t="s">
        <v>11</v>
      </c>
      <c r="E26" s="349">
        <v>23600</v>
      </c>
      <c r="F26" s="535">
        <v>1</v>
      </c>
      <c r="G26" s="350">
        <v>23600</v>
      </c>
      <c r="H26" s="536">
        <v>1</v>
      </c>
      <c r="I26" s="350">
        <v>23600</v>
      </c>
    </row>
    <row r="27" spans="1:9">
      <c r="A27" s="348">
        <v>18</v>
      </c>
      <c r="B27" s="534" t="s">
        <v>999</v>
      </c>
      <c r="C27" s="530">
        <v>1985</v>
      </c>
      <c r="D27" s="531" t="s">
        <v>11</v>
      </c>
      <c r="E27" s="349">
        <v>4655</v>
      </c>
      <c r="F27" s="535">
        <v>1</v>
      </c>
      <c r="G27" s="350">
        <v>4655</v>
      </c>
      <c r="H27" s="536">
        <v>1</v>
      </c>
      <c r="I27" s="350">
        <v>4655</v>
      </c>
    </row>
    <row r="28" spans="1:9">
      <c r="A28" s="348">
        <v>19</v>
      </c>
      <c r="B28" s="540" t="s">
        <v>1000</v>
      </c>
      <c r="C28" s="530">
        <v>1985</v>
      </c>
      <c r="D28" s="531" t="s">
        <v>11</v>
      </c>
      <c r="E28" s="349">
        <v>4600</v>
      </c>
      <c r="F28" s="535">
        <v>1</v>
      </c>
      <c r="G28" s="350">
        <v>4600</v>
      </c>
      <c r="H28" s="536">
        <v>1</v>
      </c>
      <c r="I28" s="350">
        <v>4600</v>
      </c>
    </row>
    <row r="29" spans="1:9">
      <c r="A29" s="348">
        <v>20</v>
      </c>
      <c r="B29" s="534" t="s">
        <v>780</v>
      </c>
      <c r="C29" s="530">
        <v>1990</v>
      </c>
      <c r="D29" s="531" t="s">
        <v>11</v>
      </c>
      <c r="E29" s="349">
        <v>20000</v>
      </c>
      <c r="F29" s="535">
        <v>2</v>
      </c>
      <c r="G29" s="350">
        <v>40000</v>
      </c>
      <c r="H29" s="536">
        <v>2</v>
      </c>
      <c r="I29" s="350">
        <v>40000</v>
      </c>
    </row>
    <row r="30" spans="1:9">
      <c r="A30" s="348">
        <v>21</v>
      </c>
      <c r="B30" s="534" t="s">
        <v>1001</v>
      </c>
      <c r="C30" s="530">
        <v>1985</v>
      </c>
      <c r="D30" s="531" t="s">
        <v>11</v>
      </c>
      <c r="E30" s="349">
        <v>5000</v>
      </c>
      <c r="F30" s="538">
        <v>4</v>
      </c>
      <c r="G30" s="350">
        <v>20000</v>
      </c>
      <c r="H30" s="539">
        <v>4</v>
      </c>
      <c r="I30" s="350">
        <v>20000</v>
      </c>
    </row>
    <row r="31" spans="1:9">
      <c r="A31" s="348">
        <v>22</v>
      </c>
      <c r="B31" s="541" t="s">
        <v>810</v>
      </c>
      <c r="C31" s="542">
        <v>1985</v>
      </c>
      <c r="D31" s="543" t="s">
        <v>11</v>
      </c>
      <c r="E31" s="351">
        <v>12571</v>
      </c>
      <c r="F31" s="544">
        <v>350</v>
      </c>
      <c r="G31" s="352">
        <v>4399850</v>
      </c>
      <c r="H31" s="545">
        <v>350</v>
      </c>
      <c r="I31" s="352">
        <v>4399850</v>
      </c>
    </row>
    <row r="32" spans="1:9">
      <c r="A32" s="353">
        <v>23</v>
      </c>
      <c r="B32" s="541" t="s">
        <v>1002</v>
      </c>
      <c r="C32" s="542">
        <v>1985</v>
      </c>
      <c r="D32" s="543" t="s">
        <v>11</v>
      </c>
      <c r="E32" s="351">
        <v>5000</v>
      </c>
      <c r="F32" s="546">
        <v>2</v>
      </c>
      <c r="G32" s="352">
        <v>10000</v>
      </c>
      <c r="H32" s="547">
        <v>2</v>
      </c>
      <c r="I32" s="352">
        <v>10000</v>
      </c>
    </row>
    <row r="33" spans="1:9">
      <c r="A33" s="348">
        <v>24</v>
      </c>
      <c r="B33" s="548" t="s">
        <v>1003</v>
      </c>
      <c r="C33" s="530">
        <v>2015</v>
      </c>
      <c r="D33" s="531" t="s">
        <v>11</v>
      </c>
      <c r="E33" s="349">
        <v>150000</v>
      </c>
      <c r="F33" s="535">
        <v>1</v>
      </c>
      <c r="G33" s="350">
        <v>150000</v>
      </c>
      <c r="H33" s="536">
        <v>1</v>
      </c>
      <c r="I33" s="350">
        <v>150000</v>
      </c>
    </row>
    <row r="34" spans="1:9">
      <c r="A34" s="348">
        <v>25</v>
      </c>
      <c r="B34" s="548" t="s">
        <v>809</v>
      </c>
      <c r="C34" s="530">
        <v>1985</v>
      </c>
      <c r="D34" s="531" t="s">
        <v>11</v>
      </c>
      <c r="E34" s="349">
        <v>5000</v>
      </c>
      <c r="F34" s="535">
        <v>4</v>
      </c>
      <c r="G34" s="350">
        <v>20000</v>
      </c>
      <c r="H34" s="536">
        <v>4</v>
      </c>
      <c r="I34" s="350">
        <v>20000</v>
      </c>
    </row>
    <row r="35" spans="1:9">
      <c r="A35" s="348">
        <v>26</v>
      </c>
      <c r="B35" s="534" t="s">
        <v>1004</v>
      </c>
      <c r="C35" s="530">
        <v>2012</v>
      </c>
      <c r="D35" s="531" t="s">
        <v>11</v>
      </c>
      <c r="E35" s="349">
        <v>5000</v>
      </c>
      <c r="F35" s="535">
        <v>8</v>
      </c>
      <c r="G35" s="350">
        <v>40000</v>
      </c>
      <c r="H35" s="536">
        <v>8</v>
      </c>
      <c r="I35" s="350">
        <v>40000</v>
      </c>
    </row>
    <row r="36" spans="1:9" ht="21">
      <c r="A36" s="348">
        <v>27</v>
      </c>
      <c r="B36" s="534" t="s">
        <v>1005</v>
      </c>
      <c r="C36" s="530">
        <v>2012</v>
      </c>
      <c r="D36" s="531" t="s">
        <v>11</v>
      </c>
      <c r="E36" s="349">
        <v>52560</v>
      </c>
      <c r="F36" s="535">
        <v>2</v>
      </c>
      <c r="G36" s="350">
        <v>105120</v>
      </c>
      <c r="H36" s="536">
        <v>2</v>
      </c>
      <c r="I36" s="350">
        <v>105120</v>
      </c>
    </row>
    <row r="37" spans="1:9">
      <c r="A37" s="348">
        <v>28</v>
      </c>
      <c r="B37" s="548" t="s">
        <v>1006</v>
      </c>
      <c r="C37" s="530">
        <v>2012</v>
      </c>
      <c r="D37" s="531" t="s">
        <v>11</v>
      </c>
      <c r="E37" s="349">
        <v>1200</v>
      </c>
      <c r="F37" s="535">
        <v>10</v>
      </c>
      <c r="G37" s="350">
        <v>12000</v>
      </c>
      <c r="H37" s="536">
        <v>10</v>
      </c>
      <c r="I37" s="350">
        <v>12000</v>
      </c>
    </row>
    <row r="38" spans="1:9" ht="11.25" customHeight="1">
      <c r="A38" s="348">
        <v>29</v>
      </c>
      <c r="B38" s="548" t="s">
        <v>1007</v>
      </c>
      <c r="C38" s="530">
        <v>2010</v>
      </c>
      <c r="D38" s="531" t="s">
        <v>11</v>
      </c>
      <c r="E38" s="349">
        <v>211250</v>
      </c>
      <c r="F38" s="535">
        <v>2</v>
      </c>
      <c r="G38" s="350">
        <v>422500</v>
      </c>
      <c r="H38" s="536">
        <v>2</v>
      </c>
      <c r="I38" s="350">
        <v>422500</v>
      </c>
    </row>
    <row r="39" spans="1:9" ht="10.5" customHeight="1">
      <c r="A39" s="348">
        <v>30</v>
      </c>
      <c r="B39" s="548" t="s">
        <v>1008</v>
      </c>
      <c r="C39" s="530">
        <v>2013</v>
      </c>
      <c r="D39" s="531" t="s">
        <v>11</v>
      </c>
      <c r="E39" s="349">
        <v>100000</v>
      </c>
      <c r="F39" s="535">
        <v>1</v>
      </c>
      <c r="G39" s="350">
        <v>100000</v>
      </c>
      <c r="H39" s="536">
        <v>1</v>
      </c>
      <c r="I39" s="350">
        <v>100000</v>
      </c>
    </row>
    <row r="40" spans="1:9" ht="11.25" customHeight="1">
      <c r="A40" s="348">
        <v>31</v>
      </c>
      <c r="B40" s="548" t="s">
        <v>1009</v>
      </c>
      <c r="C40" s="530">
        <v>2013</v>
      </c>
      <c r="D40" s="531" t="s">
        <v>11</v>
      </c>
      <c r="E40" s="349">
        <v>13000</v>
      </c>
      <c r="F40" s="535">
        <v>1</v>
      </c>
      <c r="G40" s="350">
        <v>13000</v>
      </c>
      <c r="H40" s="536">
        <v>1</v>
      </c>
      <c r="I40" s="350">
        <v>13000</v>
      </c>
    </row>
    <row r="41" spans="1:9" ht="9.75" customHeight="1">
      <c r="A41" s="348">
        <v>32</v>
      </c>
      <c r="B41" s="548" t="s">
        <v>1010</v>
      </c>
      <c r="C41" s="530">
        <v>2015</v>
      </c>
      <c r="D41" s="531" t="s">
        <v>11</v>
      </c>
      <c r="E41" s="349">
        <v>30000</v>
      </c>
      <c r="F41" s="535">
        <v>2</v>
      </c>
      <c r="G41" s="350">
        <v>60000</v>
      </c>
      <c r="H41" s="536">
        <v>2</v>
      </c>
      <c r="I41" s="350">
        <v>60000</v>
      </c>
    </row>
    <row r="42" spans="1:9" ht="11.25" customHeight="1">
      <c r="A42" s="348">
        <v>33</v>
      </c>
      <c r="B42" s="549" t="s">
        <v>1011</v>
      </c>
      <c r="C42" s="530">
        <v>2015</v>
      </c>
      <c r="D42" s="531" t="s">
        <v>11</v>
      </c>
      <c r="E42" s="349">
        <v>6000</v>
      </c>
      <c r="F42" s="538">
        <v>24</v>
      </c>
      <c r="G42" s="350">
        <v>144000</v>
      </c>
      <c r="H42" s="539">
        <v>24</v>
      </c>
      <c r="I42" s="350">
        <v>144000</v>
      </c>
    </row>
    <row r="43" spans="1:9" ht="11.25" customHeight="1">
      <c r="A43" s="348">
        <v>34</v>
      </c>
      <c r="B43" s="550" t="s">
        <v>1012</v>
      </c>
      <c r="C43" s="530">
        <v>2015</v>
      </c>
      <c r="D43" s="531" t="s">
        <v>11</v>
      </c>
      <c r="E43" s="349">
        <v>15000</v>
      </c>
      <c r="F43" s="532">
        <v>1</v>
      </c>
      <c r="G43" s="350">
        <v>15000</v>
      </c>
      <c r="H43" s="533">
        <v>1</v>
      </c>
      <c r="I43" s="350">
        <v>15000</v>
      </c>
    </row>
    <row r="44" spans="1:9" ht="10.5" customHeight="1">
      <c r="A44" s="348">
        <v>35</v>
      </c>
      <c r="B44" s="548" t="s">
        <v>809</v>
      </c>
      <c r="C44" s="530">
        <v>2015</v>
      </c>
      <c r="D44" s="531" t="s">
        <v>11</v>
      </c>
      <c r="E44" s="349">
        <v>35750</v>
      </c>
      <c r="F44" s="535">
        <v>4</v>
      </c>
      <c r="G44" s="350">
        <v>143000</v>
      </c>
      <c r="H44" s="536">
        <v>4</v>
      </c>
      <c r="I44" s="350">
        <v>143000</v>
      </c>
    </row>
    <row r="45" spans="1:9" ht="11.25" customHeight="1">
      <c r="A45" s="348">
        <v>36</v>
      </c>
      <c r="B45" s="534" t="s">
        <v>1013</v>
      </c>
      <c r="C45" s="530">
        <v>2014</v>
      </c>
      <c r="D45" s="531" t="s">
        <v>1014</v>
      </c>
      <c r="E45" s="349">
        <v>80465</v>
      </c>
      <c r="F45" s="535">
        <v>1</v>
      </c>
      <c r="G45" s="350">
        <v>80465</v>
      </c>
      <c r="H45" s="536">
        <v>1</v>
      </c>
      <c r="I45" s="350">
        <v>80465</v>
      </c>
    </row>
    <row r="46" spans="1:9" s="556" customFormat="1" ht="11.25" customHeight="1">
      <c r="A46" s="354">
        <v>37</v>
      </c>
      <c r="B46" s="551" t="s">
        <v>1015</v>
      </c>
      <c r="C46" s="552">
        <v>2011</v>
      </c>
      <c r="D46" s="553" t="s">
        <v>11</v>
      </c>
      <c r="E46" s="355">
        <v>80000</v>
      </c>
      <c r="F46" s="554">
        <v>1</v>
      </c>
      <c r="G46" s="356">
        <v>80000</v>
      </c>
      <c r="H46" s="555">
        <v>1</v>
      </c>
      <c r="I46" s="356">
        <v>80000</v>
      </c>
    </row>
    <row r="47" spans="1:9" ht="21.75" customHeight="1">
      <c r="A47" s="357">
        <v>38</v>
      </c>
      <c r="B47" s="534" t="s">
        <v>1016</v>
      </c>
      <c r="C47" s="530">
        <v>2011</v>
      </c>
      <c r="D47" s="531" t="s">
        <v>11</v>
      </c>
      <c r="E47" s="349">
        <v>97500</v>
      </c>
      <c r="F47" s="535">
        <v>1</v>
      </c>
      <c r="G47" s="350">
        <v>97500</v>
      </c>
      <c r="H47" s="536">
        <v>1</v>
      </c>
      <c r="I47" s="350">
        <v>97500</v>
      </c>
    </row>
    <row r="48" spans="1:9" ht="11.25" customHeight="1">
      <c r="A48" s="348">
        <v>39</v>
      </c>
      <c r="B48" s="534" t="s">
        <v>1017</v>
      </c>
      <c r="C48" s="530">
        <v>2011</v>
      </c>
      <c r="D48" s="531" t="s">
        <v>1014</v>
      </c>
      <c r="E48" s="349">
        <v>60000</v>
      </c>
      <c r="F48" s="535">
        <v>1</v>
      </c>
      <c r="G48" s="350">
        <v>60000</v>
      </c>
      <c r="H48" s="536">
        <v>1</v>
      </c>
      <c r="I48" s="350">
        <v>60000</v>
      </c>
    </row>
    <row r="49" spans="1:18" ht="10.5" customHeight="1">
      <c r="A49" s="348">
        <v>40</v>
      </c>
      <c r="B49" s="534" t="s">
        <v>1018</v>
      </c>
      <c r="C49" s="530">
        <v>2011</v>
      </c>
      <c r="D49" s="531" t="s">
        <v>11</v>
      </c>
      <c r="E49" s="349">
        <v>10200</v>
      </c>
      <c r="F49" s="535">
        <v>1</v>
      </c>
      <c r="G49" s="350">
        <v>10200</v>
      </c>
      <c r="H49" s="536">
        <v>1</v>
      </c>
      <c r="I49" s="350">
        <v>10200</v>
      </c>
    </row>
    <row r="50" spans="1:18" ht="11.25" customHeight="1">
      <c r="A50" s="348">
        <v>41</v>
      </c>
      <c r="B50" s="534" t="s">
        <v>1019</v>
      </c>
      <c r="C50" s="530">
        <v>2011</v>
      </c>
      <c r="D50" s="531" t="s">
        <v>11</v>
      </c>
      <c r="E50" s="349">
        <v>12000</v>
      </c>
      <c r="F50" s="535">
        <v>1</v>
      </c>
      <c r="G50" s="350">
        <v>12000</v>
      </c>
      <c r="H50" s="536">
        <v>1</v>
      </c>
      <c r="I50" s="350">
        <v>12000</v>
      </c>
      <c r="J50" s="730"/>
      <c r="K50" s="727"/>
      <c r="L50" s="727"/>
      <c r="M50" s="727"/>
      <c r="N50" s="727"/>
      <c r="O50" s="727"/>
      <c r="P50" s="727"/>
      <c r="Q50" s="727"/>
      <c r="R50" s="727"/>
    </row>
    <row r="51" spans="1:18" ht="11.25" customHeight="1">
      <c r="A51" s="348">
        <v>42</v>
      </c>
      <c r="B51" s="534" t="s">
        <v>1020</v>
      </c>
      <c r="C51" s="530">
        <v>2011</v>
      </c>
      <c r="D51" s="531" t="s">
        <v>11</v>
      </c>
      <c r="E51" s="349">
        <v>8400</v>
      </c>
      <c r="F51" s="535">
        <v>2</v>
      </c>
      <c r="G51" s="350">
        <v>16800</v>
      </c>
      <c r="H51" s="536">
        <v>2</v>
      </c>
      <c r="I51" s="350">
        <v>16800</v>
      </c>
      <c r="J51" s="730"/>
      <c r="K51" s="727"/>
      <c r="L51" s="727"/>
      <c r="M51" s="727"/>
      <c r="N51" s="727"/>
      <c r="O51" s="727"/>
      <c r="P51" s="727"/>
      <c r="Q51" s="727"/>
      <c r="R51" s="727"/>
    </row>
    <row r="52" spans="1:18" ht="12" customHeight="1">
      <c r="A52" s="348">
        <v>43</v>
      </c>
      <c r="B52" s="534" t="s">
        <v>1021</v>
      </c>
      <c r="C52" s="530">
        <v>2011</v>
      </c>
      <c r="D52" s="531" t="s">
        <v>11</v>
      </c>
      <c r="E52" s="349">
        <v>9000</v>
      </c>
      <c r="F52" s="535">
        <v>2</v>
      </c>
      <c r="G52" s="350">
        <v>18000</v>
      </c>
      <c r="H52" s="536">
        <v>2</v>
      </c>
      <c r="I52" s="350">
        <v>18000</v>
      </c>
    </row>
    <row r="53" spans="1:18" ht="12" customHeight="1">
      <c r="A53" s="348">
        <v>44</v>
      </c>
      <c r="B53" s="534" t="s">
        <v>1022</v>
      </c>
      <c r="C53" s="530">
        <v>2011</v>
      </c>
      <c r="D53" s="531" t="s">
        <v>11</v>
      </c>
      <c r="E53" s="349">
        <v>18000</v>
      </c>
      <c r="F53" s="535">
        <v>1</v>
      </c>
      <c r="G53" s="350">
        <v>18000</v>
      </c>
      <c r="H53" s="536">
        <v>1</v>
      </c>
      <c r="I53" s="350">
        <v>18000</v>
      </c>
    </row>
    <row r="54" spans="1:18">
      <c r="A54" s="348">
        <v>45</v>
      </c>
      <c r="B54" s="548" t="s">
        <v>1023</v>
      </c>
      <c r="C54" s="530">
        <v>2011</v>
      </c>
      <c r="D54" s="531" t="s">
        <v>11</v>
      </c>
      <c r="E54" s="349">
        <v>3300</v>
      </c>
      <c r="F54" s="535">
        <v>1</v>
      </c>
      <c r="G54" s="350">
        <v>3300</v>
      </c>
      <c r="H54" s="536">
        <v>1</v>
      </c>
      <c r="I54" s="350">
        <v>3300</v>
      </c>
    </row>
    <row r="55" spans="1:18">
      <c r="A55" s="348">
        <v>46</v>
      </c>
      <c r="B55" s="548" t="s">
        <v>1024</v>
      </c>
      <c r="C55" s="530">
        <v>2011</v>
      </c>
      <c r="D55" s="531" t="s">
        <v>11</v>
      </c>
      <c r="E55" s="349">
        <v>48750</v>
      </c>
      <c r="F55" s="535">
        <v>2</v>
      </c>
      <c r="G55" s="350">
        <v>97500</v>
      </c>
      <c r="H55" s="536">
        <v>2</v>
      </c>
      <c r="I55" s="350">
        <v>97500</v>
      </c>
    </row>
    <row r="56" spans="1:18">
      <c r="A56" s="348">
        <v>47</v>
      </c>
      <c r="B56" s="548" t="s">
        <v>1025</v>
      </c>
      <c r="C56" s="530">
        <v>2014</v>
      </c>
      <c r="D56" s="531" t="s">
        <v>11</v>
      </c>
      <c r="E56" s="358">
        <v>20000</v>
      </c>
      <c r="F56" s="535">
        <v>1</v>
      </c>
      <c r="G56" s="350">
        <v>20000</v>
      </c>
      <c r="H56" s="536">
        <v>1</v>
      </c>
      <c r="I56" s="350">
        <v>20000</v>
      </c>
    </row>
    <row r="57" spans="1:18">
      <c r="A57" s="353">
        <v>48</v>
      </c>
      <c r="B57" s="557" t="s">
        <v>1026</v>
      </c>
      <c r="C57" s="542">
        <v>2012</v>
      </c>
      <c r="D57" s="543" t="s">
        <v>11</v>
      </c>
      <c r="E57" s="359">
        <v>2700</v>
      </c>
      <c r="F57" s="546">
        <v>1</v>
      </c>
      <c r="G57" s="352">
        <v>2700</v>
      </c>
      <c r="H57" s="547">
        <v>1</v>
      </c>
      <c r="I57" s="352">
        <v>2700</v>
      </c>
    </row>
    <row r="58" spans="1:18">
      <c r="A58" s="348">
        <v>49</v>
      </c>
      <c r="B58" s="548" t="s">
        <v>64</v>
      </c>
      <c r="C58" s="530">
        <v>2015</v>
      </c>
      <c r="D58" s="543" t="s">
        <v>11</v>
      </c>
      <c r="E58" s="358">
        <v>5000</v>
      </c>
      <c r="F58" s="535">
        <v>2</v>
      </c>
      <c r="G58" s="350">
        <v>10000</v>
      </c>
      <c r="H58" s="536">
        <v>2</v>
      </c>
      <c r="I58" s="350">
        <v>10000</v>
      </c>
    </row>
    <row r="59" spans="1:18">
      <c r="A59" s="353">
        <v>50</v>
      </c>
      <c r="B59" s="557" t="s">
        <v>270</v>
      </c>
      <c r="C59" s="542">
        <v>2012</v>
      </c>
      <c r="D59" s="543" t="s">
        <v>11</v>
      </c>
      <c r="E59" s="359">
        <v>93600</v>
      </c>
      <c r="F59" s="558">
        <v>1</v>
      </c>
      <c r="G59" s="352">
        <v>93600</v>
      </c>
      <c r="H59" s="559">
        <v>1</v>
      </c>
      <c r="I59" s="352">
        <v>93600</v>
      </c>
    </row>
    <row r="60" spans="1:18" ht="21">
      <c r="A60" s="360">
        <v>51</v>
      </c>
      <c r="B60" s="548" t="s">
        <v>1027</v>
      </c>
      <c r="C60" s="530">
        <v>2017</v>
      </c>
      <c r="D60" s="531" t="s">
        <v>11</v>
      </c>
      <c r="E60" s="358">
        <v>30000</v>
      </c>
      <c r="F60" s="532">
        <v>1</v>
      </c>
      <c r="G60" s="361">
        <v>30000</v>
      </c>
      <c r="H60" s="533">
        <v>1</v>
      </c>
      <c r="I60" s="361">
        <v>30000</v>
      </c>
    </row>
    <row r="61" spans="1:18">
      <c r="A61" s="348">
        <v>52</v>
      </c>
      <c r="B61" s="548" t="s">
        <v>1028</v>
      </c>
      <c r="C61" s="530">
        <v>2017</v>
      </c>
      <c r="D61" s="531" t="s">
        <v>11</v>
      </c>
      <c r="E61" s="358">
        <v>560</v>
      </c>
      <c r="F61" s="535">
        <v>1</v>
      </c>
      <c r="G61" s="361">
        <v>560</v>
      </c>
      <c r="H61" s="536">
        <v>1</v>
      </c>
      <c r="I61" s="361">
        <v>560</v>
      </c>
    </row>
    <row r="62" spans="1:18">
      <c r="A62" s="348">
        <v>53</v>
      </c>
      <c r="B62" s="548" t="s">
        <v>1029</v>
      </c>
      <c r="C62" s="530">
        <v>2017</v>
      </c>
      <c r="D62" s="531" t="s">
        <v>11</v>
      </c>
      <c r="E62" s="358">
        <v>1920</v>
      </c>
      <c r="F62" s="535">
        <v>13</v>
      </c>
      <c r="G62" s="350">
        <v>24960</v>
      </c>
      <c r="H62" s="536">
        <v>13</v>
      </c>
      <c r="I62" s="350">
        <v>24960</v>
      </c>
    </row>
    <row r="63" spans="1:18">
      <c r="A63" s="348">
        <v>54</v>
      </c>
      <c r="B63" s="548" t="s">
        <v>1030</v>
      </c>
      <c r="C63" s="530">
        <v>2017</v>
      </c>
      <c r="D63" s="531" t="s">
        <v>11</v>
      </c>
      <c r="E63" s="358">
        <v>2765</v>
      </c>
      <c r="F63" s="535">
        <v>4</v>
      </c>
      <c r="G63" s="350">
        <v>11060</v>
      </c>
      <c r="H63" s="536">
        <v>4</v>
      </c>
      <c r="I63" s="350">
        <v>11060</v>
      </c>
    </row>
    <row r="64" spans="1:18">
      <c r="A64" s="348">
        <v>55</v>
      </c>
      <c r="B64" s="548" t="s">
        <v>1031</v>
      </c>
      <c r="C64" s="530">
        <v>2017</v>
      </c>
      <c r="D64" s="531" t="s">
        <v>11</v>
      </c>
      <c r="E64" s="358">
        <v>0</v>
      </c>
      <c r="F64" s="535">
        <v>1</v>
      </c>
      <c r="G64" s="350">
        <v>0</v>
      </c>
      <c r="H64" s="536">
        <v>1</v>
      </c>
      <c r="I64" s="350">
        <v>0</v>
      </c>
    </row>
    <row r="65" spans="1:9">
      <c r="A65" s="348">
        <v>56</v>
      </c>
      <c r="B65" s="548" t="s">
        <v>1032</v>
      </c>
      <c r="C65" s="530">
        <v>2014</v>
      </c>
      <c r="D65" s="531" t="s">
        <v>11</v>
      </c>
      <c r="E65" s="358">
        <v>512</v>
      </c>
      <c r="F65" s="535">
        <v>1</v>
      </c>
      <c r="G65" s="350">
        <v>512</v>
      </c>
      <c r="H65" s="536">
        <v>1</v>
      </c>
      <c r="I65" s="350">
        <v>512</v>
      </c>
    </row>
    <row r="66" spans="1:9">
      <c r="A66" s="348">
        <v>57</v>
      </c>
      <c r="B66" s="549" t="s">
        <v>1033</v>
      </c>
      <c r="C66" s="530">
        <v>2017</v>
      </c>
      <c r="D66" s="531" t="s">
        <v>11</v>
      </c>
      <c r="E66" s="358">
        <v>19750</v>
      </c>
      <c r="F66" s="538">
        <v>1</v>
      </c>
      <c r="G66" s="361">
        <v>19750</v>
      </c>
      <c r="H66" s="539">
        <v>1</v>
      </c>
      <c r="I66" s="361">
        <v>19750</v>
      </c>
    </row>
    <row r="67" spans="1:9">
      <c r="A67" s="348">
        <v>58</v>
      </c>
      <c r="B67" s="550" t="s">
        <v>505</v>
      </c>
      <c r="C67" s="530">
        <v>2017</v>
      </c>
      <c r="D67" s="531" t="s">
        <v>11</v>
      </c>
      <c r="E67" s="358">
        <v>13440</v>
      </c>
      <c r="F67" s="532">
        <v>1</v>
      </c>
      <c r="G67" s="361">
        <v>13440</v>
      </c>
      <c r="H67" s="533">
        <v>1</v>
      </c>
      <c r="I67" s="361">
        <v>13440</v>
      </c>
    </row>
    <row r="68" spans="1:9" ht="21">
      <c r="A68" s="357">
        <v>59</v>
      </c>
      <c r="B68" s="549" t="s">
        <v>1034</v>
      </c>
      <c r="C68" s="530">
        <v>2017</v>
      </c>
      <c r="D68" s="531" t="s">
        <v>11</v>
      </c>
      <c r="E68" s="358">
        <v>22910</v>
      </c>
      <c r="F68" s="538">
        <v>1</v>
      </c>
      <c r="G68" s="361">
        <v>22910</v>
      </c>
      <c r="H68" s="539">
        <v>1</v>
      </c>
      <c r="I68" s="361">
        <v>22910</v>
      </c>
    </row>
    <row r="69" spans="1:9">
      <c r="A69" s="348">
        <v>60</v>
      </c>
      <c r="B69" s="550" t="s">
        <v>64</v>
      </c>
      <c r="C69" s="530">
        <v>2017</v>
      </c>
      <c r="D69" s="531" t="s">
        <v>1035</v>
      </c>
      <c r="E69" s="358">
        <v>5000</v>
      </c>
      <c r="F69" s="532">
        <v>12.5</v>
      </c>
      <c r="G69" s="350">
        <v>62500</v>
      </c>
      <c r="H69" s="533">
        <v>12.5</v>
      </c>
      <c r="I69" s="350">
        <v>62500</v>
      </c>
    </row>
    <row r="70" spans="1:9">
      <c r="A70" s="348">
        <v>61</v>
      </c>
      <c r="B70" s="548" t="s">
        <v>1036</v>
      </c>
      <c r="C70" s="530">
        <v>2017</v>
      </c>
      <c r="D70" s="531" t="s">
        <v>11</v>
      </c>
      <c r="E70" s="358">
        <v>4337</v>
      </c>
      <c r="F70" s="535">
        <v>10</v>
      </c>
      <c r="G70" s="350">
        <v>43371</v>
      </c>
      <c r="H70" s="536">
        <v>10</v>
      </c>
      <c r="I70" s="350">
        <v>43371</v>
      </c>
    </row>
    <row r="71" spans="1:9">
      <c r="A71" s="348">
        <v>62</v>
      </c>
      <c r="B71" s="549" t="s">
        <v>1037</v>
      </c>
      <c r="C71" s="530">
        <v>2017</v>
      </c>
      <c r="D71" s="531" t="s">
        <v>11</v>
      </c>
      <c r="E71" s="358">
        <v>10240</v>
      </c>
      <c r="F71" s="538">
        <v>1</v>
      </c>
      <c r="G71" s="350">
        <v>10240</v>
      </c>
      <c r="H71" s="539">
        <v>1</v>
      </c>
      <c r="I71" s="350">
        <v>10240</v>
      </c>
    </row>
    <row r="72" spans="1:9">
      <c r="A72" s="348">
        <v>63</v>
      </c>
      <c r="B72" s="550" t="s">
        <v>1038</v>
      </c>
      <c r="C72" s="530">
        <v>1987</v>
      </c>
      <c r="D72" s="531" t="s">
        <v>11</v>
      </c>
      <c r="E72" s="358">
        <v>20000</v>
      </c>
      <c r="F72" s="532">
        <v>35</v>
      </c>
      <c r="G72" s="350">
        <v>700000</v>
      </c>
      <c r="H72" s="533">
        <v>35</v>
      </c>
      <c r="I72" s="350">
        <v>700000</v>
      </c>
    </row>
    <row r="73" spans="1:9">
      <c r="A73" s="348">
        <v>64</v>
      </c>
      <c r="B73" s="548" t="s">
        <v>69</v>
      </c>
      <c r="C73" s="530">
        <v>1987</v>
      </c>
      <c r="D73" s="531" t="s">
        <v>11</v>
      </c>
      <c r="E73" s="358">
        <v>8000</v>
      </c>
      <c r="F73" s="535">
        <v>1</v>
      </c>
      <c r="G73" s="350">
        <v>8000</v>
      </c>
      <c r="H73" s="536">
        <v>1</v>
      </c>
      <c r="I73" s="350">
        <v>8000</v>
      </c>
    </row>
    <row r="74" spans="1:9">
      <c r="A74" s="348">
        <v>65</v>
      </c>
      <c r="B74" s="548" t="s">
        <v>1039</v>
      </c>
      <c r="C74" s="530">
        <v>1987</v>
      </c>
      <c r="D74" s="531" t="s">
        <v>11</v>
      </c>
      <c r="E74" s="358">
        <v>15000</v>
      </c>
      <c r="F74" s="535">
        <v>1</v>
      </c>
      <c r="G74" s="350">
        <v>15000</v>
      </c>
      <c r="H74" s="536">
        <v>1</v>
      </c>
      <c r="I74" s="350">
        <v>15000</v>
      </c>
    </row>
    <row r="75" spans="1:9">
      <c r="A75" s="348">
        <v>66</v>
      </c>
      <c r="B75" s="549" t="s">
        <v>1040</v>
      </c>
      <c r="C75" s="530">
        <v>1987</v>
      </c>
      <c r="D75" s="531" t="s">
        <v>11</v>
      </c>
      <c r="E75" s="358">
        <v>5000</v>
      </c>
      <c r="F75" s="538">
        <v>2</v>
      </c>
      <c r="G75" s="350">
        <v>10000</v>
      </c>
      <c r="H75" s="539">
        <v>2</v>
      </c>
      <c r="I75" s="350">
        <v>10000</v>
      </c>
    </row>
    <row r="76" spans="1:9">
      <c r="A76" s="348">
        <v>67</v>
      </c>
      <c r="B76" s="550" t="s">
        <v>69</v>
      </c>
      <c r="C76" s="530">
        <v>1987</v>
      </c>
      <c r="D76" s="531" t="s">
        <v>11</v>
      </c>
      <c r="E76" s="358">
        <v>8000</v>
      </c>
      <c r="F76" s="532">
        <v>1</v>
      </c>
      <c r="G76" s="350">
        <v>8000</v>
      </c>
      <c r="H76" s="533">
        <v>1</v>
      </c>
      <c r="I76" s="350">
        <v>8000</v>
      </c>
    </row>
    <row r="77" spans="1:9">
      <c r="A77" s="348">
        <v>68</v>
      </c>
      <c r="B77" s="548" t="s">
        <v>774</v>
      </c>
      <c r="C77" s="530">
        <v>1987</v>
      </c>
      <c r="D77" s="531" t="s">
        <v>11</v>
      </c>
      <c r="E77" s="358">
        <v>5000</v>
      </c>
      <c r="F77" s="535">
        <v>1</v>
      </c>
      <c r="G77" s="350">
        <v>5000</v>
      </c>
      <c r="H77" s="536">
        <v>1</v>
      </c>
      <c r="I77" s="350">
        <v>5000</v>
      </c>
    </row>
    <row r="78" spans="1:9">
      <c r="A78" s="348">
        <v>69</v>
      </c>
      <c r="B78" s="548" t="s">
        <v>1041</v>
      </c>
      <c r="C78" s="530">
        <v>1987</v>
      </c>
      <c r="D78" s="531" t="s">
        <v>11</v>
      </c>
      <c r="E78" s="358">
        <v>10000</v>
      </c>
      <c r="F78" s="535">
        <v>1</v>
      </c>
      <c r="G78" s="350">
        <v>10000</v>
      </c>
      <c r="H78" s="536">
        <v>1</v>
      </c>
      <c r="I78" s="350">
        <v>10000</v>
      </c>
    </row>
    <row r="79" spans="1:9">
      <c r="A79" s="348">
        <v>70</v>
      </c>
      <c r="B79" s="548" t="s">
        <v>802</v>
      </c>
      <c r="C79" s="530">
        <v>1987</v>
      </c>
      <c r="D79" s="531" t="s">
        <v>11</v>
      </c>
      <c r="E79" s="358">
        <v>5000</v>
      </c>
      <c r="F79" s="535">
        <v>4</v>
      </c>
      <c r="G79" s="350">
        <v>20000</v>
      </c>
      <c r="H79" s="536">
        <v>4</v>
      </c>
      <c r="I79" s="350">
        <v>20000</v>
      </c>
    </row>
    <row r="80" spans="1:9">
      <c r="A80" s="348">
        <v>71</v>
      </c>
      <c r="B80" s="548" t="s">
        <v>926</v>
      </c>
      <c r="C80" s="530">
        <v>1987</v>
      </c>
      <c r="D80" s="531" t="s">
        <v>11</v>
      </c>
      <c r="E80" s="358">
        <v>8000</v>
      </c>
      <c r="F80" s="535">
        <v>1</v>
      </c>
      <c r="G80" s="350">
        <v>8000</v>
      </c>
      <c r="H80" s="536">
        <v>1</v>
      </c>
      <c r="I80" s="350">
        <v>8000</v>
      </c>
    </row>
    <row r="81" spans="1:9">
      <c r="A81" s="348">
        <v>72</v>
      </c>
      <c r="B81" s="548" t="s">
        <v>926</v>
      </c>
      <c r="C81" s="530">
        <v>1987</v>
      </c>
      <c r="D81" s="531" t="s">
        <v>11</v>
      </c>
      <c r="E81" s="358">
        <v>8000</v>
      </c>
      <c r="F81" s="535">
        <v>2</v>
      </c>
      <c r="G81" s="350">
        <v>16000</v>
      </c>
      <c r="H81" s="536">
        <v>2</v>
      </c>
      <c r="I81" s="350">
        <v>16000</v>
      </c>
    </row>
    <row r="82" spans="1:9">
      <c r="A82" s="348">
        <v>73</v>
      </c>
      <c r="B82" s="548" t="s">
        <v>1042</v>
      </c>
      <c r="C82" s="530">
        <v>1987</v>
      </c>
      <c r="D82" s="531" t="s">
        <v>11</v>
      </c>
      <c r="E82" s="358">
        <v>80000</v>
      </c>
      <c r="F82" s="535">
        <v>1</v>
      </c>
      <c r="G82" s="350">
        <v>80000</v>
      </c>
      <c r="H82" s="536">
        <v>1</v>
      </c>
      <c r="I82" s="350">
        <v>80000</v>
      </c>
    </row>
    <row r="83" spans="1:9">
      <c r="A83" s="348">
        <v>74</v>
      </c>
      <c r="B83" s="548" t="s">
        <v>1043</v>
      </c>
      <c r="C83" s="530">
        <v>1987</v>
      </c>
      <c r="D83" s="531" t="s">
        <v>11</v>
      </c>
      <c r="E83" s="358">
        <v>5000</v>
      </c>
      <c r="F83" s="535">
        <v>2</v>
      </c>
      <c r="G83" s="350">
        <v>10000</v>
      </c>
      <c r="H83" s="536">
        <v>2</v>
      </c>
      <c r="I83" s="350">
        <v>10000</v>
      </c>
    </row>
    <row r="84" spans="1:9">
      <c r="A84" s="348">
        <v>75</v>
      </c>
      <c r="B84" s="548" t="s">
        <v>1044</v>
      </c>
      <c r="C84" s="530">
        <v>1987</v>
      </c>
      <c r="D84" s="531" t="s">
        <v>11</v>
      </c>
      <c r="E84" s="358">
        <v>1000</v>
      </c>
      <c r="F84" s="535">
        <v>1</v>
      </c>
      <c r="G84" s="350">
        <v>1000</v>
      </c>
      <c r="H84" s="536">
        <v>1</v>
      </c>
      <c r="I84" s="350">
        <v>1000</v>
      </c>
    </row>
    <row r="85" spans="1:9">
      <c r="A85" s="348">
        <v>76</v>
      </c>
      <c r="B85" s="548" t="s">
        <v>1044</v>
      </c>
      <c r="C85" s="530">
        <v>1987</v>
      </c>
      <c r="D85" s="531" t="s">
        <v>11</v>
      </c>
      <c r="E85" s="358">
        <v>1000</v>
      </c>
      <c r="F85" s="535">
        <v>1</v>
      </c>
      <c r="G85" s="350">
        <v>1000</v>
      </c>
      <c r="H85" s="536">
        <v>1</v>
      </c>
      <c r="I85" s="350">
        <v>1000</v>
      </c>
    </row>
    <row r="86" spans="1:9">
      <c r="A86" s="348">
        <v>77</v>
      </c>
      <c r="B86" s="548" t="s">
        <v>1044</v>
      </c>
      <c r="C86" s="530">
        <v>1987</v>
      </c>
      <c r="D86" s="531" t="s">
        <v>11</v>
      </c>
      <c r="E86" s="358">
        <v>1000</v>
      </c>
      <c r="F86" s="535">
        <v>1</v>
      </c>
      <c r="G86" s="350">
        <v>1000</v>
      </c>
      <c r="H86" s="536">
        <v>1</v>
      </c>
      <c r="I86" s="350">
        <v>1000</v>
      </c>
    </row>
    <row r="87" spans="1:9">
      <c r="A87" s="353">
        <v>78</v>
      </c>
      <c r="B87" s="557" t="s">
        <v>1045</v>
      </c>
      <c r="C87" s="542">
        <v>1987</v>
      </c>
      <c r="D87" s="543" t="s">
        <v>11</v>
      </c>
      <c r="E87" s="359">
        <v>28</v>
      </c>
      <c r="F87" s="560">
        <v>17558</v>
      </c>
      <c r="G87" s="352">
        <v>495782</v>
      </c>
      <c r="H87" s="561">
        <v>17558</v>
      </c>
      <c r="I87" s="352">
        <v>495782</v>
      </c>
    </row>
    <row r="88" spans="1:9">
      <c r="A88" s="353">
        <v>79</v>
      </c>
      <c r="B88" s="562" t="s">
        <v>1046</v>
      </c>
      <c r="C88" s="542">
        <v>2015</v>
      </c>
      <c r="D88" s="543" t="s">
        <v>1014</v>
      </c>
      <c r="E88" s="359">
        <v>56940</v>
      </c>
      <c r="F88" s="544">
        <v>1</v>
      </c>
      <c r="G88" s="352">
        <v>56940</v>
      </c>
      <c r="H88" s="545">
        <v>1</v>
      </c>
      <c r="I88" s="352">
        <v>56940</v>
      </c>
    </row>
    <row r="89" spans="1:9">
      <c r="A89" s="348">
        <v>80</v>
      </c>
      <c r="B89" s="550" t="s">
        <v>1047</v>
      </c>
      <c r="C89" s="530">
        <v>2017</v>
      </c>
      <c r="D89" s="531" t="s">
        <v>11</v>
      </c>
      <c r="E89" s="358">
        <v>553</v>
      </c>
      <c r="F89" s="563">
        <v>5</v>
      </c>
      <c r="G89" s="350">
        <v>2765</v>
      </c>
      <c r="H89" s="564">
        <v>5</v>
      </c>
      <c r="I89" s="350">
        <v>2765</v>
      </c>
    </row>
    <row r="90" spans="1:9">
      <c r="A90" s="362">
        <v>81</v>
      </c>
      <c r="B90" s="565" t="s">
        <v>1048</v>
      </c>
      <c r="C90" s="552">
        <v>2017</v>
      </c>
      <c r="D90" s="553" t="s">
        <v>11</v>
      </c>
      <c r="E90" s="363">
        <v>7040</v>
      </c>
      <c r="F90" s="566">
        <v>1</v>
      </c>
      <c r="G90" s="364">
        <v>7040</v>
      </c>
      <c r="H90" s="567">
        <v>1</v>
      </c>
      <c r="I90" s="364">
        <v>7040</v>
      </c>
    </row>
    <row r="91" spans="1:9">
      <c r="A91" s="348">
        <v>82</v>
      </c>
      <c r="B91" s="568" t="s">
        <v>1049</v>
      </c>
      <c r="C91" s="371">
        <v>2017</v>
      </c>
      <c r="D91" s="531" t="s">
        <v>11</v>
      </c>
      <c r="E91" s="358">
        <v>9600</v>
      </c>
      <c r="F91" s="569">
        <v>1</v>
      </c>
      <c r="G91" s="350">
        <v>9600</v>
      </c>
      <c r="H91" s="570">
        <v>1</v>
      </c>
      <c r="I91" s="350">
        <v>9600</v>
      </c>
    </row>
    <row r="92" spans="1:9">
      <c r="A92" s="348">
        <v>83</v>
      </c>
      <c r="B92" s="571" t="s">
        <v>1050</v>
      </c>
      <c r="C92" s="530" t="s">
        <v>1051</v>
      </c>
      <c r="D92" s="531" t="s">
        <v>1014</v>
      </c>
      <c r="E92" s="358">
        <v>5000</v>
      </c>
      <c r="F92" s="572">
        <v>10</v>
      </c>
      <c r="G92" s="350">
        <v>50000</v>
      </c>
      <c r="H92" s="573">
        <v>10</v>
      </c>
      <c r="I92" s="350">
        <v>50000</v>
      </c>
    </row>
    <row r="93" spans="1:9">
      <c r="A93" s="348">
        <v>84</v>
      </c>
      <c r="B93" s="548" t="s">
        <v>1052</v>
      </c>
      <c r="C93" s="530" t="s">
        <v>1051</v>
      </c>
      <c r="D93" s="531" t="s">
        <v>1014</v>
      </c>
      <c r="E93" s="358">
        <v>5000</v>
      </c>
      <c r="F93" s="535">
        <v>22</v>
      </c>
      <c r="G93" s="350">
        <v>110000</v>
      </c>
      <c r="H93" s="536">
        <v>22</v>
      </c>
      <c r="I93" s="350">
        <v>110000</v>
      </c>
    </row>
    <row r="94" spans="1:9">
      <c r="A94" s="348">
        <v>85</v>
      </c>
      <c r="B94" s="548" t="s">
        <v>1053</v>
      </c>
      <c r="C94" s="530">
        <v>2000</v>
      </c>
      <c r="D94" s="531" t="s">
        <v>1014</v>
      </c>
      <c r="E94" s="358">
        <v>7500</v>
      </c>
      <c r="F94" s="535">
        <v>14</v>
      </c>
      <c r="G94" s="350">
        <v>105000</v>
      </c>
      <c r="H94" s="536">
        <v>14</v>
      </c>
      <c r="I94" s="350">
        <v>105000</v>
      </c>
    </row>
    <row r="95" spans="1:9">
      <c r="A95" s="348">
        <v>86</v>
      </c>
      <c r="B95" s="548" t="s">
        <v>1054</v>
      </c>
      <c r="C95" s="530">
        <v>2014</v>
      </c>
      <c r="D95" s="531" t="s">
        <v>1014</v>
      </c>
      <c r="E95" s="358">
        <v>4550</v>
      </c>
      <c r="F95" s="535">
        <v>33</v>
      </c>
      <c r="G95" s="350">
        <v>150150</v>
      </c>
      <c r="H95" s="536">
        <v>33</v>
      </c>
      <c r="I95" s="350">
        <v>150150</v>
      </c>
    </row>
    <row r="96" spans="1:9">
      <c r="A96" s="348">
        <v>87</v>
      </c>
      <c r="B96" s="548" t="s">
        <v>1055</v>
      </c>
      <c r="C96" s="530">
        <v>2014</v>
      </c>
      <c r="D96" s="531" t="s">
        <v>1014</v>
      </c>
      <c r="E96" s="358">
        <v>6500</v>
      </c>
      <c r="F96" s="535">
        <v>24</v>
      </c>
      <c r="G96" s="350">
        <v>156000</v>
      </c>
      <c r="H96" s="536">
        <v>24</v>
      </c>
      <c r="I96" s="350">
        <v>156000</v>
      </c>
    </row>
    <row r="97" spans="1:9">
      <c r="A97" s="348">
        <v>88</v>
      </c>
      <c r="B97" s="548" t="s">
        <v>1056</v>
      </c>
      <c r="C97" s="530">
        <v>2014</v>
      </c>
      <c r="D97" s="531" t="s">
        <v>11</v>
      </c>
      <c r="E97" s="358">
        <v>1625</v>
      </c>
      <c r="F97" s="535">
        <v>33</v>
      </c>
      <c r="G97" s="350">
        <v>53625</v>
      </c>
      <c r="H97" s="536">
        <v>33</v>
      </c>
      <c r="I97" s="350">
        <v>53625</v>
      </c>
    </row>
    <row r="98" spans="1:9">
      <c r="A98" s="348">
        <v>89</v>
      </c>
      <c r="B98" s="548" t="s">
        <v>1057</v>
      </c>
      <c r="C98" s="530">
        <v>2014</v>
      </c>
      <c r="D98" s="531" t="s">
        <v>1014</v>
      </c>
      <c r="E98" s="358">
        <v>16250</v>
      </c>
      <c r="F98" s="535">
        <v>25</v>
      </c>
      <c r="G98" s="350">
        <v>406250</v>
      </c>
      <c r="H98" s="536">
        <v>25</v>
      </c>
      <c r="I98" s="350">
        <v>406250</v>
      </c>
    </row>
    <row r="99" spans="1:9">
      <c r="A99" s="348">
        <v>90</v>
      </c>
      <c r="B99" s="548" t="s">
        <v>1058</v>
      </c>
      <c r="C99" s="530">
        <v>2014</v>
      </c>
      <c r="D99" s="531" t="s">
        <v>1014</v>
      </c>
      <c r="E99" s="358">
        <v>4550</v>
      </c>
      <c r="F99" s="535">
        <v>36</v>
      </c>
      <c r="G99" s="350">
        <v>163800</v>
      </c>
      <c r="H99" s="536">
        <v>36</v>
      </c>
      <c r="I99" s="350">
        <v>163800</v>
      </c>
    </row>
    <row r="100" spans="1:9">
      <c r="A100" s="348">
        <v>91</v>
      </c>
      <c r="B100" s="548" t="s">
        <v>1059</v>
      </c>
      <c r="C100" s="530">
        <v>2014</v>
      </c>
      <c r="D100" s="531" t="s">
        <v>1014</v>
      </c>
      <c r="E100" s="358">
        <v>4550</v>
      </c>
      <c r="F100" s="535">
        <v>36</v>
      </c>
      <c r="G100" s="350">
        <v>163800</v>
      </c>
      <c r="H100" s="536">
        <v>36</v>
      </c>
      <c r="I100" s="350">
        <v>163800</v>
      </c>
    </row>
    <row r="101" spans="1:9">
      <c r="A101" s="348">
        <v>92</v>
      </c>
      <c r="B101" s="548" t="s">
        <v>1060</v>
      </c>
      <c r="C101" s="530">
        <v>2014</v>
      </c>
      <c r="D101" s="531" t="s">
        <v>1014</v>
      </c>
      <c r="E101" s="358">
        <v>6500</v>
      </c>
      <c r="F101" s="535">
        <v>36</v>
      </c>
      <c r="G101" s="350">
        <v>234000</v>
      </c>
      <c r="H101" s="536">
        <v>36</v>
      </c>
      <c r="I101" s="350">
        <v>234000</v>
      </c>
    </row>
    <row r="102" spans="1:9">
      <c r="A102" s="348">
        <v>93</v>
      </c>
      <c r="B102" s="548" t="s">
        <v>1061</v>
      </c>
      <c r="C102" s="530">
        <v>2014</v>
      </c>
      <c r="D102" s="531" t="s">
        <v>11</v>
      </c>
      <c r="E102" s="358">
        <v>1300</v>
      </c>
      <c r="F102" s="535">
        <v>25</v>
      </c>
      <c r="G102" s="350">
        <v>32500</v>
      </c>
      <c r="H102" s="536">
        <v>25</v>
      </c>
      <c r="I102" s="350">
        <v>32500</v>
      </c>
    </row>
    <row r="103" spans="1:9">
      <c r="A103" s="348">
        <v>94</v>
      </c>
      <c r="B103" s="548" t="s">
        <v>1062</v>
      </c>
      <c r="C103" s="530">
        <v>2014</v>
      </c>
      <c r="D103" s="531" t="s">
        <v>1014</v>
      </c>
      <c r="E103" s="358">
        <v>3500</v>
      </c>
      <c r="F103" s="535">
        <v>18</v>
      </c>
      <c r="G103" s="350">
        <v>63000</v>
      </c>
      <c r="H103" s="536">
        <v>18</v>
      </c>
      <c r="I103" s="350">
        <v>63000</v>
      </c>
    </row>
    <row r="104" spans="1:9">
      <c r="A104" s="348">
        <v>95</v>
      </c>
      <c r="B104" s="548" t="s">
        <v>1063</v>
      </c>
      <c r="C104" s="530">
        <v>2014</v>
      </c>
      <c r="D104" s="531" t="s">
        <v>1014</v>
      </c>
      <c r="E104" s="358">
        <v>19500</v>
      </c>
      <c r="F104" s="535">
        <v>8</v>
      </c>
      <c r="G104" s="350">
        <v>156000</v>
      </c>
      <c r="H104" s="536">
        <v>8</v>
      </c>
      <c r="I104" s="350">
        <v>156000</v>
      </c>
    </row>
    <row r="105" spans="1:9">
      <c r="A105" s="348">
        <v>96</v>
      </c>
      <c r="B105" s="549" t="s">
        <v>1064</v>
      </c>
      <c r="C105" s="530">
        <v>2014</v>
      </c>
      <c r="D105" s="531" t="s">
        <v>1014</v>
      </c>
      <c r="E105" s="358">
        <v>4550</v>
      </c>
      <c r="F105" s="538">
        <v>3</v>
      </c>
      <c r="G105" s="350">
        <v>13650</v>
      </c>
      <c r="H105" s="539">
        <v>3</v>
      </c>
      <c r="I105" s="350">
        <v>13650</v>
      </c>
    </row>
    <row r="106" spans="1:9">
      <c r="A106" s="362">
        <v>97</v>
      </c>
      <c r="B106" s="550" t="s">
        <v>1065</v>
      </c>
      <c r="C106" s="552">
        <v>2015</v>
      </c>
      <c r="D106" s="553" t="s">
        <v>1014</v>
      </c>
      <c r="E106" s="363">
        <v>5200</v>
      </c>
      <c r="F106" s="574">
        <v>26</v>
      </c>
      <c r="G106" s="364">
        <v>135200</v>
      </c>
      <c r="H106" s="575">
        <v>26</v>
      </c>
      <c r="I106" s="364">
        <v>135200</v>
      </c>
    </row>
    <row r="107" spans="1:9">
      <c r="A107" s="362">
        <v>98</v>
      </c>
      <c r="B107" s="548" t="s">
        <v>1066</v>
      </c>
      <c r="C107" s="552">
        <v>2015</v>
      </c>
      <c r="D107" s="553" t="s">
        <v>1014</v>
      </c>
      <c r="E107" s="363">
        <v>4550</v>
      </c>
      <c r="F107" s="566">
        <v>12</v>
      </c>
      <c r="G107" s="364">
        <v>54600</v>
      </c>
      <c r="H107" s="567">
        <v>12</v>
      </c>
      <c r="I107" s="364">
        <v>54600</v>
      </c>
    </row>
    <row r="108" spans="1:9">
      <c r="A108" s="365">
        <v>99</v>
      </c>
      <c r="B108" s="549" t="s">
        <v>1067</v>
      </c>
      <c r="C108" s="532">
        <v>2015</v>
      </c>
      <c r="D108" s="531" t="s">
        <v>1014</v>
      </c>
      <c r="E108" s="366">
        <v>32500</v>
      </c>
      <c r="F108" s="563">
        <v>6</v>
      </c>
      <c r="G108" s="367">
        <v>195000</v>
      </c>
      <c r="H108" s="564">
        <v>6</v>
      </c>
      <c r="I108" s="367">
        <v>195000</v>
      </c>
    </row>
    <row r="109" spans="1:9">
      <c r="A109" s="368">
        <v>100</v>
      </c>
      <c r="B109" s="576" t="s">
        <v>1068</v>
      </c>
      <c r="C109" s="535">
        <v>2015</v>
      </c>
      <c r="D109" s="531" t="s">
        <v>1014</v>
      </c>
      <c r="E109" s="358">
        <v>6500</v>
      </c>
      <c r="F109" s="563">
        <v>1</v>
      </c>
      <c r="G109" s="361">
        <v>6500</v>
      </c>
      <c r="H109" s="564">
        <v>1</v>
      </c>
      <c r="I109" s="361">
        <v>6500</v>
      </c>
    </row>
    <row r="110" spans="1:9">
      <c r="A110" s="369">
        <v>101</v>
      </c>
      <c r="B110" s="576" t="s">
        <v>1069</v>
      </c>
      <c r="C110" s="554">
        <v>2015</v>
      </c>
      <c r="D110" s="553" t="s">
        <v>1014</v>
      </c>
      <c r="E110" s="363">
        <v>4550</v>
      </c>
      <c r="F110" s="566">
        <v>22</v>
      </c>
      <c r="G110" s="370">
        <v>100100</v>
      </c>
      <c r="H110" s="567">
        <v>22</v>
      </c>
      <c r="I110" s="370">
        <v>100100</v>
      </c>
    </row>
    <row r="111" spans="1:9">
      <c r="A111" s="369">
        <v>102</v>
      </c>
      <c r="B111" s="576" t="s">
        <v>1070</v>
      </c>
      <c r="C111" s="538">
        <v>2015</v>
      </c>
      <c r="D111" s="531" t="s">
        <v>1014</v>
      </c>
      <c r="E111" s="358">
        <v>1920</v>
      </c>
      <c r="F111" s="569">
        <v>15</v>
      </c>
      <c r="G111" s="361">
        <v>28800</v>
      </c>
      <c r="H111" s="570">
        <v>15</v>
      </c>
      <c r="I111" s="361">
        <v>28800</v>
      </c>
    </row>
    <row r="112" spans="1:9">
      <c r="A112" s="368">
        <v>103</v>
      </c>
      <c r="B112" s="576" t="s">
        <v>1071</v>
      </c>
      <c r="C112" s="532">
        <v>2015</v>
      </c>
      <c r="D112" s="531" t="s">
        <v>1014</v>
      </c>
      <c r="E112" s="358">
        <v>2560</v>
      </c>
      <c r="F112" s="572">
        <v>2</v>
      </c>
      <c r="G112" s="361">
        <v>5120</v>
      </c>
      <c r="H112" s="573">
        <v>2</v>
      </c>
      <c r="I112" s="361">
        <v>5120</v>
      </c>
    </row>
    <row r="113" spans="1:11">
      <c r="A113" s="368">
        <v>104</v>
      </c>
      <c r="B113" s="576" t="s">
        <v>1072</v>
      </c>
      <c r="C113" s="535">
        <v>2016</v>
      </c>
      <c r="D113" s="531" t="s">
        <v>1014</v>
      </c>
      <c r="E113" s="358">
        <v>1280</v>
      </c>
      <c r="F113" s="535">
        <v>2</v>
      </c>
      <c r="G113" s="361">
        <v>2560</v>
      </c>
      <c r="H113" s="536">
        <v>2</v>
      </c>
      <c r="I113" s="361">
        <v>2560</v>
      </c>
    </row>
    <row r="114" spans="1:11">
      <c r="A114" s="368">
        <v>105</v>
      </c>
      <c r="B114" s="576" t="s">
        <v>1073</v>
      </c>
      <c r="C114" s="535">
        <v>2016</v>
      </c>
      <c r="D114" s="531" t="s">
        <v>1014</v>
      </c>
      <c r="E114" s="358">
        <v>1280</v>
      </c>
      <c r="F114" s="535">
        <v>1</v>
      </c>
      <c r="G114" s="361">
        <v>1280</v>
      </c>
      <c r="H114" s="536">
        <v>1</v>
      </c>
      <c r="I114" s="361">
        <v>1280</v>
      </c>
    </row>
    <row r="115" spans="1:11">
      <c r="A115" s="368">
        <v>106</v>
      </c>
      <c r="B115" s="576" t="s">
        <v>1074</v>
      </c>
      <c r="C115" s="535">
        <v>2016</v>
      </c>
      <c r="D115" s="531" t="s">
        <v>1014</v>
      </c>
      <c r="E115" s="358">
        <v>1280</v>
      </c>
      <c r="F115" s="535">
        <v>1</v>
      </c>
      <c r="G115" s="361">
        <v>1280</v>
      </c>
      <c r="H115" s="536">
        <v>1</v>
      </c>
      <c r="I115" s="361">
        <v>1280</v>
      </c>
    </row>
    <row r="116" spans="1:11">
      <c r="A116" s="368">
        <v>107</v>
      </c>
      <c r="B116" s="576" t="s">
        <v>1075</v>
      </c>
      <c r="C116" s="535">
        <v>2016</v>
      </c>
      <c r="D116" s="531" t="s">
        <v>1014</v>
      </c>
      <c r="E116" s="358">
        <v>1280</v>
      </c>
      <c r="F116" s="535">
        <v>1</v>
      </c>
      <c r="G116" s="361">
        <v>1280</v>
      </c>
      <c r="H116" s="536">
        <v>1</v>
      </c>
      <c r="I116" s="361">
        <v>1280</v>
      </c>
    </row>
    <row r="117" spans="1:11">
      <c r="A117" s="368">
        <v>108</v>
      </c>
      <c r="B117" s="576" t="s">
        <v>1076</v>
      </c>
      <c r="C117" s="535">
        <v>2016</v>
      </c>
      <c r="D117" s="531" t="s">
        <v>1014</v>
      </c>
      <c r="E117" s="358">
        <v>790</v>
      </c>
      <c r="F117" s="535">
        <v>2</v>
      </c>
      <c r="G117" s="361">
        <v>1580</v>
      </c>
      <c r="H117" s="536">
        <v>2</v>
      </c>
      <c r="I117" s="361">
        <v>1580</v>
      </c>
    </row>
    <row r="118" spans="1:11">
      <c r="A118" s="368">
        <v>109</v>
      </c>
      <c r="B118" s="576" t="s">
        <v>1077</v>
      </c>
      <c r="C118" s="535">
        <v>2016</v>
      </c>
      <c r="D118" s="531" t="s">
        <v>1014</v>
      </c>
      <c r="E118" s="358">
        <v>1185</v>
      </c>
      <c r="F118" s="535">
        <v>13</v>
      </c>
      <c r="G118" s="361">
        <v>15405</v>
      </c>
      <c r="H118" s="536">
        <v>13</v>
      </c>
      <c r="I118" s="361">
        <v>15405</v>
      </c>
    </row>
    <row r="119" spans="1:11">
      <c r="A119" s="368">
        <v>110</v>
      </c>
      <c r="B119" s="576" t="s">
        <v>1078</v>
      </c>
      <c r="C119" s="535">
        <v>2016</v>
      </c>
      <c r="D119" s="531" t="s">
        <v>1014</v>
      </c>
      <c r="E119" s="358">
        <v>1580</v>
      </c>
      <c r="F119" s="535">
        <v>8</v>
      </c>
      <c r="G119" s="361">
        <v>12640</v>
      </c>
      <c r="H119" s="536">
        <v>8</v>
      </c>
      <c r="I119" s="361">
        <v>12640</v>
      </c>
      <c r="K119" s="577"/>
    </row>
    <row r="120" spans="1:11">
      <c r="A120" s="368">
        <v>111</v>
      </c>
      <c r="B120" s="576" t="s">
        <v>1079</v>
      </c>
      <c r="C120" s="569">
        <v>2017</v>
      </c>
      <c r="D120" s="531" t="s">
        <v>1014</v>
      </c>
      <c r="E120" s="358">
        <v>3950</v>
      </c>
      <c r="F120" s="569">
        <v>24</v>
      </c>
      <c r="G120" s="361">
        <v>94800</v>
      </c>
      <c r="H120" s="570">
        <v>24</v>
      </c>
      <c r="I120" s="361">
        <v>94800</v>
      </c>
    </row>
    <row r="121" spans="1:11">
      <c r="A121" s="368">
        <v>112</v>
      </c>
      <c r="B121" s="576" t="s">
        <v>1080</v>
      </c>
      <c r="C121" s="578">
        <v>2017</v>
      </c>
      <c r="D121" s="531" t="s">
        <v>11</v>
      </c>
      <c r="E121" s="358">
        <v>130000</v>
      </c>
      <c r="F121" s="578">
        <v>1</v>
      </c>
      <c r="G121" s="361">
        <v>130000</v>
      </c>
      <c r="H121" s="579">
        <v>1</v>
      </c>
      <c r="I121" s="361">
        <v>130000</v>
      </c>
    </row>
    <row r="122" spans="1:11">
      <c r="A122" s="368">
        <v>113</v>
      </c>
      <c r="B122" s="576" t="s">
        <v>1081</v>
      </c>
      <c r="C122" s="578">
        <v>2018</v>
      </c>
      <c r="D122" s="531" t="s">
        <v>11</v>
      </c>
      <c r="E122" s="358"/>
      <c r="F122" s="578">
        <v>95</v>
      </c>
      <c r="G122" s="361">
        <v>298146</v>
      </c>
      <c r="H122" s="579">
        <v>95</v>
      </c>
      <c r="I122" s="361">
        <v>298146</v>
      </c>
    </row>
    <row r="123" spans="1:11">
      <c r="A123" s="368">
        <v>114</v>
      </c>
      <c r="B123" s="576" t="s">
        <v>1081</v>
      </c>
      <c r="C123" s="578">
        <v>2019</v>
      </c>
      <c r="D123" s="531" t="s">
        <v>11</v>
      </c>
      <c r="E123" s="358"/>
      <c r="F123" s="578">
        <v>154</v>
      </c>
      <c r="G123" s="361">
        <v>67100</v>
      </c>
      <c r="H123" s="579">
        <v>154</v>
      </c>
      <c r="I123" s="361">
        <v>67100</v>
      </c>
    </row>
    <row r="124" spans="1:11">
      <c r="A124" s="368">
        <v>115</v>
      </c>
      <c r="B124" s="576" t="s">
        <v>1081</v>
      </c>
      <c r="C124" s="578">
        <v>2020</v>
      </c>
      <c r="D124" s="531" t="s">
        <v>11</v>
      </c>
      <c r="E124" s="358"/>
      <c r="F124" s="578">
        <v>13</v>
      </c>
      <c r="G124" s="361">
        <v>24500</v>
      </c>
      <c r="H124" s="579">
        <v>13</v>
      </c>
      <c r="I124" s="361">
        <v>24500</v>
      </c>
    </row>
    <row r="125" spans="1:11" ht="21">
      <c r="A125" s="368">
        <v>116</v>
      </c>
      <c r="B125" s="580" t="s">
        <v>1082</v>
      </c>
      <c r="C125" s="578">
        <v>2019</v>
      </c>
      <c r="D125" s="531" t="s">
        <v>11</v>
      </c>
      <c r="E125" s="358">
        <v>169000</v>
      </c>
      <c r="F125" s="578">
        <v>1</v>
      </c>
      <c r="G125" s="361">
        <v>169000</v>
      </c>
      <c r="H125" s="579">
        <v>1</v>
      </c>
      <c r="I125" s="361">
        <v>169000</v>
      </c>
    </row>
    <row r="126" spans="1:11">
      <c r="A126" s="368">
        <v>117</v>
      </c>
      <c r="B126" s="576" t="s">
        <v>1083</v>
      </c>
      <c r="C126" s="578">
        <v>2019</v>
      </c>
      <c r="D126" s="531" t="s">
        <v>11</v>
      </c>
      <c r="E126" s="358">
        <v>40000</v>
      </c>
      <c r="F126" s="578">
        <v>4</v>
      </c>
      <c r="G126" s="361">
        <v>160000</v>
      </c>
      <c r="H126" s="579">
        <v>4</v>
      </c>
      <c r="I126" s="361">
        <v>160000</v>
      </c>
    </row>
    <row r="127" spans="1:11">
      <c r="A127" s="368">
        <v>118</v>
      </c>
      <c r="B127" s="576" t="s">
        <v>1084</v>
      </c>
      <c r="C127" s="578">
        <v>2019</v>
      </c>
      <c r="D127" s="531" t="s">
        <v>11</v>
      </c>
      <c r="E127" s="358">
        <v>16250</v>
      </c>
      <c r="F127" s="578">
        <v>2</v>
      </c>
      <c r="G127" s="361">
        <v>32500</v>
      </c>
      <c r="H127" s="579">
        <v>2</v>
      </c>
      <c r="I127" s="361">
        <v>32500</v>
      </c>
    </row>
    <row r="128" spans="1:11">
      <c r="A128" s="368">
        <v>119</v>
      </c>
      <c r="B128" s="576" t="s">
        <v>33</v>
      </c>
      <c r="C128" s="578">
        <v>2019</v>
      </c>
      <c r="D128" s="531" t="s">
        <v>11</v>
      </c>
      <c r="E128" s="358">
        <v>7000</v>
      </c>
      <c r="F128" s="578">
        <v>36</v>
      </c>
      <c r="G128" s="361">
        <v>252000</v>
      </c>
      <c r="H128" s="579">
        <v>36</v>
      </c>
      <c r="I128" s="361">
        <v>252000</v>
      </c>
    </row>
    <row r="129" spans="1:9">
      <c r="A129" s="368"/>
      <c r="B129" s="368" t="s">
        <v>111</v>
      </c>
      <c r="C129" s="371"/>
      <c r="D129" s="371"/>
      <c r="E129" s="358"/>
      <c r="F129" s="371">
        <f>+SUM(F10:F128)</f>
        <v>18930.5</v>
      </c>
      <c r="G129" s="361">
        <f>+SUM(G10:G128)</f>
        <v>12654179</v>
      </c>
      <c r="H129" s="372">
        <f>+SUM(H10:H128)</f>
        <v>18930.5</v>
      </c>
      <c r="I129" s="361">
        <f>+SUM(I10:I128)</f>
        <v>12654179</v>
      </c>
    </row>
    <row r="130" spans="1:9">
      <c r="C130" s="581"/>
      <c r="D130" s="581"/>
      <c r="E130" s="581"/>
      <c r="F130" s="581"/>
      <c r="G130" s="581"/>
      <c r="H130" s="581"/>
      <c r="I130" s="581"/>
    </row>
    <row r="131" spans="1:9">
      <c r="G131" s="582"/>
    </row>
  </sheetData>
  <mergeCells count="11">
    <mergeCell ref="E1:I5"/>
    <mergeCell ref="O50:O51"/>
    <mergeCell ref="P50:P51"/>
    <mergeCell ref="Q50:Q51"/>
    <mergeCell ref="R50:R51"/>
    <mergeCell ref="B6:H7"/>
    <mergeCell ref="J50:J51"/>
    <mergeCell ref="K50:K51"/>
    <mergeCell ref="L50:L51"/>
    <mergeCell ref="M50:M51"/>
    <mergeCell ref="N50:N5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4"/>
  <sheetViews>
    <sheetView workbookViewId="0">
      <selection activeCell="M19" sqref="M19"/>
    </sheetView>
  </sheetViews>
  <sheetFormatPr defaultRowHeight="14.25"/>
  <cols>
    <col min="1" max="1" width="4.5703125" style="481" customWidth="1"/>
    <col min="2" max="2" width="32" style="481" customWidth="1"/>
    <col min="3" max="3" width="6.7109375" style="481" customWidth="1"/>
    <col min="4" max="4" width="8" style="481" customWidth="1"/>
    <col min="5" max="5" width="9.140625" style="481"/>
    <col min="6" max="6" width="7.28515625" style="481" customWidth="1"/>
    <col min="7" max="7" width="10.28515625" style="481" customWidth="1"/>
    <col min="8" max="8" width="8.140625" style="481" customWidth="1"/>
    <col min="9" max="9" width="10.42578125" style="481" customWidth="1"/>
    <col min="10" max="16384" width="9.140625" style="481"/>
  </cols>
  <sheetData>
    <row r="1" spans="1:10" ht="2.25" customHeight="1">
      <c r="A1" s="474"/>
      <c r="B1" s="474"/>
      <c r="C1" s="475"/>
      <c r="D1" s="476"/>
      <c r="E1" s="476"/>
      <c r="F1" s="476"/>
      <c r="G1" s="477"/>
      <c r="H1" s="478"/>
      <c r="I1" s="479"/>
      <c r="J1" s="480"/>
    </row>
    <row r="2" spans="1:10" ht="15.75" hidden="1">
      <c r="A2" s="477"/>
      <c r="B2" s="477"/>
      <c r="C2" s="477"/>
      <c r="D2" s="482"/>
      <c r="E2" s="738"/>
      <c r="F2" s="738"/>
      <c r="G2" s="738"/>
      <c r="H2" s="738"/>
      <c r="I2" s="738"/>
      <c r="J2" s="483"/>
    </row>
    <row r="3" spans="1:10" ht="15.75" hidden="1">
      <c r="A3" s="477"/>
      <c r="B3" s="477"/>
      <c r="C3" s="477"/>
      <c r="D3" s="739"/>
      <c r="E3" s="739"/>
      <c r="F3" s="739"/>
      <c r="G3" s="739"/>
      <c r="H3" s="739"/>
      <c r="I3" s="739"/>
      <c r="J3" s="739"/>
    </row>
    <row r="4" spans="1:10" ht="15.75" hidden="1">
      <c r="A4" s="477"/>
      <c r="B4" s="477"/>
      <c r="C4" s="477"/>
      <c r="D4" s="482"/>
      <c r="E4" s="484"/>
      <c r="F4" s="738"/>
      <c r="G4" s="738"/>
      <c r="H4" s="738"/>
      <c r="I4" s="483"/>
      <c r="J4" s="483"/>
    </row>
    <row r="5" spans="1:10" ht="15.75" hidden="1">
      <c r="A5" s="485"/>
      <c r="B5" s="485"/>
      <c r="C5" s="486"/>
      <c r="D5" s="487"/>
      <c r="E5" s="487"/>
      <c r="F5" s="487"/>
      <c r="G5" s="485"/>
      <c r="H5" s="487"/>
      <c r="I5" s="487"/>
      <c r="J5" s="485"/>
    </row>
    <row r="6" spans="1:10" ht="15.75">
      <c r="A6" s="485"/>
      <c r="B6" s="485"/>
      <c r="C6" s="486"/>
      <c r="D6" s="487"/>
      <c r="E6" s="742" t="s">
        <v>2773</v>
      </c>
      <c r="F6" s="742"/>
      <c r="G6" s="742"/>
      <c r="H6" s="742"/>
      <c r="I6" s="742"/>
      <c r="J6" s="485"/>
    </row>
    <row r="7" spans="1:10" ht="15.75">
      <c r="A7" s="485"/>
      <c r="B7" s="485"/>
      <c r="C7" s="486"/>
      <c r="D7" s="487"/>
      <c r="E7" s="742"/>
      <c r="F7" s="742"/>
      <c r="G7" s="742"/>
      <c r="H7" s="742"/>
      <c r="I7" s="742"/>
      <c r="J7" s="485"/>
    </row>
    <row r="8" spans="1:10" ht="15.75">
      <c r="A8" s="485"/>
      <c r="B8" s="485"/>
      <c r="C8" s="486"/>
      <c r="D8" s="487"/>
      <c r="E8" s="742"/>
      <c r="F8" s="742"/>
      <c r="G8" s="742"/>
      <c r="H8" s="742"/>
      <c r="I8" s="742"/>
      <c r="J8" s="485"/>
    </row>
    <row r="9" spans="1:10" ht="15.75">
      <c r="A9" s="485"/>
      <c r="B9" s="485"/>
      <c r="C9" s="486"/>
      <c r="D9" s="487"/>
      <c r="E9" s="742"/>
      <c r="F9" s="742"/>
      <c r="G9" s="742"/>
      <c r="H9" s="742"/>
      <c r="I9" s="742"/>
      <c r="J9" s="485"/>
    </row>
    <row r="10" spans="1:10" ht="15.75">
      <c r="A10" s="485"/>
      <c r="B10" s="740" t="s">
        <v>1085</v>
      </c>
      <c r="C10" s="740"/>
      <c r="D10" s="740"/>
      <c r="E10" s="740"/>
      <c r="F10" s="740"/>
      <c r="G10" s="740"/>
      <c r="H10" s="740"/>
      <c r="I10" s="740"/>
      <c r="J10" s="485"/>
    </row>
    <row r="11" spans="1:10" ht="15.75">
      <c r="A11" s="485"/>
      <c r="B11" s="740"/>
      <c r="C11" s="740"/>
      <c r="D11" s="740"/>
      <c r="E11" s="740"/>
      <c r="F11" s="740"/>
      <c r="G11" s="740"/>
      <c r="H11" s="740"/>
      <c r="I11" s="740"/>
      <c r="J11" s="485"/>
    </row>
    <row r="12" spans="1:10" ht="9" customHeight="1">
      <c r="A12" s="485"/>
      <c r="B12" s="740"/>
      <c r="C12" s="740"/>
      <c r="D12" s="740"/>
      <c r="E12" s="740"/>
      <c r="F12" s="740"/>
      <c r="G12" s="740"/>
      <c r="H12" s="740"/>
      <c r="I12" s="740"/>
      <c r="J12" s="474"/>
    </row>
    <row r="13" spans="1:10" ht="16.5" hidden="1">
      <c r="A13" s="741"/>
      <c r="B13" s="741"/>
      <c r="C13" s="741"/>
      <c r="D13" s="741"/>
      <c r="E13" s="741"/>
      <c r="F13" s="741"/>
      <c r="G13" s="741"/>
      <c r="H13" s="741"/>
      <c r="I13" s="741"/>
      <c r="J13" s="741"/>
    </row>
    <row r="14" spans="1:10" ht="15.75" hidden="1">
      <c r="A14" s="485"/>
      <c r="B14" s="485"/>
      <c r="C14" s="486"/>
      <c r="D14" s="487"/>
      <c r="E14" s="487"/>
      <c r="F14" s="487"/>
      <c r="G14" s="485"/>
      <c r="H14" s="487"/>
      <c r="I14" s="476"/>
      <c r="J14" s="474"/>
    </row>
    <row r="15" spans="1:10" ht="5.25" customHeight="1">
      <c r="A15" s="737"/>
      <c r="B15" s="737"/>
      <c r="C15" s="737"/>
      <c r="D15" s="737"/>
      <c r="E15" s="737"/>
      <c r="F15" s="737"/>
      <c r="G15" s="737"/>
      <c r="H15" s="737"/>
      <c r="I15" s="737"/>
      <c r="J15" s="474"/>
    </row>
    <row r="16" spans="1:10" ht="45.75" customHeight="1">
      <c r="A16" s="735" t="s">
        <v>113</v>
      </c>
      <c r="B16" s="735" t="s">
        <v>114</v>
      </c>
      <c r="C16" s="735" t="s">
        <v>953</v>
      </c>
      <c r="D16" s="735" t="s">
        <v>1086</v>
      </c>
      <c r="E16" s="735" t="s">
        <v>118</v>
      </c>
      <c r="F16" s="731" t="s">
        <v>6</v>
      </c>
      <c r="G16" s="732"/>
      <c r="H16" s="731" t="s">
        <v>119</v>
      </c>
      <c r="I16" s="732"/>
      <c r="J16" s="284"/>
    </row>
    <row r="17" spans="1:10" ht="25.5">
      <c r="A17" s="736"/>
      <c r="B17" s="736"/>
      <c r="C17" s="736"/>
      <c r="D17" s="736"/>
      <c r="E17" s="736"/>
      <c r="F17" s="488" t="s">
        <v>120</v>
      </c>
      <c r="G17" s="488" t="s">
        <v>121</v>
      </c>
      <c r="H17" s="488" t="s">
        <v>120</v>
      </c>
      <c r="I17" s="489" t="s">
        <v>123</v>
      </c>
      <c r="J17" s="284"/>
    </row>
    <row r="18" spans="1:10">
      <c r="A18" s="490">
        <v>1</v>
      </c>
      <c r="B18" s="491" t="s">
        <v>1087</v>
      </c>
      <c r="C18" s="492">
        <v>1976</v>
      </c>
      <c r="D18" s="493" t="s">
        <v>1088</v>
      </c>
      <c r="E18" s="494">
        <v>4000</v>
      </c>
      <c r="F18" s="495">
        <v>15</v>
      </c>
      <c r="G18" s="494">
        <f>E18*F18</f>
        <v>60000</v>
      </c>
      <c r="H18" s="495">
        <v>15</v>
      </c>
      <c r="I18" s="494">
        <f>E18*H18</f>
        <v>60000</v>
      </c>
      <c r="J18" s="284"/>
    </row>
    <row r="19" spans="1:10">
      <c r="A19" s="490">
        <v>2</v>
      </c>
      <c r="B19" s="491" t="s">
        <v>1089</v>
      </c>
      <c r="C19" s="496">
        <v>1985</v>
      </c>
      <c r="D19" s="493" t="s">
        <v>1088</v>
      </c>
      <c r="E19" s="494">
        <v>8000</v>
      </c>
      <c r="F19" s="497">
        <v>22</v>
      </c>
      <c r="G19" s="494">
        <f t="shared" ref="G19:G82" si="0">E19*F19</f>
        <v>176000</v>
      </c>
      <c r="H19" s="497">
        <v>22</v>
      </c>
      <c r="I19" s="494">
        <f t="shared" ref="I19:I82" si="1">E19*H19</f>
        <v>176000</v>
      </c>
      <c r="J19" s="284"/>
    </row>
    <row r="20" spans="1:10">
      <c r="A20" s="490">
        <v>3</v>
      </c>
      <c r="B20" s="491" t="s">
        <v>211</v>
      </c>
      <c r="C20" s="492">
        <v>1976</v>
      </c>
      <c r="D20" s="493" t="s">
        <v>1088</v>
      </c>
      <c r="E20" s="494">
        <v>2000</v>
      </c>
      <c r="F20" s="495">
        <v>4</v>
      </c>
      <c r="G20" s="494">
        <f t="shared" si="0"/>
        <v>8000</v>
      </c>
      <c r="H20" s="495">
        <v>4</v>
      </c>
      <c r="I20" s="494">
        <f t="shared" si="1"/>
        <v>8000</v>
      </c>
      <c r="J20" s="284"/>
    </row>
    <row r="21" spans="1:10">
      <c r="A21" s="490">
        <v>4</v>
      </c>
      <c r="B21" s="491" t="s">
        <v>1090</v>
      </c>
      <c r="C21" s="492">
        <v>1976</v>
      </c>
      <c r="D21" s="493" t="s">
        <v>1088</v>
      </c>
      <c r="E21" s="494">
        <v>2000</v>
      </c>
      <c r="F21" s="495">
        <v>11</v>
      </c>
      <c r="G21" s="494">
        <f t="shared" si="0"/>
        <v>22000</v>
      </c>
      <c r="H21" s="495">
        <v>11</v>
      </c>
      <c r="I21" s="494">
        <f t="shared" si="1"/>
        <v>22000</v>
      </c>
      <c r="J21" s="284"/>
    </row>
    <row r="22" spans="1:10">
      <c r="A22" s="490">
        <v>5</v>
      </c>
      <c r="B22" s="491" t="s">
        <v>202</v>
      </c>
      <c r="C22" s="492">
        <v>1976</v>
      </c>
      <c r="D22" s="493" t="s">
        <v>1088</v>
      </c>
      <c r="E22" s="494">
        <v>200</v>
      </c>
      <c r="F22" s="495">
        <v>10</v>
      </c>
      <c r="G22" s="494">
        <f t="shared" si="0"/>
        <v>2000</v>
      </c>
      <c r="H22" s="495">
        <v>10</v>
      </c>
      <c r="I22" s="494">
        <f t="shared" si="1"/>
        <v>2000</v>
      </c>
      <c r="J22" s="284"/>
    </row>
    <row r="23" spans="1:10">
      <c r="A23" s="490">
        <v>6</v>
      </c>
      <c r="B23" s="491" t="s">
        <v>1091</v>
      </c>
      <c r="C23" s="492">
        <v>1980</v>
      </c>
      <c r="D23" s="493" t="s">
        <v>1088</v>
      </c>
      <c r="E23" s="494">
        <v>200</v>
      </c>
      <c r="F23" s="495">
        <v>30</v>
      </c>
      <c r="G23" s="494">
        <f t="shared" si="0"/>
        <v>6000</v>
      </c>
      <c r="H23" s="495">
        <v>30</v>
      </c>
      <c r="I23" s="494">
        <f t="shared" si="1"/>
        <v>6000</v>
      </c>
      <c r="J23" s="284"/>
    </row>
    <row r="24" spans="1:10">
      <c r="A24" s="490">
        <v>7</v>
      </c>
      <c r="B24" s="491" t="s">
        <v>1092</v>
      </c>
      <c r="C24" s="492">
        <v>1976</v>
      </c>
      <c r="D24" s="493" t="s">
        <v>1088</v>
      </c>
      <c r="E24" s="494">
        <v>166</v>
      </c>
      <c r="F24" s="495">
        <v>6</v>
      </c>
      <c r="G24" s="494">
        <f t="shared" si="0"/>
        <v>996</v>
      </c>
      <c r="H24" s="495">
        <v>6</v>
      </c>
      <c r="I24" s="494">
        <f t="shared" si="1"/>
        <v>996</v>
      </c>
      <c r="J24" s="284"/>
    </row>
    <row r="25" spans="1:10">
      <c r="A25" s="490">
        <v>8</v>
      </c>
      <c r="B25" s="491" t="s">
        <v>1093</v>
      </c>
      <c r="C25" s="492">
        <v>1980</v>
      </c>
      <c r="D25" s="493" t="s">
        <v>1088</v>
      </c>
      <c r="E25" s="494">
        <v>34</v>
      </c>
      <c r="F25" s="495">
        <v>5</v>
      </c>
      <c r="G25" s="494">
        <f t="shared" si="0"/>
        <v>170</v>
      </c>
      <c r="H25" s="495">
        <v>5</v>
      </c>
      <c r="I25" s="494">
        <f t="shared" si="1"/>
        <v>170</v>
      </c>
      <c r="J25" s="284"/>
    </row>
    <row r="26" spans="1:10">
      <c r="A26" s="490">
        <v>9</v>
      </c>
      <c r="B26" s="491" t="s">
        <v>1094</v>
      </c>
      <c r="C26" s="492">
        <v>1977</v>
      </c>
      <c r="D26" s="493" t="s">
        <v>1088</v>
      </c>
      <c r="E26" s="494">
        <v>84</v>
      </c>
      <c r="F26" s="495">
        <v>6</v>
      </c>
      <c r="G26" s="494">
        <f t="shared" si="0"/>
        <v>504</v>
      </c>
      <c r="H26" s="495">
        <v>6</v>
      </c>
      <c r="I26" s="494">
        <f t="shared" si="1"/>
        <v>504</v>
      </c>
      <c r="J26" s="284"/>
    </row>
    <row r="27" spans="1:10">
      <c r="A27" s="490">
        <v>10</v>
      </c>
      <c r="B27" s="491" t="s">
        <v>1095</v>
      </c>
      <c r="C27" s="492">
        <v>1977</v>
      </c>
      <c r="D27" s="493" t="s">
        <v>1088</v>
      </c>
      <c r="E27" s="494">
        <v>168</v>
      </c>
      <c r="F27" s="495">
        <v>13</v>
      </c>
      <c r="G27" s="494">
        <f t="shared" si="0"/>
        <v>2184</v>
      </c>
      <c r="H27" s="495">
        <v>13</v>
      </c>
      <c r="I27" s="494">
        <f t="shared" si="1"/>
        <v>2184</v>
      </c>
      <c r="J27" s="284"/>
    </row>
    <row r="28" spans="1:10">
      <c r="A28" s="490">
        <v>11</v>
      </c>
      <c r="B28" s="491" t="s">
        <v>1096</v>
      </c>
      <c r="C28" s="492">
        <v>1982</v>
      </c>
      <c r="D28" s="493" t="s">
        <v>1088</v>
      </c>
      <c r="E28" s="494">
        <v>168</v>
      </c>
      <c r="F28" s="495">
        <v>1</v>
      </c>
      <c r="G28" s="494">
        <f t="shared" si="0"/>
        <v>168</v>
      </c>
      <c r="H28" s="495">
        <v>1</v>
      </c>
      <c r="I28" s="494">
        <f t="shared" si="1"/>
        <v>168</v>
      </c>
      <c r="J28" s="284"/>
    </row>
    <row r="29" spans="1:10">
      <c r="A29" s="490">
        <v>12</v>
      </c>
      <c r="B29" s="491" t="s">
        <v>1097</v>
      </c>
      <c r="C29" s="492">
        <v>1982</v>
      </c>
      <c r="D29" s="493" t="s">
        <v>1088</v>
      </c>
      <c r="E29" s="494">
        <v>2108</v>
      </c>
      <c r="F29" s="495">
        <v>1</v>
      </c>
      <c r="G29" s="494">
        <f t="shared" si="0"/>
        <v>2108</v>
      </c>
      <c r="H29" s="495">
        <v>1</v>
      </c>
      <c r="I29" s="494">
        <f t="shared" si="1"/>
        <v>2108</v>
      </c>
      <c r="J29" s="284"/>
    </row>
    <row r="30" spans="1:10">
      <c r="A30" s="490">
        <v>13</v>
      </c>
      <c r="B30" s="491" t="s">
        <v>1098</v>
      </c>
      <c r="C30" s="492">
        <v>1982</v>
      </c>
      <c r="D30" s="493" t="s">
        <v>1088</v>
      </c>
      <c r="E30" s="494">
        <v>287</v>
      </c>
      <c r="F30" s="495">
        <v>3</v>
      </c>
      <c r="G30" s="494">
        <f t="shared" si="0"/>
        <v>861</v>
      </c>
      <c r="H30" s="495">
        <v>3</v>
      </c>
      <c r="I30" s="494">
        <f t="shared" si="1"/>
        <v>861</v>
      </c>
      <c r="J30" s="284"/>
    </row>
    <row r="31" spans="1:10">
      <c r="A31" s="490">
        <v>14</v>
      </c>
      <c r="B31" s="491" t="s">
        <v>212</v>
      </c>
      <c r="C31" s="492">
        <v>1982</v>
      </c>
      <c r="D31" s="493" t="s">
        <v>1088</v>
      </c>
      <c r="E31" s="494">
        <v>2000</v>
      </c>
      <c r="F31" s="495">
        <v>1</v>
      </c>
      <c r="G31" s="494">
        <f t="shared" si="0"/>
        <v>2000</v>
      </c>
      <c r="H31" s="495">
        <v>1</v>
      </c>
      <c r="I31" s="494">
        <f t="shared" si="1"/>
        <v>2000</v>
      </c>
      <c r="J31" s="284"/>
    </row>
    <row r="32" spans="1:10">
      <c r="A32" s="490">
        <v>15</v>
      </c>
      <c r="B32" s="491" t="s">
        <v>1099</v>
      </c>
      <c r="C32" s="492">
        <v>1980</v>
      </c>
      <c r="D32" s="493" t="s">
        <v>1088</v>
      </c>
      <c r="E32" s="494">
        <v>8000</v>
      </c>
      <c r="F32" s="495">
        <v>1</v>
      </c>
      <c r="G32" s="494">
        <f t="shared" si="0"/>
        <v>8000</v>
      </c>
      <c r="H32" s="495">
        <v>1</v>
      </c>
      <c r="I32" s="494">
        <f t="shared" si="1"/>
        <v>8000</v>
      </c>
      <c r="J32" s="284"/>
    </row>
    <row r="33" spans="1:10">
      <c r="A33" s="490">
        <v>16</v>
      </c>
      <c r="B33" s="491" t="s">
        <v>1100</v>
      </c>
      <c r="C33" s="492">
        <v>1979</v>
      </c>
      <c r="D33" s="493" t="s">
        <v>1088</v>
      </c>
      <c r="E33" s="494">
        <v>5000</v>
      </c>
      <c r="F33" s="495">
        <v>1</v>
      </c>
      <c r="G33" s="494">
        <f t="shared" si="0"/>
        <v>5000</v>
      </c>
      <c r="H33" s="495">
        <v>1</v>
      </c>
      <c r="I33" s="494">
        <f t="shared" si="1"/>
        <v>5000</v>
      </c>
      <c r="J33" s="284"/>
    </row>
    <row r="34" spans="1:10">
      <c r="A34" s="490">
        <v>17</v>
      </c>
      <c r="B34" s="491" t="s">
        <v>1101</v>
      </c>
      <c r="C34" s="492">
        <v>1979</v>
      </c>
      <c r="D34" s="493" t="s">
        <v>1088</v>
      </c>
      <c r="E34" s="494">
        <v>2000</v>
      </c>
      <c r="F34" s="495">
        <v>1</v>
      </c>
      <c r="G34" s="494">
        <f t="shared" si="0"/>
        <v>2000</v>
      </c>
      <c r="H34" s="495">
        <v>1</v>
      </c>
      <c r="I34" s="494">
        <f t="shared" si="1"/>
        <v>2000</v>
      </c>
      <c r="J34" s="284"/>
    </row>
    <row r="35" spans="1:10">
      <c r="A35" s="490">
        <v>18</v>
      </c>
      <c r="B35" s="491" t="s">
        <v>1102</v>
      </c>
      <c r="C35" s="492">
        <v>1976</v>
      </c>
      <c r="D35" s="493" t="s">
        <v>1088</v>
      </c>
      <c r="E35" s="494">
        <v>40000</v>
      </c>
      <c r="F35" s="495">
        <v>1</v>
      </c>
      <c r="G35" s="494">
        <f t="shared" si="0"/>
        <v>40000</v>
      </c>
      <c r="H35" s="495">
        <v>1</v>
      </c>
      <c r="I35" s="494">
        <f t="shared" si="1"/>
        <v>40000</v>
      </c>
      <c r="J35" s="284"/>
    </row>
    <row r="36" spans="1:10">
      <c r="A36" s="490">
        <v>19</v>
      </c>
      <c r="B36" s="491" t="s">
        <v>1103</v>
      </c>
      <c r="C36" s="492">
        <v>1980</v>
      </c>
      <c r="D36" s="493" t="s">
        <v>1088</v>
      </c>
      <c r="E36" s="494">
        <v>30000</v>
      </c>
      <c r="F36" s="495">
        <v>1</v>
      </c>
      <c r="G36" s="494">
        <f t="shared" si="0"/>
        <v>30000</v>
      </c>
      <c r="H36" s="495">
        <v>1</v>
      </c>
      <c r="I36" s="494">
        <f t="shared" si="1"/>
        <v>30000</v>
      </c>
      <c r="J36" s="284"/>
    </row>
    <row r="37" spans="1:10">
      <c r="A37" s="490">
        <v>20</v>
      </c>
      <c r="B37" s="491" t="s">
        <v>1104</v>
      </c>
      <c r="C37" s="492">
        <v>1987</v>
      </c>
      <c r="D37" s="493" t="s">
        <v>1088</v>
      </c>
      <c r="E37" s="494">
        <v>10000</v>
      </c>
      <c r="F37" s="495">
        <v>1</v>
      </c>
      <c r="G37" s="494">
        <f t="shared" si="0"/>
        <v>10000</v>
      </c>
      <c r="H37" s="495">
        <v>1</v>
      </c>
      <c r="I37" s="494">
        <f t="shared" si="1"/>
        <v>10000</v>
      </c>
      <c r="J37" s="284"/>
    </row>
    <row r="38" spans="1:10">
      <c r="A38" s="490">
        <v>21</v>
      </c>
      <c r="B38" s="491" t="s">
        <v>1105</v>
      </c>
      <c r="C38" s="492">
        <v>1987</v>
      </c>
      <c r="D38" s="493" t="s">
        <v>1088</v>
      </c>
      <c r="E38" s="494">
        <v>500</v>
      </c>
      <c r="F38" s="495">
        <v>1</v>
      </c>
      <c r="G38" s="494">
        <f t="shared" si="0"/>
        <v>500</v>
      </c>
      <c r="H38" s="495">
        <v>1</v>
      </c>
      <c r="I38" s="494">
        <f t="shared" si="1"/>
        <v>500</v>
      </c>
      <c r="J38" s="284"/>
    </row>
    <row r="39" spans="1:10">
      <c r="A39" s="490">
        <v>22</v>
      </c>
      <c r="B39" s="491" t="s">
        <v>1106</v>
      </c>
      <c r="C39" s="492">
        <v>1979</v>
      </c>
      <c r="D39" s="493" t="s">
        <v>1088</v>
      </c>
      <c r="E39" s="494">
        <v>326</v>
      </c>
      <c r="F39" s="495">
        <v>1</v>
      </c>
      <c r="G39" s="494">
        <f t="shared" si="0"/>
        <v>326</v>
      </c>
      <c r="H39" s="495">
        <v>1</v>
      </c>
      <c r="I39" s="494">
        <f t="shared" si="1"/>
        <v>326</v>
      </c>
      <c r="J39" s="284"/>
    </row>
    <row r="40" spans="1:10">
      <c r="A40" s="490">
        <v>23</v>
      </c>
      <c r="B40" s="491" t="s">
        <v>1107</v>
      </c>
      <c r="C40" s="492">
        <v>1980</v>
      </c>
      <c r="D40" s="493" t="s">
        <v>1088</v>
      </c>
      <c r="E40" s="494">
        <v>1000</v>
      </c>
      <c r="F40" s="495">
        <v>2</v>
      </c>
      <c r="G40" s="494">
        <f t="shared" si="0"/>
        <v>2000</v>
      </c>
      <c r="H40" s="495">
        <v>2</v>
      </c>
      <c r="I40" s="494">
        <f t="shared" si="1"/>
        <v>2000</v>
      </c>
      <c r="J40" s="284"/>
    </row>
    <row r="41" spans="1:10">
      <c r="A41" s="490">
        <v>24</v>
      </c>
      <c r="B41" s="491" t="s">
        <v>1108</v>
      </c>
      <c r="C41" s="492">
        <v>1986</v>
      </c>
      <c r="D41" s="493" t="s">
        <v>1088</v>
      </c>
      <c r="E41" s="494">
        <v>744</v>
      </c>
      <c r="F41" s="495">
        <v>1</v>
      </c>
      <c r="G41" s="494">
        <f t="shared" si="0"/>
        <v>744</v>
      </c>
      <c r="H41" s="495">
        <v>1</v>
      </c>
      <c r="I41" s="494">
        <f t="shared" si="1"/>
        <v>744</v>
      </c>
      <c r="J41" s="284"/>
    </row>
    <row r="42" spans="1:10" ht="25.5">
      <c r="A42" s="490">
        <v>25</v>
      </c>
      <c r="B42" s="491" t="s">
        <v>1109</v>
      </c>
      <c r="C42" s="492">
        <v>1996</v>
      </c>
      <c r="D42" s="493" t="s">
        <v>1088</v>
      </c>
      <c r="E42" s="494">
        <v>3100</v>
      </c>
      <c r="F42" s="495">
        <v>2</v>
      </c>
      <c r="G42" s="494">
        <f t="shared" si="0"/>
        <v>6200</v>
      </c>
      <c r="H42" s="495">
        <v>2</v>
      </c>
      <c r="I42" s="494">
        <f t="shared" si="1"/>
        <v>6200</v>
      </c>
      <c r="J42" s="284"/>
    </row>
    <row r="43" spans="1:10" ht="25.5">
      <c r="A43" s="490">
        <v>26</v>
      </c>
      <c r="B43" s="491" t="s">
        <v>1110</v>
      </c>
      <c r="C43" s="492">
        <v>1996</v>
      </c>
      <c r="D43" s="493" t="s">
        <v>1088</v>
      </c>
      <c r="E43" s="494">
        <v>638</v>
      </c>
      <c r="F43" s="495">
        <v>3</v>
      </c>
      <c r="G43" s="494">
        <f t="shared" si="0"/>
        <v>1914</v>
      </c>
      <c r="H43" s="495">
        <v>3</v>
      </c>
      <c r="I43" s="494">
        <f t="shared" si="1"/>
        <v>1914</v>
      </c>
      <c r="J43" s="284"/>
    </row>
    <row r="44" spans="1:10">
      <c r="A44" s="490">
        <v>27</v>
      </c>
      <c r="B44" s="491" t="s">
        <v>1111</v>
      </c>
      <c r="C44" s="492">
        <v>1998</v>
      </c>
      <c r="D44" s="493" t="s">
        <v>1088</v>
      </c>
      <c r="E44" s="494">
        <v>2000</v>
      </c>
      <c r="F44" s="495">
        <v>1</v>
      </c>
      <c r="G44" s="494">
        <f t="shared" si="0"/>
        <v>2000</v>
      </c>
      <c r="H44" s="495">
        <v>1</v>
      </c>
      <c r="I44" s="494">
        <f t="shared" si="1"/>
        <v>2000</v>
      </c>
      <c r="J44" s="284"/>
    </row>
    <row r="45" spans="1:10">
      <c r="A45" s="490">
        <v>28</v>
      </c>
      <c r="B45" s="491" t="s">
        <v>1112</v>
      </c>
      <c r="C45" s="492">
        <v>2011</v>
      </c>
      <c r="D45" s="493" t="s">
        <v>1088</v>
      </c>
      <c r="E45" s="494">
        <v>1000</v>
      </c>
      <c r="F45" s="495">
        <v>1</v>
      </c>
      <c r="G45" s="494">
        <f t="shared" si="0"/>
        <v>1000</v>
      </c>
      <c r="H45" s="495">
        <v>1</v>
      </c>
      <c r="I45" s="494">
        <f t="shared" si="1"/>
        <v>1000</v>
      </c>
      <c r="J45" s="284"/>
    </row>
    <row r="46" spans="1:10">
      <c r="A46" s="490">
        <v>29</v>
      </c>
      <c r="B46" s="491" t="s">
        <v>1113</v>
      </c>
      <c r="C46" s="492">
        <v>2011</v>
      </c>
      <c r="D46" s="493" t="s">
        <v>1088</v>
      </c>
      <c r="E46" s="494">
        <v>600</v>
      </c>
      <c r="F46" s="495">
        <v>1</v>
      </c>
      <c r="G46" s="494">
        <f t="shared" si="0"/>
        <v>600</v>
      </c>
      <c r="H46" s="495">
        <v>1</v>
      </c>
      <c r="I46" s="494">
        <f t="shared" si="1"/>
        <v>600</v>
      </c>
      <c r="J46" s="284"/>
    </row>
    <row r="47" spans="1:10" ht="25.5" customHeight="1">
      <c r="A47" s="490">
        <v>30</v>
      </c>
      <c r="B47" s="491" t="s">
        <v>1114</v>
      </c>
      <c r="C47" s="492">
        <v>2011</v>
      </c>
      <c r="D47" s="493" t="s">
        <v>1088</v>
      </c>
      <c r="E47" s="494">
        <v>4200</v>
      </c>
      <c r="F47" s="495">
        <v>30</v>
      </c>
      <c r="G47" s="494">
        <f t="shared" si="0"/>
        <v>126000</v>
      </c>
      <c r="H47" s="495">
        <v>30</v>
      </c>
      <c r="I47" s="494">
        <f t="shared" si="1"/>
        <v>126000</v>
      </c>
      <c r="J47" s="284"/>
    </row>
    <row r="48" spans="1:10">
      <c r="A48" s="490">
        <v>31</v>
      </c>
      <c r="B48" s="491" t="s">
        <v>1115</v>
      </c>
      <c r="C48" s="492">
        <v>1980</v>
      </c>
      <c r="D48" s="493" t="s">
        <v>1088</v>
      </c>
      <c r="E48" s="494">
        <v>2491</v>
      </c>
      <c r="F48" s="495">
        <v>18</v>
      </c>
      <c r="G48" s="494">
        <f t="shared" si="0"/>
        <v>44838</v>
      </c>
      <c r="H48" s="495">
        <v>18</v>
      </c>
      <c r="I48" s="494">
        <f t="shared" si="1"/>
        <v>44838</v>
      </c>
      <c r="J48" s="284"/>
    </row>
    <row r="49" spans="1:10">
      <c r="A49" s="490">
        <v>32</v>
      </c>
      <c r="B49" s="491" t="s">
        <v>1116</v>
      </c>
      <c r="C49" s="492">
        <v>1996</v>
      </c>
      <c r="D49" s="493" t="s">
        <v>1088</v>
      </c>
      <c r="E49" s="494">
        <v>8000</v>
      </c>
      <c r="F49" s="495">
        <v>1</v>
      </c>
      <c r="G49" s="494">
        <f t="shared" si="0"/>
        <v>8000</v>
      </c>
      <c r="H49" s="495">
        <v>1</v>
      </c>
      <c r="I49" s="494">
        <f t="shared" si="1"/>
        <v>8000</v>
      </c>
      <c r="J49" s="284"/>
    </row>
    <row r="50" spans="1:10" ht="15.75" customHeight="1">
      <c r="A50" s="490">
        <v>33</v>
      </c>
      <c r="B50" s="491" t="s">
        <v>1117</v>
      </c>
      <c r="C50" s="492">
        <v>2010</v>
      </c>
      <c r="D50" s="493" t="s">
        <v>1088</v>
      </c>
      <c r="E50" s="494">
        <v>3916</v>
      </c>
      <c r="F50" s="495">
        <v>60</v>
      </c>
      <c r="G50" s="494">
        <f t="shared" si="0"/>
        <v>234960</v>
      </c>
      <c r="H50" s="495">
        <v>60</v>
      </c>
      <c r="I50" s="494">
        <f t="shared" si="1"/>
        <v>234960</v>
      </c>
      <c r="J50" s="284"/>
    </row>
    <row r="51" spans="1:10">
      <c r="A51" s="490">
        <v>34</v>
      </c>
      <c r="B51" s="491" t="s">
        <v>1118</v>
      </c>
      <c r="C51" s="492">
        <v>2012</v>
      </c>
      <c r="D51" s="493" t="s">
        <v>1088</v>
      </c>
      <c r="E51" s="494">
        <v>1000</v>
      </c>
      <c r="F51" s="495">
        <v>60</v>
      </c>
      <c r="G51" s="494">
        <f t="shared" si="0"/>
        <v>60000</v>
      </c>
      <c r="H51" s="495">
        <v>60</v>
      </c>
      <c r="I51" s="494">
        <f t="shared" si="1"/>
        <v>60000</v>
      </c>
      <c r="J51" s="284"/>
    </row>
    <row r="52" spans="1:10">
      <c r="A52" s="490">
        <v>35</v>
      </c>
      <c r="B52" s="491" t="s">
        <v>1119</v>
      </c>
      <c r="C52" s="492">
        <v>2012</v>
      </c>
      <c r="D52" s="493" t="s">
        <v>1088</v>
      </c>
      <c r="E52" s="494">
        <v>28000</v>
      </c>
      <c r="F52" s="495">
        <v>2</v>
      </c>
      <c r="G52" s="494">
        <f t="shared" si="0"/>
        <v>56000</v>
      </c>
      <c r="H52" s="495">
        <v>2</v>
      </c>
      <c r="I52" s="494">
        <f t="shared" si="1"/>
        <v>56000</v>
      </c>
      <c r="J52" s="284"/>
    </row>
    <row r="53" spans="1:10">
      <c r="A53" s="490">
        <v>36</v>
      </c>
      <c r="B53" s="491" t="s">
        <v>191</v>
      </c>
      <c r="C53" s="492">
        <v>2012</v>
      </c>
      <c r="D53" s="493" t="s">
        <v>1088</v>
      </c>
      <c r="E53" s="494">
        <v>500</v>
      </c>
      <c r="F53" s="495">
        <v>2</v>
      </c>
      <c r="G53" s="494">
        <f t="shared" si="0"/>
        <v>1000</v>
      </c>
      <c r="H53" s="495">
        <v>2</v>
      </c>
      <c r="I53" s="494">
        <f t="shared" si="1"/>
        <v>1000</v>
      </c>
      <c r="J53" s="284"/>
    </row>
    <row r="54" spans="1:10">
      <c r="A54" s="490">
        <v>37</v>
      </c>
      <c r="B54" s="491" t="s">
        <v>1120</v>
      </c>
      <c r="C54" s="492">
        <v>2012</v>
      </c>
      <c r="D54" s="493" t="s">
        <v>1088</v>
      </c>
      <c r="E54" s="494">
        <v>20000</v>
      </c>
      <c r="F54" s="495">
        <v>1</v>
      </c>
      <c r="G54" s="494">
        <f t="shared" si="0"/>
        <v>20000</v>
      </c>
      <c r="H54" s="495">
        <v>1</v>
      </c>
      <c r="I54" s="494">
        <f t="shared" si="1"/>
        <v>20000</v>
      </c>
      <c r="J54" s="284"/>
    </row>
    <row r="55" spans="1:10">
      <c r="A55" s="490">
        <v>38</v>
      </c>
      <c r="B55" s="491" t="s">
        <v>1121</v>
      </c>
      <c r="C55" s="492">
        <v>2012</v>
      </c>
      <c r="D55" s="493" t="s">
        <v>1088</v>
      </c>
      <c r="E55" s="494">
        <v>800</v>
      </c>
      <c r="F55" s="495">
        <v>2</v>
      </c>
      <c r="G55" s="494">
        <f t="shared" si="0"/>
        <v>1600</v>
      </c>
      <c r="H55" s="495">
        <v>2</v>
      </c>
      <c r="I55" s="494">
        <f t="shared" si="1"/>
        <v>1600</v>
      </c>
      <c r="J55" s="284"/>
    </row>
    <row r="56" spans="1:10">
      <c r="A56" s="490">
        <v>39</v>
      </c>
      <c r="B56" s="491" t="s">
        <v>1122</v>
      </c>
      <c r="C56" s="492">
        <v>2012</v>
      </c>
      <c r="D56" s="493" t="s">
        <v>1088</v>
      </c>
      <c r="E56" s="494">
        <v>960</v>
      </c>
      <c r="F56" s="495">
        <v>2</v>
      </c>
      <c r="G56" s="494">
        <f t="shared" si="0"/>
        <v>1920</v>
      </c>
      <c r="H56" s="495">
        <v>2</v>
      </c>
      <c r="I56" s="494">
        <f t="shared" si="1"/>
        <v>1920</v>
      </c>
      <c r="J56" s="284"/>
    </row>
    <row r="57" spans="1:10">
      <c r="A57" s="490">
        <v>40</v>
      </c>
      <c r="B57" s="491" t="s">
        <v>1123</v>
      </c>
      <c r="C57" s="492">
        <v>2009</v>
      </c>
      <c r="D57" s="493" t="s">
        <v>1088</v>
      </c>
      <c r="E57" s="494">
        <v>2000</v>
      </c>
      <c r="F57" s="495">
        <v>1</v>
      </c>
      <c r="G57" s="494">
        <f t="shared" si="0"/>
        <v>2000</v>
      </c>
      <c r="H57" s="495">
        <v>1</v>
      </c>
      <c r="I57" s="494">
        <f t="shared" si="1"/>
        <v>2000</v>
      </c>
      <c r="J57" s="284"/>
    </row>
    <row r="58" spans="1:10">
      <c r="A58" s="490">
        <v>41</v>
      </c>
      <c r="B58" s="491" t="s">
        <v>180</v>
      </c>
      <c r="C58" s="492">
        <v>2009</v>
      </c>
      <c r="D58" s="493" t="s">
        <v>1088</v>
      </c>
      <c r="E58" s="494">
        <v>1000</v>
      </c>
      <c r="F58" s="495">
        <v>4</v>
      </c>
      <c r="G58" s="494">
        <f t="shared" si="0"/>
        <v>4000</v>
      </c>
      <c r="H58" s="495">
        <v>4</v>
      </c>
      <c r="I58" s="494">
        <f t="shared" si="1"/>
        <v>4000</v>
      </c>
      <c r="J58" s="284"/>
    </row>
    <row r="59" spans="1:10">
      <c r="A59" s="490">
        <v>42</v>
      </c>
      <c r="B59" s="491" t="s">
        <v>1124</v>
      </c>
      <c r="C59" s="492">
        <v>2011</v>
      </c>
      <c r="D59" s="493" t="s">
        <v>1088</v>
      </c>
      <c r="E59" s="494">
        <v>25000</v>
      </c>
      <c r="F59" s="495">
        <v>1</v>
      </c>
      <c r="G59" s="494">
        <f t="shared" si="0"/>
        <v>25000</v>
      </c>
      <c r="H59" s="495">
        <v>1</v>
      </c>
      <c r="I59" s="494">
        <f t="shared" si="1"/>
        <v>25000</v>
      </c>
      <c r="J59" s="284"/>
    </row>
    <row r="60" spans="1:10">
      <c r="A60" s="490">
        <v>43</v>
      </c>
      <c r="B60" s="491" t="s">
        <v>1125</v>
      </c>
      <c r="C60" s="492">
        <v>2010</v>
      </c>
      <c r="D60" s="493" t="s">
        <v>1088</v>
      </c>
      <c r="E60" s="494">
        <v>419</v>
      </c>
      <c r="F60" s="495">
        <v>26</v>
      </c>
      <c r="G60" s="494">
        <f t="shared" si="0"/>
        <v>10894</v>
      </c>
      <c r="H60" s="495">
        <v>26</v>
      </c>
      <c r="I60" s="494">
        <f t="shared" si="1"/>
        <v>10894</v>
      </c>
      <c r="J60" s="284"/>
    </row>
    <row r="61" spans="1:10">
      <c r="A61" s="490">
        <v>44</v>
      </c>
      <c r="B61" s="491" t="s">
        <v>1126</v>
      </c>
      <c r="C61" s="492">
        <v>1989</v>
      </c>
      <c r="D61" s="493" t="s">
        <v>1088</v>
      </c>
      <c r="E61" s="494">
        <v>200</v>
      </c>
      <c r="F61" s="495">
        <v>1</v>
      </c>
      <c r="G61" s="494">
        <f t="shared" si="0"/>
        <v>200</v>
      </c>
      <c r="H61" s="495">
        <v>1</v>
      </c>
      <c r="I61" s="494">
        <f t="shared" si="1"/>
        <v>200</v>
      </c>
      <c r="J61" s="284"/>
    </row>
    <row r="62" spans="1:10">
      <c r="A62" s="490">
        <v>45</v>
      </c>
      <c r="B62" s="491" t="s">
        <v>1127</v>
      </c>
      <c r="C62" s="492">
        <v>2010</v>
      </c>
      <c r="D62" s="493" t="s">
        <v>1088</v>
      </c>
      <c r="E62" s="494">
        <v>1807</v>
      </c>
      <c r="F62" s="495">
        <v>3</v>
      </c>
      <c r="G62" s="494">
        <f t="shared" si="0"/>
        <v>5421</v>
      </c>
      <c r="H62" s="495">
        <v>3</v>
      </c>
      <c r="I62" s="494">
        <f t="shared" si="1"/>
        <v>5421</v>
      </c>
      <c r="J62" s="284"/>
    </row>
    <row r="63" spans="1:10">
      <c r="A63" s="490">
        <v>46</v>
      </c>
      <c r="B63" s="491" t="s">
        <v>1128</v>
      </c>
      <c r="C63" s="492">
        <v>2010</v>
      </c>
      <c r="D63" s="493" t="s">
        <v>1088</v>
      </c>
      <c r="E63" s="494">
        <v>1000</v>
      </c>
      <c r="F63" s="495">
        <v>1</v>
      </c>
      <c r="G63" s="494">
        <f t="shared" si="0"/>
        <v>1000</v>
      </c>
      <c r="H63" s="495">
        <v>1</v>
      </c>
      <c r="I63" s="494">
        <f t="shared" si="1"/>
        <v>1000</v>
      </c>
      <c r="J63" s="284"/>
    </row>
    <row r="64" spans="1:10">
      <c r="A64" s="490">
        <v>47</v>
      </c>
      <c r="B64" s="491" t="s">
        <v>1129</v>
      </c>
      <c r="C64" s="492">
        <v>2009</v>
      </c>
      <c r="D64" s="493" t="s">
        <v>1088</v>
      </c>
      <c r="E64" s="494">
        <v>168</v>
      </c>
      <c r="F64" s="495">
        <v>2</v>
      </c>
      <c r="G64" s="494">
        <f t="shared" si="0"/>
        <v>336</v>
      </c>
      <c r="H64" s="495">
        <v>2</v>
      </c>
      <c r="I64" s="494">
        <f t="shared" si="1"/>
        <v>336</v>
      </c>
      <c r="J64" s="284"/>
    </row>
    <row r="65" spans="1:10">
      <c r="A65" s="490">
        <v>48</v>
      </c>
      <c r="B65" s="491" t="s">
        <v>1130</v>
      </c>
      <c r="C65" s="492">
        <v>2009</v>
      </c>
      <c r="D65" s="493" t="s">
        <v>1088</v>
      </c>
      <c r="E65" s="494">
        <v>88</v>
      </c>
      <c r="F65" s="495">
        <v>2</v>
      </c>
      <c r="G65" s="494">
        <f t="shared" si="0"/>
        <v>176</v>
      </c>
      <c r="H65" s="495">
        <v>2</v>
      </c>
      <c r="I65" s="494">
        <f t="shared" si="1"/>
        <v>176</v>
      </c>
      <c r="J65" s="284"/>
    </row>
    <row r="66" spans="1:10">
      <c r="A66" s="490">
        <v>49</v>
      </c>
      <c r="B66" s="491" t="s">
        <v>1131</v>
      </c>
      <c r="C66" s="492">
        <v>2010</v>
      </c>
      <c r="D66" s="493" t="s">
        <v>1088</v>
      </c>
      <c r="E66" s="494">
        <v>3250</v>
      </c>
      <c r="F66" s="495">
        <v>1</v>
      </c>
      <c r="G66" s="494">
        <f t="shared" si="0"/>
        <v>3250</v>
      </c>
      <c r="H66" s="495">
        <v>1</v>
      </c>
      <c r="I66" s="494">
        <f t="shared" si="1"/>
        <v>3250</v>
      </c>
      <c r="J66" s="284"/>
    </row>
    <row r="67" spans="1:10">
      <c r="A67" s="490">
        <v>50</v>
      </c>
      <c r="B67" s="491" t="s">
        <v>1132</v>
      </c>
      <c r="C67" s="492">
        <v>2010</v>
      </c>
      <c r="D67" s="493" t="s">
        <v>1088</v>
      </c>
      <c r="E67" s="494">
        <v>2300</v>
      </c>
      <c r="F67" s="495">
        <v>1</v>
      </c>
      <c r="G67" s="494">
        <f t="shared" si="0"/>
        <v>2300</v>
      </c>
      <c r="H67" s="495">
        <v>1</v>
      </c>
      <c r="I67" s="494">
        <f t="shared" si="1"/>
        <v>2300</v>
      </c>
      <c r="J67" s="284"/>
    </row>
    <row r="68" spans="1:10">
      <c r="A68" s="490">
        <v>51</v>
      </c>
      <c r="B68" s="491" t="s">
        <v>1133</v>
      </c>
      <c r="C68" s="492">
        <v>2009</v>
      </c>
      <c r="D68" s="493" t="s">
        <v>1088</v>
      </c>
      <c r="E68" s="494">
        <v>650</v>
      </c>
      <c r="F68" s="495">
        <v>1</v>
      </c>
      <c r="G68" s="494">
        <f t="shared" si="0"/>
        <v>650</v>
      </c>
      <c r="H68" s="495">
        <v>1</v>
      </c>
      <c r="I68" s="494">
        <f t="shared" si="1"/>
        <v>650</v>
      </c>
      <c r="J68" s="284"/>
    </row>
    <row r="69" spans="1:10">
      <c r="A69" s="490">
        <v>52</v>
      </c>
      <c r="B69" s="491" t="s">
        <v>1134</v>
      </c>
      <c r="C69" s="492">
        <v>2011</v>
      </c>
      <c r="D69" s="493" t="s">
        <v>1088</v>
      </c>
      <c r="E69" s="494">
        <v>1398</v>
      </c>
      <c r="F69" s="495">
        <v>3</v>
      </c>
      <c r="G69" s="494">
        <f t="shared" si="0"/>
        <v>4194</v>
      </c>
      <c r="H69" s="495">
        <v>3</v>
      </c>
      <c r="I69" s="494">
        <f t="shared" si="1"/>
        <v>4194</v>
      </c>
      <c r="J69" s="284"/>
    </row>
    <row r="70" spans="1:10">
      <c r="A70" s="490">
        <v>53</v>
      </c>
      <c r="B70" s="491" t="s">
        <v>1135</v>
      </c>
      <c r="C70" s="492">
        <v>2010</v>
      </c>
      <c r="D70" s="493" t="s">
        <v>1088</v>
      </c>
      <c r="E70" s="494">
        <v>240</v>
      </c>
      <c r="F70" s="495">
        <v>2</v>
      </c>
      <c r="G70" s="494">
        <f t="shared" si="0"/>
        <v>480</v>
      </c>
      <c r="H70" s="495">
        <v>2</v>
      </c>
      <c r="I70" s="494">
        <f t="shared" si="1"/>
        <v>480</v>
      </c>
      <c r="J70" s="284"/>
    </row>
    <row r="71" spans="1:10">
      <c r="A71" s="490">
        <v>54</v>
      </c>
      <c r="B71" s="491" t="s">
        <v>1136</v>
      </c>
      <c r="C71" s="492">
        <v>2009</v>
      </c>
      <c r="D71" s="493" t="s">
        <v>1088</v>
      </c>
      <c r="E71" s="494">
        <v>750</v>
      </c>
      <c r="F71" s="495">
        <v>1</v>
      </c>
      <c r="G71" s="494">
        <f t="shared" si="0"/>
        <v>750</v>
      </c>
      <c r="H71" s="495">
        <v>1</v>
      </c>
      <c r="I71" s="494">
        <f t="shared" si="1"/>
        <v>750</v>
      </c>
      <c r="J71" s="284"/>
    </row>
    <row r="72" spans="1:10">
      <c r="A72" s="490">
        <v>55</v>
      </c>
      <c r="B72" s="491" t="s">
        <v>1137</v>
      </c>
      <c r="C72" s="492">
        <v>2009</v>
      </c>
      <c r="D72" s="493" t="s">
        <v>1088</v>
      </c>
      <c r="E72" s="494">
        <v>475</v>
      </c>
      <c r="F72" s="495">
        <v>1</v>
      </c>
      <c r="G72" s="494">
        <f t="shared" si="0"/>
        <v>475</v>
      </c>
      <c r="H72" s="495">
        <v>1</v>
      </c>
      <c r="I72" s="494">
        <f t="shared" si="1"/>
        <v>475</v>
      </c>
      <c r="J72" s="284"/>
    </row>
    <row r="73" spans="1:10" ht="16.5" customHeight="1">
      <c r="A73" s="490">
        <v>56</v>
      </c>
      <c r="B73" s="491" t="s">
        <v>1138</v>
      </c>
      <c r="C73" s="492">
        <v>2009</v>
      </c>
      <c r="D73" s="493" t="s">
        <v>1088</v>
      </c>
      <c r="E73" s="494">
        <v>2238</v>
      </c>
      <c r="F73" s="495">
        <v>24</v>
      </c>
      <c r="G73" s="494">
        <f t="shared" si="0"/>
        <v>53712</v>
      </c>
      <c r="H73" s="495">
        <v>24</v>
      </c>
      <c r="I73" s="494">
        <f t="shared" si="1"/>
        <v>53712</v>
      </c>
      <c r="J73" s="284"/>
    </row>
    <row r="74" spans="1:10">
      <c r="A74" s="490">
        <v>57</v>
      </c>
      <c r="B74" s="491" t="s">
        <v>1139</v>
      </c>
      <c r="C74" s="492">
        <v>2009</v>
      </c>
      <c r="D74" s="493" t="s">
        <v>1088</v>
      </c>
      <c r="E74" s="494">
        <v>8568</v>
      </c>
      <c r="F74" s="495">
        <v>14</v>
      </c>
      <c r="G74" s="494">
        <f t="shared" si="0"/>
        <v>119952</v>
      </c>
      <c r="H74" s="495">
        <v>14</v>
      </c>
      <c r="I74" s="494">
        <f t="shared" si="1"/>
        <v>119952</v>
      </c>
      <c r="J74" s="284"/>
    </row>
    <row r="75" spans="1:10" ht="18" customHeight="1">
      <c r="A75" s="490">
        <v>58</v>
      </c>
      <c r="B75" s="491" t="s">
        <v>1140</v>
      </c>
      <c r="C75" s="492">
        <v>2010</v>
      </c>
      <c r="D75" s="493" t="s">
        <v>1088</v>
      </c>
      <c r="E75" s="494">
        <v>3160</v>
      </c>
      <c r="F75" s="495">
        <v>1</v>
      </c>
      <c r="G75" s="494">
        <f t="shared" si="0"/>
        <v>3160</v>
      </c>
      <c r="H75" s="495">
        <v>1</v>
      </c>
      <c r="I75" s="494">
        <f t="shared" si="1"/>
        <v>3160</v>
      </c>
      <c r="J75" s="284"/>
    </row>
    <row r="76" spans="1:10">
      <c r="A76" s="490">
        <v>59</v>
      </c>
      <c r="B76" s="491" t="s">
        <v>1141</v>
      </c>
      <c r="C76" s="492">
        <v>2011</v>
      </c>
      <c r="D76" s="493" t="s">
        <v>1088</v>
      </c>
      <c r="E76" s="494">
        <v>500</v>
      </c>
      <c r="F76" s="495">
        <v>120</v>
      </c>
      <c r="G76" s="494">
        <f t="shared" si="0"/>
        <v>60000</v>
      </c>
      <c r="H76" s="495">
        <v>120</v>
      </c>
      <c r="I76" s="494">
        <f t="shared" si="1"/>
        <v>60000</v>
      </c>
      <c r="J76" s="284"/>
    </row>
    <row r="77" spans="1:10">
      <c r="A77" s="490">
        <v>60</v>
      </c>
      <c r="B77" s="491" t="s">
        <v>1142</v>
      </c>
      <c r="C77" s="492">
        <v>2011</v>
      </c>
      <c r="D77" s="493" t="s">
        <v>1088</v>
      </c>
      <c r="E77" s="494">
        <v>350</v>
      </c>
      <c r="F77" s="495">
        <v>120</v>
      </c>
      <c r="G77" s="494">
        <f t="shared" si="0"/>
        <v>42000</v>
      </c>
      <c r="H77" s="495">
        <v>120</v>
      </c>
      <c r="I77" s="494">
        <f t="shared" si="1"/>
        <v>42000</v>
      </c>
      <c r="J77" s="284"/>
    </row>
    <row r="78" spans="1:10">
      <c r="A78" s="490">
        <v>61</v>
      </c>
      <c r="B78" s="491" t="s">
        <v>1143</v>
      </c>
      <c r="C78" s="492">
        <v>2011</v>
      </c>
      <c r="D78" s="493" t="s">
        <v>1088</v>
      </c>
      <c r="E78" s="494">
        <v>150</v>
      </c>
      <c r="F78" s="495">
        <v>120</v>
      </c>
      <c r="G78" s="494">
        <f t="shared" si="0"/>
        <v>18000</v>
      </c>
      <c r="H78" s="495">
        <v>120</v>
      </c>
      <c r="I78" s="494">
        <f t="shared" si="1"/>
        <v>18000</v>
      </c>
      <c r="J78" s="284"/>
    </row>
    <row r="79" spans="1:10">
      <c r="A79" s="490">
        <v>62</v>
      </c>
      <c r="B79" s="491" t="s">
        <v>1144</v>
      </c>
      <c r="C79" s="492">
        <v>2010</v>
      </c>
      <c r="D79" s="493" t="s">
        <v>1088</v>
      </c>
      <c r="E79" s="494">
        <v>15800</v>
      </c>
      <c r="F79" s="495">
        <v>14</v>
      </c>
      <c r="G79" s="494">
        <f t="shared" si="0"/>
        <v>221200</v>
      </c>
      <c r="H79" s="495">
        <v>14</v>
      </c>
      <c r="I79" s="494">
        <f t="shared" si="1"/>
        <v>221200</v>
      </c>
      <c r="J79" s="284"/>
    </row>
    <row r="80" spans="1:10">
      <c r="A80" s="490">
        <v>63</v>
      </c>
      <c r="B80" s="491" t="s">
        <v>1145</v>
      </c>
      <c r="C80" s="492">
        <v>2010</v>
      </c>
      <c r="D80" s="493" t="s">
        <v>1088</v>
      </c>
      <c r="E80" s="494">
        <v>24600</v>
      </c>
      <c r="F80" s="495">
        <v>2</v>
      </c>
      <c r="G80" s="494">
        <f t="shared" si="0"/>
        <v>49200</v>
      </c>
      <c r="H80" s="495">
        <v>2</v>
      </c>
      <c r="I80" s="494">
        <f t="shared" si="1"/>
        <v>49200</v>
      </c>
      <c r="J80" s="284"/>
    </row>
    <row r="81" spans="1:10">
      <c r="A81" s="490">
        <v>64</v>
      </c>
      <c r="B81" s="491" t="s">
        <v>1146</v>
      </c>
      <c r="C81" s="492">
        <v>2012</v>
      </c>
      <c r="D81" s="493" t="s">
        <v>1088</v>
      </c>
      <c r="E81" s="494">
        <v>60000</v>
      </c>
      <c r="F81" s="495">
        <v>1</v>
      </c>
      <c r="G81" s="494">
        <f t="shared" si="0"/>
        <v>60000</v>
      </c>
      <c r="H81" s="495">
        <v>1</v>
      </c>
      <c r="I81" s="494">
        <f t="shared" si="1"/>
        <v>60000</v>
      </c>
      <c r="J81" s="284"/>
    </row>
    <row r="82" spans="1:10">
      <c r="A82" s="490">
        <v>65</v>
      </c>
      <c r="B82" s="491" t="s">
        <v>1147</v>
      </c>
      <c r="C82" s="492">
        <v>2013</v>
      </c>
      <c r="D82" s="493" t="s">
        <v>1088</v>
      </c>
      <c r="E82" s="494">
        <v>248060</v>
      </c>
      <c r="F82" s="495">
        <v>1</v>
      </c>
      <c r="G82" s="494">
        <f t="shared" si="0"/>
        <v>248060</v>
      </c>
      <c r="H82" s="495">
        <v>1</v>
      </c>
      <c r="I82" s="494">
        <f t="shared" si="1"/>
        <v>248060</v>
      </c>
      <c r="J82" s="284"/>
    </row>
    <row r="83" spans="1:10" ht="17.25" customHeight="1">
      <c r="A83" s="490">
        <v>66</v>
      </c>
      <c r="B83" s="491" t="s">
        <v>1148</v>
      </c>
      <c r="C83" s="492">
        <v>2013</v>
      </c>
      <c r="D83" s="493" t="s">
        <v>1088</v>
      </c>
      <c r="E83" s="494">
        <v>181700</v>
      </c>
      <c r="F83" s="495">
        <v>1</v>
      </c>
      <c r="G83" s="494">
        <f t="shared" ref="G83:G146" si="2">E83*F83</f>
        <v>181700</v>
      </c>
      <c r="H83" s="495">
        <v>1</v>
      </c>
      <c r="I83" s="494">
        <f t="shared" ref="I83:I146" si="3">E83*H83</f>
        <v>181700</v>
      </c>
      <c r="J83" s="284"/>
    </row>
    <row r="84" spans="1:10" ht="16.5" customHeight="1">
      <c r="A84" s="490">
        <v>67</v>
      </c>
      <c r="B84" s="491" t="s">
        <v>1149</v>
      </c>
      <c r="C84" s="492">
        <v>2014</v>
      </c>
      <c r="D84" s="493" t="s">
        <v>1088</v>
      </c>
      <c r="E84" s="494">
        <v>5760</v>
      </c>
      <c r="F84" s="495">
        <v>1</v>
      </c>
      <c r="G84" s="494">
        <f t="shared" si="2"/>
        <v>5760</v>
      </c>
      <c r="H84" s="495">
        <v>1</v>
      </c>
      <c r="I84" s="494">
        <f t="shared" si="3"/>
        <v>5760</v>
      </c>
      <c r="J84" s="284"/>
    </row>
    <row r="85" spans="1:10">
      <c r="A85" s="490">
        <v>68</v>
      </c>
      <c r="B85" s="491" t="s">
        <v>1150</v>
      </c>
      <c r="C85" s="492">
        <v>2015</v>
      </c>
      <c r="D85" s="493" t="s">
        <v>1088</v>
      </c>
      <c r="E85" s="494">
        <v>2700</v>
      </c>
      <c r="F85" s="495">
        <v>1</v>
      </c>
      <c r="G85" s="494">
        <f t="shared" si="2"/>
        <v>2700</v>
      </c>
      <c r="H85" s="495">
        <v>1</v>
      </c>
      <c r="I85" s="494">
        <f t="shared" si="3"/>
        <v>2700</v>
      </c>
      <c r="J85" s="284"/>
    </row>
    <row r="86" spans="1:10">
      <c r="A86" s="490">
        <v>69</v>
      </c>
      <c r="B86" s="491" t="s">
        <v>1151</v>
      </c>
      <c r="C86" s="492">
        <v>2015</v>
      </c>
      <c r="D86" s="493" t="s">
        <v>1088</v>
      </c>
      <c r="E86" s="494">
        <v>210</v>
      </c>
      <c r="F86" s="495">
        <v>3</v>
      </c>
      <c r="G86" s="494">
        <f t="shared" si="2"/>
        <v>630</v>
      </c>
      <c r="H86" s="495">
        <v>3</v>
      </c>
      <c r="I86" s="494">
        <f t="shared" si="3"/>
        <v>630</v>
      </c>
      <c r="J86" s="284"/>
    </row>
    <row r="87" spans="1:10">
      <c r="A87" s="490">
        <v>70</v>
      </c>
      <c r="B87" s="491" t="s">
        <v>1152</v>
      </c>
      <c r="C87" s="492">
        <v>2015</v>
      </c>
      <c r="D87" s="493" t="s">
        <v>1088</v>
      </c>
      <c r="E87" s="494">
        <v>1088</v>
      </c>
      <c r="F87" s="495">
        <v>2</v>
      </c>
      <c r="G87" s="494">
        <f t="shared" si="2"/>
        <v>2176</v>
      </c>
      <c r="H87" s="495">
        <v>2</v>
      </c>
      <c r="I87" s="494">
        <f t="shared" si="3"/>
        <v>2176</v>
      </c>
      <c r="J87" s="284"/>
    </row>
    <row r="88" spans="1:10">
      <c r="A88" s="490">
        <v>71</v>
      </c>
      <c r="B88" s="491" t="s">
        <v>1153</v>
      </c>
      <c r="C88" s="492">
        <v>2014</v>
      </c>
      <c r="D88" s="493" t="s">
        <v>1088</v>
      </c>
      <c r="E88" s="494">
        <v>960</v>
      </c>
      <c r="F88" s="495">
        <v>3</v>
      </c>
      <c r="G88" s="494">
        <f t="shared" si="2"/>
        <v>2880</v>
      </c>
      <c r="H88" s="495">
        <v>3</v>
      </c>
      <c r="I88" s="494">
        <f t="shared" si="3"/>
        <v>2880</v>
      </c>
      <c r="J88" s="284"/>
    </row>
    <row r="89" spans="1:10" ht="25.5">
      <c r="A89" s="490">
        <v>72</v>
      </c>
      <c r="B89" s="491" t="s">
        <v>1154</v>
      </c>
      <c r="C89" s="492">
        <v>2014</v>
      </c>
      <c r="D89" s="493" t="s">
        <v>1088</v>
      </c>
      <c r="E89" s="494">
        <v>4345</v>
      </c>
      <c r="F89" s="495">
        <v>2</v>
      </c>
      <c r="G89" s="494">
        <f t="shared" si="2"/>
        <v>8690</v>
      </c>
      <c r="H89" s="495">
        <v>2</v>
      </c>
      <c r="I89" s="494">
        <f t="shared" si="3"/>
        <v>8690</v>
      </c>
      <c r="J89" s="284"/>
    </row>
    <row r="90" spans="1:10">
      <c r="A90" s="490">
        <v>73</v>
      </c>
      <c r="B90" s="491" t="s">
        <v>1155</v>
      </c>
      <c r="C90" s="492">
        <v>2009</v>
      </c>
      <c r="D90" s="493" t="s">
        <v>1088</v>
      </c>
      <c r="E90" s="494">
        <v>700</v>
      </c>
      <c r="F90" s="495">
        <v>6</v>
      </c>
      <c r="G90" s="494">
        <f t="shared" si="2"/>
        <v>4200</v>
      </c>
      <c r="H90" s="495">
        <v>6</v>
      </c>
      <c r="I90" s="494">
        <f t="shared" si="3"/>
        <v>4200</v>
      </c>
      <c r="J90" s="284"/>
    </row>
    <row r="91" spans="1:10" ht="16.5" customHeight="1">
      <c r="A91" s="490">
        <v>74</v>
      </c>
      <c r="B91" s="491" t="s">
        <v>1156</v>
      </c>
      <c r="C91" s="492">
        <v>2015</v>
      </c>
      <c r="D91" s="493" t="s">
        <v>1088</v>
      </c>
      <c r="E91" s="494">
        <v>2580</v>
      </c>
      <c r="F91" s="495">
        <v>1</v>
      </c>
      <c r="G91" s="494">
        <f t="shared" si="2"/>
        <v>2580</v>
      </c>
      <c r="H91" s="495">
        <v>1</v>
      </c>
      <c r="I91" s="494">
        <f t="shared" si="3"/>
        <v>2580</v>
      </c>
      <c r="J91" s="284"/>
    </row>
    <row r="92" spans="1:10">
      <c r="A92" s="490">
        <v>75</v>
      </c>
      <c r="B92" s="491" t="s">
        <v>1157</v>
      </c>
      <c r="C92" s="492">
        <v>2015</v>
      </c>
      <c r="D92" s="493" t="s">
        <v>1088</v>
      </c>
      <c r="E92" s="494">
        <v>480</v>
      </c>
      <c r="F92" s="495">
        <v>1</v>
      </c>
      <c r="G92" s="494">
        <f t="shared" si="2"/>
        <v>480</v>
      </c>
      <c r="H92" s="495">
        <v>1</v>
      </c>
      <c r="I92" s="494">
        <f t="shared" si="3"/>
        <v>480</v>
      </c>
      <c r="J92" s="284"/>
    </row>
    <row r="93" spans="1:10">
      <c r="A93" s="490">
        <v>76</v>
      </c>
      <c r="B93" s="491" t="s">
        <v>1158</v>
      </c>
      <c r="C93" s="492">
        <v>2012</v>
      </c>
      <c r="D93" s="493" t="s">
        <v>1088</v>
      </c>
      <c r="E93" s="494">
        <v>1500</v>
      </c>
      <c r="F93" s="495">
        <v>2</v>
      </c>
      <c r="G93" s="494">
        <f t="shared" si="2"/>
        <v>3000</v>
      </c>
      <c r="H93" s="495">
        <v>2</v>
      </c>
      <c r="I93" s="494">
        <f t="shared" si="3"/>
        <v>3000</v>
      </c>
      <c r="J93" s="284"/>
    </row>
    <row r="94" spans="1:10">
      <c r="A94" s="490">
        <v>77</v>
      </c>
      <c r="B94" s="491" t="s">
        <v>1159</v>
      </c>
      <c r="C94" s="492">
        <v>2014</v>
      </c>
      <c r="D94" s="493" t="s">
        <v>1088</v>
      </c>
      <c r="E94" s="494">
        <v>114550</v>
      </c>
      <c r="F94" s="495">
        <v>1</v>
      </c>
      <c r="G94" s="494">
        <f t="shared" si="2"/>
        <v>114550</v>
      </c>
      <c r="H94" s="495">
        <v>1</v>
      </c>
      <c r="I94" s="494">
        <f t="shared" si="3"/>
        <v>114550</v>
      </c>
      <c r="J94" s="284"/>
    </row>
    <row r="95" spans="1:10" ht="13.5" customHeight="1">
      <c r="A95" s="490">
        <v>78</v>
      </c>
      <c r="B95" s="491" t="s">
        <v>1160</v>
      </c>
      <c r="C95" s="492">
        <v>2014</v>
      </c>
      <c r="D95" s="493" t="s">
        <v>1088</v>
      </c>
      <c r="E95" s="494">
        <v>142200</v>
      </c>
      <c r="F95" s="495">
        <v>1</v>
      </c>
      <c r="G95" s="494">
        <f t="shared" si="2"/>
        <v>142200</v>
      </c>
      <c r="H95" s="495">
        <v>1</v>
      </c>
      <c r="I95" s="494">
        <f t="shared" si="3"/>
        <v>142200</v>
      </c>
      <c r="J95" s="284"/>
    </row>
    <row r="96" spans="1:10" ht="16.5" customHeight="1">
      <c r="A96" s="490">
        <v>79</v>
      </c>
      <c r="B96" s="491" t="s">
        <v>1161</v>
      </c>
      <c r="C96" s="492">
        <v>2014</v>
      </c>
      <c r="D96" s="493" t="s">
        <v>1088</v>
      </c>
      <c r="E96" s="494">
        <v>137460</v>
      </c>
      <c r="F96" s="495">
        <v>1</v>
      </c>
      <c r="G96" s="494">
        <f t="shared" si="2"/>
        <v>137460</v>
      </c>
      <c r="H96" s="495">
        <v>1</v>
      </c>
      <c r="I96" s="494">
        <f t="shared" si="3"/>
        <v>137460</v>
      </c>
      <c r="J96" s="284"/>
    </row>
    <row r="97" spans="1:10">
      <c r="A97" s="490">
        <v>80</v>
      </c>
      <c r="B97" s="491" t="s">
        <v>1162</v>
      </c>
      <c r="C97" s="492">
        <v>2014</v>
      </c>
      <c r="D97" s="493" t="s">
        <v>1088</v>
      </c>
      <c r="E97" s="494">
        <v>3527859</v>
      </c>
      <c r="F97" s="495">
        <v>1</v>
      </c>
      <c r="G97" s="494">
        <f t="shared" si="2"/>
        <v>3527859</v>
      </c>
      <c r="H97" s="495">
        <v>1</v>
      </c>
      <c r="I97" s="494">
        <f t="shared" si="3"/>
        <v>3527859</v>
      </c>
      <c r="J97" s="284"/>
    </row>
    <row r="98" spans="1:10">
      <c r="A98" s="490">
        <v>81</v>
      </c>
      <c r="B98" s="491" t="s">
        <v>1163</v>
      </c>
      <c r="C98" s="492">
        <v>2015</v>
      </c>
      <c r="D98" s="493" t="s">
        <v>1088</v>
      </c>
      <c r="E98" s="494">
        <v>11880</v>
      </c>
      <c r="F98" s="495">
        <v>4</v>
      </c>
      <c r="G98" s="494">
        <f t="shared" si="2"/>
        <v>47520</v>
      </c>
      <c r="H98" s="495">
        <v>4</v>
      </c>
      <c r="I98" s="494">
        <f t="shared" si="3"/>
        <v>47520</v>
      </c>
      <c r="J98" s="284"/>
    </row>
    <row r="99" spans="1:10">
      <c r="A99" s="490">
        <v>82</v>
      </c>
      <c r="B99" s="491" t="s">
        <v>1164</v>
      </c>
      <c r="C99" s="492">
        <v>2015</v>
      </c>
      <c r="D99" s="493" t="s">
        <v>1088</v>
      </c>
      <c r="E99" s="494">
        <v>7663</v>
      </c>
      <c r="F99" s="495">
        <v>4</v>
      </c>
      <c r="G99" s="494">
        <f t="shared" si="2"/>
        <v>30652</v>
      </c>
      <c r="H99" s="495">
        <v>4</v>
      </c>
      <c r="I99" s="494">
        <f t="shared" si="3"/>
        <v>30652</v>
      </c>
      <c r="J99" s="284"/>
    </row>
    <row r="100" spans="1:10" ht="20.25" customHeight="1">
      <c r="A100" s="490">
        <v>83</v>
      </c>
      <c r="B100" s="491" t="s">
        <v>1165</v>
      </c>
      <c r="C100" s="492">
        <v>2015</v>
      </c>
      <c r="D100" s="493" t="s">
        <v>1088</v>
      </c>
      <c r="E100" s="494">
        <v>4680</v>
      </c>
      <c r="F100" s="495">
        <v>1</v>
      </c>
      <c r="G100" s="494">
        <f t="shared" si="2"/>
        <v>4680</v>
      </c>
      <c r="H100" s="495">
        <v>1</v>
      </c>
      <c r="I100" s="494">
        <f t="shared" si="3"/>
        <v>4680</v>
      </c>
      <c r="J100" s="284"/>
    </row>
    <row r="101" spans="1:10">
      <c r="A101" s="490">
        <v>84</v>
      </c>
      <c r="B101" s="491" t="s">
        <v>172</v>
      </c>
      <c r="C101" s="492">
        <v>2015</v>
      </c>
      <c r="D101" s="493" t="s">
        <v>1088</v>
      </c>
      <c r="E101" s="494">
        <v>6000</v>
      </c>
      <c r="F101" s="495">
        <v>1</v>
      </c>
      <c r="G101" s="494">
        <f t="shared" si="2"/>
        <v>6000</v>
      </c>
      <c r="H101" s="495">
        <v>1</v>
      </c>
      <c r="I101" s="494">
        <f t="shared" si="3"/>
        <v>6000</v>
      </c>
      <c r="J101" s="284"/>
    </row>
    <row r="102" spans="1:10">
      <c r="A102" s="490">
        <v>85</v>
      </c>
      <c r="B102" s="491" t="s">
        <v>1166</v>
      </c>
      <c r="C102" s="492">
        <v>2015</v>
      </c>
      <c r="D102" s="493" t="s">
        <v>1088</v>
      </c>
      <c r="E102" s="494">
        <v>1800</v>
      </c>
      <c r="F102" s="495">
        <v>2</v>
      </c>
      <c r="G102" s="494">
        <f t="shared" si="2"/>
        <v>3600</v>
      </c>
      <c r="H102" s="495">
        <v>2</v>
      </c>
      <c r="I102" s="494">
        <f t="shared" si="3"/>
        <v>3600</v>
      </c>
      <c r="J102" s="284"/>
    </row>
    <row r="103" spans="1:10">
      <c r="A103" s="490">
        <v>86</v>
      </c>
      <c r="B103" s="491" t="s">
        <v>1167</v>
      </c>
      <c r="C103" s="492">
        <v>2015</v>
      </c>
      <c r="D103" s="493" t="s">
        <v>1088</v>
      </c>
      <c r="E103" s="494">
        <v>360</v>
      </c>
      <c r="F103" s="495">
        <v>33</v>
      </c>
      <c r="G103" s="494">
        <f t="shared" si="2"/>
        <v>11880</v>
      </c>
      <c r="H103" s="495">
        <v>33</v>
      </c>
      <c r="I103" s="494">
        <f t="shared" si="3"/>
        <v>11880</v>
      </c>
      <c r="J103" s="284"/>
    </row>
    <row r="104" spans="1:10">
      <c r="A104" s="490">
        <v>87</v>
      </c>
      <c r="B104" s="491" t="s">
        <v>1168</v>
      </c>
      <c r="C104" s="492">
        <v>2015</v>
      </c>
      <c r="D104" s="493" t="s">
        <v>1088</v>
      </c>
      <c r="E104" s="494">
        <v>360</v>
      </c>
      <c r="F104" s="495">
        <v>40</v>
      </c>
      <c r="G104" s="494">
        <f t="shared" si="2"/>
        <v>14400</v>
      </c>
      <c r="H104" s="495">
        <v>40</v>
      </c>
      <c r="I104" s="494">
        <f t="shared" si="3"/>
        <v>14400</v>
      </c>
      <c r="J104" s="284"/>
    </row>
    <row r="105" spans="1:10">
      <c r="A105" s="490">
        <v>88</v>
      </c>
      <c r="B105" s="491" t="s">
        <v>1169</v>
      </c>
      <c r="C105" s="492">
        <v>2015</v>
      </c>
      <c r="D105" s="493" t="s">
        <v>1088</v>
      </c>
      <c r="E105" s="494">
        <v>240</v>
      </c>
      <c r="F105" s="495">
        <v>60</v>
      </c>
      <c r="G105" s="494">
        <f t="shared" si="2"/>
        <v>14400</v>
      </c>
      <c r="H105" s="495">
        <v>60</v>
      </c>
      <c r="I105" s="494">
        <f t="shared" si="3"/>
        <v>14400</v>
      </c>
      <c r="J105" s="284"/>
    </row>
    <row r="106" spans="1:10">
      <c r="A106" s="490">
        <v>89</v>
      </c>
      <c r="B106" s="491" t="s">
        <v>1170</v>
      </c>
      <c r="C106" s="492">
        <v>2015</v>
      </c>
      <c r="D106" s="493" t="s">
        <v>1088</v>
      </c>
      <c r="E106" s="494">
        <v>180</v>
      </c>
      <c r="F106" s="495">
        <v>60</v>
      </c>
      <c r="G106" s="494">
        <f t="shared" si="2"/>
        <v>10800</v>
      </c>
      <c r="H106" s="495">
        <v>60</v>
      </c>
      <c r="I106" s="494">
        <f t="shared" si="3"/>
        <v>10800</v>
      </c>
      <c r="J106" s="284"/>
    </row>
    <row r="107" spans="1:10">
      <c r="A107" s="490">
        <v>90</v>
      </c>
      <c r="B107" s="491" t="s">
        <v>1171</v>
      </c>
      <c r="C107" s="492">
        <v>2015</v>
      </c>
      <c r="D107" s="493" t="s">
        <v>1088</v>
      </c>
      <c r="E107" s="494">
        <v>300</v>
      </c>
      <c r="F107" s="495">
        <v>59</v>
      </c>
      <c r="G107" s="494">
        <f t="shared" si="2"/>
        <v>17700</v>
      </c>
      <c r="H107" s="495">
        <v>59</v>
      </c>
      <c r="I107" s="494">
        <f t="shared" si="3"/>
        <v>17700</v>
      </c>
      <c r="J107" s="284"/>
    </row>
    <row r="108" spans="1:10">
      <c r="A108" s="490">
        <v>91</v>
      </c>
      <c r="B108" s="491" t="s">
        <v>172</v>
      </c>
      <c r="C108" s="492">
        <v>2015</v>
      </c>
      <c r="D108" s="493" t="s">
        <v>1088</v>
      </c>
      <c r="E108" s="494">
        <v>720</v>
      </c>
      <c r="F108" s="495">
        <v>5</v>
      </c>
      <c r="G108" s="494">
        <f t="shared" si="2"/>
        <v>3600</v>
      </c>
      <c r="H108" s="495">
        <v>5</v>
      </c>
      <c r="I108" s="494">
        <f t="shared" si="3"/>
        <v>3600</v>
      </c>
      <c r="J108" s="284"/>
    </row>
    <row r="109" spans="1:10">
      <c r="A109" s="490">
        <v>92</v>
      </c>
      <c r="B109" s="491" t="s">
        <v>1172</v>
      </c>
      <c r="C109" s="492">
        <v>2015</v>
      </c>
      <c r="D109" s="493" t="s">
        <v>1088</v>
      </c>
      <c r="E109" s="494">
        <v>1380</v>
      </c>
      <c r="F109" s="495">
        <v>1</v>
      </c>
      <c r="G109" s="494">
        <f t="shared" si="2"/>
        <v>1380</v>
      </c>
      <c r="H109" s="495">
        <v>1</v>
      </c>
      <c r="I109" s="494">
        <f t="shared" si="3"/>
        <v>1380</v>
      </c>
      <c r="J109" s="284"/>
    </row>
    <row r="110" spans="1:10">
      <c r="A110" s="490">
        <v>93</v>
      </c>
      <c r="B110" s="491" t="s">
        <v>1173</v>
      </c>
      <c r="C110" s="492">
        <v>2015</v>
      </c>
      <c r="D110" s="493" t="s">
        <v>1088</v>
      </c>
      <c r="E110" s="494">
        <v>720</v>
      </c>
      <c r="F110" s="495">
        <v>5</v>
      </c>
      <c r="G110" s="494">
        <f t="shared" si="2"/>
        <v>3600</v>
      </c>
      <c r="H110" s="495">
        <v>5</v>
      </c>
      <c r="I110" s="494">
        <f t="shared" si="3"/>
        <v>3600</v>
      </c>
      <c r="J110" s="284"/>
    </row>
    <row r="111" spans="1:10" ht="25.5">
      <c r="A111" s="490">
        <v>94</v>
      </c>
      <c r="B111" s="491" t="s">
        <v>1847</v>
      </c>
      <c r="C111" s="492">
        <v>2015</v>
      </c>
      <c r="D111" s="493" t="s">
        <v>1088</v>
      </c>
      <c r="E111" s="494">
        <v>900</v>
      </c>
      <c r="F111" s="495">
        <v>1</v>
      </c>
      <c r="G111" s="494">
        <f t="shared" si="2"/>
        <v>900</v>
      </c>
      <c r="H111" s="495">
        <v>1</v>
      </c>
      <c r="I111" s="494">
        <f t="shared" si="3"/>
        <v>900</v>
      </c>
      <c r="J111" s="284"/>
    </row>
    <row r="112" spans="1:10" ht="27.75" customHeight="1">
      <c r="A112" s="490">
        <v>95</v>
      </c>
      <c r="B112" s="491" t="s">
        <v>1848</v>
      </c>
      <c r="C112" s="492">
        <v>2015</v>
      </c>
      <c r="D112" s="493" t="s">
        <v>1088</v>
      </c>
      <c r="E112" s="494">
        <v>1080</v>
      </c>
      <c r="F112" s="495">
        <v>1</v>
      </c>
      <c r="G112" s="494">
        <f t="shared" si="2"/>
        <v>1080</v>
      </c>
      <c r="H112" s="495">
        <v>1</v>
      </c>
      <c r="I112" s="494">
        <f t="shared" si="3"/>
        <v>1080</v>
      </c>
      <c r="J112" s="284"/>
    </row>
    <row r="113" spans="1:10" ht="18.75" customHeight="1">
      <c r="A113" s="490">
        <v>96</v>
      </c>
      <c r="B113" s="491" t="s">
        <v>1171</v>
      </c>
      <c r="C113" s="492">
        <v>2015</v>
      </c>
      <c r="D113" s="493" t="s">
        <v>1088</v>
      </c>
      <c r="E113" s="494">
        <v>360</v>
      </c>
      <c r="F113" s="495">
        <v>3</v>
      </c>
      <c r="G113" s="494">
        <f t="shared" si="2"/>
        <v>1080</v>
      </c>
      <c r="H113" s="495">
        <v>3</v>
      </c>
      <c r="I113" s="494">
        <f t="shared" si="3"/>
        <v>1080</v>
      </c>
      <c r="J113" s="284"/>
    </row>
    <row r="114" spans="1:10" ht="15" customHeight="1">
      <c r="A114" s="490">
        <v>97</v>
      </c>
      <c r="B114" s="491" t="s">
        <v>1174</v>
      </c>
      <c r="C114" s="492">
        <v>2015</v>
      </c>
      <c r="D114" s="493" t="s">
        <v>1088</v>
      </c>
      <c r="E114" s="494">
        <v>660</v>
      </c>
      <c r="F114" s="495">
        <v>1</v>
      </c>
      <c r="G114" s="494">
        <f t="shared" si="2"/>
        <v>660</v>
      </c>
      <c r="H114" s="495">
        <v>1</v>
      </c>
      <c r="I114" s="494">
        <f t="shared" si="3"/>
        <v>660</v>
      </c>
      <c r="J114" s="284"/>
    </row>
    <row r="115" spans="1:10">
      <c r="A115" s="490">
        <v>98</v>
      </c>
      <c r="B115" s="491" t="s">
        <v>1175</v>
      </c>
      <c r="C115" s="492">
        <v>2015</v>
      </c>
      <c r="D115" s="493" t="s">
        <v>1088</v>
      </c>
      <c r="E115" s="494">
        <v>360</v>
      </c>
      <c r="F115" s="495">
        <v>1</v>
      </c>
      <c r="G115" s="494">
        <f t="shared" si="2"/>
        <v>360</v>
      </c>
      <c r="H115" s="495">
        <v>1</v>
      </c>
      <c r="I115" s="494">
        <f t="shared" si="3"/>
        <v>360</v>
      </c>
      <c r="J115" s="284"/>
    </row>
    <row r="116" spans="1:10">
      <c r="A116" s="490">
        <v>99</v>
      </c>
      <c r="B116" s="491" t="s">
        <v>1176</v>
      </c>
      <c r="C116" s="492">
        <v>2015</v>
      </c>
      <c r="D116" s="493" t="s">
        <v>1088</v>
      </c>
      <c r="E116" s="494">
        <v>420</v>
      </c>
      <c r="F116" s="495">
        <v>1</v>
      </c>
      <c r="G116" s="494">
        <f t="shared" si="2"/>
        <v>420</v>
      </c>
      <c r="H116" s="495">
        <v>1</v>
      </c>
      <c r="I116" s="494">
        <f t="shared" si="3"/>
        <v>420</v>
      </c>
      <c r="J116" s="284"/>
    </row>
    <row r="117" spans="1:10">
      <c r="A117" s="490">
        <v>100</v>
      </c>
      <c r="B117" s="491" t="s">
        <v>1177</v>
      </c>
      <c r="C117" s="492">
        <v>2015</v>
      </c>
      <c r="D117" s="493" t="s">
        <v>1088</v>
      </c>
      <c r="E117" s="494">
        <v>360</v>
      </c>
      <c r="F117" s="495">
        <v>1</v>
      </c>
      <c r="G117" s="494">
        <f t="shared" si="2"/>
        <v>360</v>
      </c>
      <c r="H117" s="495">
        <v>1</v>
      </c>
      <c r="I117" s="494">
        <f t="shared" si="3"/>
        <v>360</v>
      </c>
      <c r="J117" s="284"/>
    </row>
    <row r="118" spans="1:10">
      <c r="A118" s="490">
        <v>101</v>
      </c>
      <c r="B118" s="491" t="s">
        <v>1178</v>
      </c>
      <c r="C118" s="492">
        <v>2015</v>
      </c>
      <c r="D118" s="493" t="s">
        <v>1088</v>
      </c>
      <c r="E118" s="494">
        <v>3300</v>
      </c>
      <c r="F118" s="495">
        <v>1</v>
      </c>
      <c r="G118" s="494">
        <f t="shared" si="2"/>
        <v>3300</v>
      </c>
      <c r="H118" s="495">
        <v>1</v>
      </c>
      <c r="I118" s="494">
        <f t="shared" si="3"/>
        <v>3300</v>
      </c>
      <c r="J118" s="284"/>
    </row>
    <row r="119" spans="1:10">
      <c r="A119" s="490">
        <v>102</v>
      </c>
      <c r="B119" s="491" t="s">
        <v>1179</v>
      </c>
      <c r="C119" s="492">
        <v>2015</v>
      </c>
      <c r="D119" s="493" t="s">
        <v>1088</v>
      </c>
      <c r="E119" s="494">
        <v>1080</v>
      </c>
      <c r="F119" s="495">
        <v>10</v>
      </c>
      <c r="G119" s="494">
        <f t="shared" si="2"/>
        <v>10800</v>
      </c>
      <c r="H119" s="495">
        <v>10</v>
      </c>
      <c r="I119" s="494">
        <f t="shared" si="3"/>
        <v>10800</v>
      </c>
      <c r="J119" s="284"/>
    </row>
    <row r="120" spans="1:10">
      <c r="A120" s="490">
        <v>103</v>
      </c>
      <c r="B120" s="491" t="s">
        <v>1180</v>
      </c>
      <c r="C120" s="492">
        <v>2015</v>
      </c>
      <c r="D120" s="493" t="s">
        <v>1088</v>
      </c>
      <c r="E120" s="494">
        <v>4200</v>
      </c>
      <c r="F120" s="495">
        <v>2</v>
      </c>
      <c r="G120" s="494">
        <f t="shared" si="2"/>
        <v>8400</v>
      </c>
      <c r="H120" s="495">
        <v>2</v>
      </c>
      <c r="I120" s="494">
        <f t="shared" si="3"/>
        <v>8400</v>
      </c>
      <c r="J120" s="284"/>
    </row>
    <row r="121" spans="1:10" ht="18" customHeight="1">
      <c r="A121" s="490">
        <v>104</v>
      </c>
      <c r="B121" s="491" t="s">
        <v>1181</v>
      </c>
      <c r="C121" s="492">
        <v>2015</v>
      </c>
      <c r="D121" s="493" t="s">
        <v>1088</v>
      </c>
      <c r="E121" s="494">
        <v>360</v>
      </c>
      <c r="F121" s="495">
        <v>1</v>
      </c>
      <c r="G121" s="494">
        <f t="shared" si="2"/>
        <v>360</v>
      </c>
      <c r="H121" s="495">
        <v>1</v>
      </c>
      <c r="I121" s="494">
        <f t="shared" si="3"/>
        <v>360</v>
      </c>
      <c r="J121" s="284"/>
    </row>
    <row r="122" spans="1:10" ht="18" customHeight="1">
      <c r="A122" s="490">
        <v>105</v>
      </c>
      <c r="B122" s="491" t="s">
        <v>1182</v>
      </c>
      <c r="C122" s="492">
        <v>2013</v>
      </c>
      <c r="D122" s="493" t="s">
        <v>1088</v>
      </c>
      <c r="E122" s="494">
        <v>3360</v>
      </c>
      <c r="F122" s="495">
        <v>1</v>
      </c>
      <c r="G122" s="494">
        <f t="shared" si="2"/>
        <v>3360</v>
      </c>
      <c r="H122" s="495">
        <v>1</v>
      </c>
      <c r="I122" s="494">
        <f t="shared" si="3"/>
        <v>3360</v>
      </c>
      <c r="J122" s="284"/>
    </row>
    <row r="123" spans="1:10" ht="16.5" customHeight="1">
      <c r="A123" s="490">
        <v>106</v>
      </c>
      <c r="B123" s="491" t="s">
        <v>1183</v>
      </c>
      <c r="C123" s="492">
        <v>2016</v>
      </c>
      <c r="D123" s="493" t="s">
        <v>1088</v>
      </c>
      <c r="E123" s="494">
        <v>256</v>
      </c>
      <c r="F123" s="495">
        <v>60</v>
      </c>
      <c r="G123" s="494">
        <f t="shared" si="2"/>
        <v>15360</v>
      </c>
      <c r="H123" s="495">
        <v>60</v>
      </c>
      <c r="I123" s="494">
        <f t="shared" si="3"/>
        <v>15360</v>
      </c>
      <c r="J123" s="284"/>
    </row>
    <row r="124" spans="1:10">
      <c r="A124" s="490">
        <v>107</v>
      </c>
      <c r="B124" s="491" t="s">
        <v>1184</v>
      </c>
      <c r="C124" s="492">
        <v>2016</v>
      </c>
      <c r="D124" s="493" t="s">
        <v>1088</v>
      </c>
      <c r="E124" s="494">
        <v>13248</v>
      </c>
      <c r="F124" s="495">
        <v>2</v>
      </c>
      <c r="G124" s="494">
        <f t="shared" si="2"/>
        <v>26496</v>
      </c>
      <c r="H124" s="495">
        <v>2</v>
      </c>
      <c r="I124" s="494">
        <f t="shared" si="3"/>
        <v>26496</v>
      </c>
      <c r="J124" s="284"/>
    </row>
    <row r="125" spans="1:10">
      <c r="A125" s="490">
        <v>108</v>
      </c>
      <c r="B125" s="491" t="s">
        <v>552</v>
      </c>
      <c r="C125" s="492">
        <v>2016</v>
      </c>
      <c r="D125" s="493" t="s">
        <v>1088</v>
      </c>
      <c r="E125" s="494">
        <v>4800</v>
      </c>
      <c r="F125" s="495">
        <v>60</v>
      </c>
      <c r="G125" s="494">
        <f t="shared" si="2"/>
        <v>288000</v>
      </c>
      <c r="H125" s="495">
        <v>60</v>
      </c>
      <c r="I125" s="494">
        <f t="shared" si="3"/>
        <v>288000</v>
      </c>
      <c r="J125" s="284"/>
    </row>
    <row r="126" spans="1:10">
      <c r="A126" s="490">
        <v>109</v>
      </c>
      <c r="B126" s="491" t="s">
        <v>1185</v>
      </c>
      <c r="C126" s="492">
        <v>2016</v>
      </c>
      <c r="D126" s="493" t="s">
        <v>1088</v>
      </c>
      <c r="E126" s="494">
        <v>2560</v>
      </c>
      <c r="F126" s="495">
        <v>60</v>
      </c>
      <c r="G126" s="494">
        <f t="shared" si="2"/>
        <v>153600</v>
      </c>
      <c r="H126" s="495">
        <v>60</v>
      </c>
      <c r="I126" s="494">
        <f t="shared" si="3"/>
        <v>153600</v>
      </c>
      <c r="J126" s="284"/>
    </row>
    <row r="127" spans="1:10">
      <c r="A127" s="490">
        <v>110</v>
      </c>
      <c r="B127" s="491" t="s">
        <v>1118</v>
      </c>
      <c r="C127" s="492">
        <v>2016</v>
      </c>
      <c r="D127" s="493" t="s">
        <v>1088</v>
      </c>
      <c r="E127" s="494">
        <v>1280</v>
      </c>
      <c r="F127" s="495">
        <v>60</v>
      </c>
      <c r="G127" s="494">
        <f t="shared" si="2"/>
        <v>76800</v>
      </c>
      <c r="H127" s="495">
        <v>60</v>
      </c>
      <c r="I127" s="494">
        <f t="shared" si="3"/>
        <v>76800</v>
      </c>
      <c r="J127" s="284"/>
    </row>
    <row r="128" spans="1:10" ht="29.25" customHeight="1">
      <c r="A128" s="490">
        <v>111</v>
      </c>
      <c r="B128" s="491" t="s">
        <v>1186</v>
      </c>
      <c r="C128" s="492">
        <v>2016</v>
      </c>
      <c r="D128" s="498" t="s">
        <v>1187</v>
      </c>
      <c r="E128" s="494">
        <v>2240</v>
      </c>
      <c r="F128" s="495">
        <v>60</v>
      </c>
      <c r="G128" s="494">
        <f t="shared" si="2"/>
        <v>134400</v>
      </c>
      <c r="H128" s="495">
        <v>60</v>
      </c>
      <c r="I128" s="494">
        <f t="shared" si="3"/>
        <v>134400</v>
      </c>
      <c r="J128" s="284"/>
    </row>
    <row r="129" spans="1:10" ht="26.25" customHeight="1">
      <c r="A129" s="490">
        <v>112</v>
      </c>
      <c r="B129" s="491" t="s">
        <v>1849</v>
      </c>
      <c r="C129" s="492">
        <v>2016</v>
      </c>
      <c r="D129" s="493" t="s">
        <v>1088</v>
      </c>
      <c r="E129" s="494">
        <v>139040</v>
      </c>
      <c r="F129" s="495">
        <v>1</v>
      </c>
      <c r="G129" s="494">
        <f t="shared" si="2"/>
        <v>139040</v>
      </c>
      <c r="H129" s="495">
        <v>1</v>
      </c>
      <c r="I129" s="494">
        <f t="shared" si="3"/>
        <v>139040</v>
      </c>
      <c r="J129" s="284"/>
    </row>
    <row r="130" spans="1:10" ht="18.75" customHeight="1">
      <c r="A130" s="490">
        <v>113</v>
      </c>
      <c r="B130" s="491" t="s">
        <v>1188</v>
      </c>
      <c r="C130" s="492">
        <v>2016</v>
      </c>
      <c r="D130" s="493" t="s">
        <v>1088</v>
      </c>
      <c r="E130" s="494">
        <v>224</v>
      </c>
      <c r="F130" s="495">
        <v>4</v>
      </c>
      <c r="G130" s="494">
        <f t="shared" si="2"/>
        <v>896</v>
      </c>
      <c r="H130" s="495">
        <v>4</v>
      </c>
      <c r="I130" s="494">
        <f t="shared" si="3"/>
        <v>896</v>
      </c>
      <c r="J130" s="284"/>
    </row>
    <row r="131" spans="1:10">
      <c r="A131" s="490">
        <v>114</v>
      </c>
      <c r="B131" s="491" t="s">
        <v>1189</v>
      </c>
      <c r="C131" s="492">
        <v>2016</v>
      </c>
      <c r="D131" s="493" t="s">
        <v>1088</v>
      </c>
      <c r="E131" s="494">
        <v>640</v>
      </c>
      <c r="F131" s="495">
        <v>1</v>
      </c>
      <c r="G131" s="494">
        <f t="shared" si="2"/>
        <v>640</v>
      </c>
      <c r="H131" s="495">
        <v>1</v>
      </c>
      <c r="I131" s="494">
        <f t="shared" si="3"/>
        <v>640</v>
      </c>
      <c r="J131" s="284"/>
    </row>
    <row r="132" spans="1:10" ht="25.5">
      <c r="A132" s="490">
        <v>115</v>
      </c>
      <c r="B132" s="491" t="s">
        <v>1190</v>
      </c>
      <c r="C132" s="492">
        <v>2016</v>
      </c>
      <c r="D132" s="493" t="s">
        <v>1088</v>
      </c>
      <c r="E132" s="494">
        <v>2496</v>
      </c>
      <c r="F132" s="495">
        <v>1</v>
      </c>
      <c r="G132" s="494">
        <f t="shared" si="2"/>
        <v>2496</v>
      </c>
      <c r="H132" s="495">
        <v>1</v>
      </c>
      <c r="I132" s="494">
        <f t="shared" si="3"/>
        <v>2496</v>
      </c>
      <c r="J132" s="284"/>
    </row>
    <row r="133" spans="1:10" ht="17.25" customHeight="1">
      <c r="A133" s="490">
        <v>116</v>
      </c>
      <c r="B133" s="491" t="s">
        <v>1191</v>
      </c>
      <c r="C133" s="492">
        <v>2016</v>
      </c>
      <c r="D133" s="493" t="s">
        <v>1088</v>
      </c>
      <c r="E133" s="494">
        <v>1024</v>
      </c>
      <c r="F133" s="495">
        <v>2</v>
      </c>
      <c r="G133" s="494">
        <f t="shared" si="2"/>
        <v>2048</v>
      </c>
      <c r="H133" s="495">
        <v>2</v>
      </c>
      <c r="I133" s="494">
        <f t="shared" si="3"/>
        <v>2048</v>
      </c>
      <c r="J133" s="284"/>
    </row>
    <row r="134" spans="1:10">
      <c r="A134" s="490">
        <v>117</v>
      </c>
      <c r="B134" s="491" t="s">
        <v>1192</v>
      </c>
      <c r="C134" s="492">
        <v>2016</v>
      </c>
      <c r="D134" s="493" t="s">
        <v>1088</v>
      </c>
      <c r="E134" s="494">
        <v>224</v>
      </c>
      <c r="F134" s="495">
        <v>2</v>
      </c>
      <c r="G134" s="494">
        <f t="shared" si="2"/>
        <v>448</v>
      </c>
      <c r="H134" s="495">
        <v>2</v>
      </c>
      <c r="I134" s="494">
        <f t="shared" si="3"/>
        <v>448</v>
      </c>
      <c r="J134" s="284"/>
    </row>
    <row r="135" spans="1:10">
      <c r="A135" s="490">
        <v>118</v>
      </c>
      <c r="B135" s="491" t="s">
        <v>1193</v>
      </c>
      <c r="C135" s="492">
        <v>2016</v>
      </c>
      <c r="D135" s="493" t="s">
        <v>1088</v>
      </c>
      <c r="E135" s="494">
        <v>1580</v>
      </c>
      <c r="F135" s="495">
        <v>2</v>
      </c>
      <c r="G135" s="494">
        <f t="shared" si="2"/>
        <v>3160</v>
      </c>
      <c r="H135" s="495">
        <v>2</v>
      </c>
      <c r="I135" s="494">
        <f t="shared" si="3"/>
        <v>3160</v>
      </c>
      <c r="J135" s="284"/>
    </row>
    <row r="136" spans="1:10">
      <c r="A136" s="490">
        <v>119</v>
      </c>
      <c r="B136" s="491" t="s">
        <v>1194</v>
      </c>
      <c r="C136" s="492">
        <v>2016</v>
      </c>
      <c r="D136" s="493" t="s">
        <v>1088</v>
      </c>
      <c r="E136" s="494">
        <v>34563</v>
      </c>
      <c r="F136" s="495">
        <v>8</v>
      </c>
      <c r="G136" s="494">
        <f t="shared" si="2"/>
        <v>276504</v>
      </c>
      <c r="H136" s="495">
        <v>8</v>
      </c>
      <c r="I136" s="494">
        <f t="shared" si="3"/>
        <v>276504</v>
      </c>
      <c r="J136" s="284"/>
    </row>
    <row r="137" spans="1:10">
      <c r="A137" s="490">
        <v>120</v>
      </c>
      <c r="B137" s="491" t="s">
        <v>1195</v>
      </c>
      <c r="C137" s="492">
        <v>2016</v>
      </c>
      <c r="D137" s="493" t="s">
        <v>1088</v>
      </c>
      <c r="E137" s="494">
        <v>135880</v>
      </c>
      <c r="F137" s="495">
        <v>1</v>
      </c>
      <c r="G137" s="494">
        <f t="shared" si="2"/>
        <v>135880</v>
      </c>
      <c r="H137" s="495">
        <v>1</v>
      </c>
      <c r="I137" s="494">
        <f t="shared" si="3"/>
        <v>135880</v>
      </c>
      <c r="J137" s="284"/>
    </row>
    <row r="138" spans="1:10" ht="18.75" customHeight="1">
      <c r="A138" s="490">
        <v>121</v>
      </c>
      <c r="B138" s="491" t="s">
        <v>216</v>
      </c>
      <c r="C138" s="492">
        <v>2016</v>
      </c>
      <c r="D138" s="493" t="s">
        <v>1088</v>
      </c>
      <c r="E138" s="494">
        <v>279660</v>
      </c>
      <c r="F138" s="495">
        <v>1</v>
      </c>
      <c r="G138" s="494">
        <f t="shared" si="2"/>
        <v>279660</v>
      </c>
      <c r="H138" s="495">
        <v>1</v>
      </c>
      <c r="I138" s="494">
        <f t="shared" si="3"/>
        <v>279660</v>
      </c>
      <c r="J138" s="284"/>
    </row>
    <row r="139" spans="1:10">
      <c r="A139" s="490">
        <v>122</v>
      </c>
      <c r="B139" s="491" t="s">
        <v>1196</v>
      </c>
      <c r="C139" s="492">
        <v>2016</v>
      </c>
      <c r="D139" s="493" t="s">
        <v>1088</v>
      </c>
      <c r="E139" s="494">
        <v>17775</v>
      </c>
      <c r="F139" s="495">
        <v>3</v>
      </c>
      <c r="G139" s="494">
        <f t="shared" si="2"/>
        <v>53325</v>
      </c>
      <c r="H139" s="495">
        <v>3</v>
      </c>
      <c r="I139" s="494">
        <f t="shared" si="3"/>
        <v>53325</v>
      </c>
      <c r="J139" s="284"/>
    </row>
    <row r="140" spans="1:10">
      <c r="A140" s="490">
        <v>123</v>
      </c>
      <c r="B140" s="491" t="s">
        <v>1197</v>
      </c>
      <c r="C140" s="492">
        <v>2016</v>
      </c>
      <c r="D140" s="493" t="s">
        <v>1088</v>
      </c>
      <c r="E140" s="494">
        <v>10618</v>
      </c>
      <c r="F140" s="495">
        <v>11</v>
      </c>
      <c r="G140" s="494">
        <f t="shared" si="2"/>
        <v>116798</v>
      </c>
      <c r="H140" s="495">
        <v>11</v>
      </c>
      <c r="I140" s="494">
        <f t="shared" si="3"/>
        <v>116798</v>
      </c>
      <c r="J140" s="284"/>
    </row>
    <row r="141" spans="1:10">
      <c r="A141" s="490">
        <v>124</v>
      </c>
      <c r="B141" s="491" t="s">
        <v>1198</v>
      </c>
      <c r="C141" s="492">
        <v>2016</v>
      </c>
      <c r="D141" s="493" t="s">
        <v>1088</v>
      </c>
      <c r="E141" s="494">
        <v>13825</v>
      </c>
      <c r="F141" s="495">
        <v>10</v>
      </c>
      <c r="G141" s="494">
        <f t="shared" si="2"/>
        <v>138250</v>
      </c>
      <c r="H141" s="495">
        <v>10</v>
      </c>
      <c r="I141" s="494">
        <f t="shared" si="3"/>
        <v>138250</v>
      </c>
      <c r="J141" s="284"/>
    </row>
    <row r="142" spans="1:10">
      <c r="A142" s="490">
        <v>125</v>
      </c>
      <c r="B142" s="491" t="s">
        <v>211</v>
      </c>
      <c r="C142" s="492">
        <v>2016</v>
      </c>
      <c r="D142" s="493" t="s">
        <v>1088</v>
      </c>
      <c r="E142" s="494">
        <v>31600</v>
      </c>
      <c r="F142" s="495">
        <v>3</v>
      </c>
      <c r="G142" s="494">
        <f t="shared" si="2"/>
        <v>94800</v>
      </c>
      <c r="H142" s="495">
        <v>3</v>
      </c>
      <c r="I142" s="494">
        <f t="shared" si="3"/>
        <v>94800</v>
      </c>
      <c r="J142" s="284"/>
    </row>
    <row r="143" spans="1:10">
      <c r="A143" s="490">
        <v>126</v>
      </c>
      <c r="B143" s="491" t="s">
        <v>1199</v>
      </c>
      <c r="C143" s="492">
        <v>2016</v>
      </c>
      <c r="D143" s="493" t="s">
        <v>1088</v>
      </c>
      <c r="E143" s="494">
        <v>51350</v>
      </c>
      <c r="F143" s="495">
        <v>1</v>
      </c>
      <c r="G143" s="494">
        <f t="shared" si="2"/>
        <v>51350</v>
      </c>
      <c r="H143" s="495">
        <v>1</v>
      </c>
      <c r="I143" s="494">
        <f t="shared" si="3"/>
        <v>51350</v>
      </c>
      <c r="J143" s="284"/>
    </row>
    <row r="144" spans="1:10">
      <c r="A144" s="490">
        <v>127</v>
      </c>
      <c r="B144" s="491" t="s">
        <v>783</v>
      </c>
      <c r="C144" s="492">
        <v>2016</v>
      </c>
      <c r="D144" s="493" t="s">
        <v>1088</v>
      </c>
      <c r="E144" s="494">
        <v>8690</v>
      </c>
      <c r="F144" s="495">
        <v>12</v>
      </c>
      <c r="G144" s="494">
        <f t="shared" si="2"/>
        <v>104280</v>
      </c>
      <c r="H144" s="495">
        <v>12</v>
      </c>
      <c r="I144" s="494">
        <f t="shared" si="3"/>
        <v>104280</v>
      </c>
      <c r="J144" s="284"/>
    </row>
    <row r="145" spans="1:10">
      <c r="A145" s="490">
        <v>128</v>
      </c>
      <c r="B145" s="491" t="s">
        <v>1200</v>
      </c>
      <c r="C145" s="492">
        <v>2016</v>
      </c>
      <c r="D145" s="493" t="s">
        <v>1088</v>
      </c>
      <c r="E145" s="494">
        <v>22120</v>
      </c>
      <c r="F145" s="495">
        <v>1</v>
      </c>
      <c r="G145" s="494">
        <f t="shared" si="2"/>
        <v>22120</v>
      </c>
      <c r="H145" s="495">
        <v>1</v>
      </c>
      <c r="I145" s="494">
        <f t="shared" si="3"/>
        <v>22120</v>
      </c>
      <c r="J145" s="284"/>
    </row>
    <row r="146" spans="1:10">
      <c r="A146" s="490">
        <v>129</v>
      </c>
      <c r="B146" s="491" t="s">
        <v>214</v>
      </c>
      <c r="C146" s="492">
        <v>2016</v>
      </c>
      <c r="D146" s="493" t="s">
        <v>1088</v>
      </c>
      <c r="E146" s="494">
        <v>75050</v>
      </c>
      <c r="F146" s="495">
        <v>2</v>
      </c>
      <c r="G146" s="494">
        <f t="shared" si="2"/>
        <v>150100</v>
      </c>
      <c r="H146" s="495">
        <v>2</v>
      </c>
      <c r="I146" s="494">
        <f t="shared" si="3"/>
        <v>150100</v>
      </c>
      <c r="J146" s="284"/>
    </row>
    <row r="147" spans="1:10">
      <c r="A147" s="490">
        <v>130</v>
      </c>
      <c r="B147" s="491" t="s">
        <v>1201</v>
      </c>
      <c r="C147" s="492">
        <v>2016</v>
      </c>
      <c r="D147" s="493" t="s">
        <v>1088</v>
      </c>
      <c r="E147" s="494">
        <v>235420</v>
      </c>
      <c r="F147" s="495">
        <v>1</v>
      </c>
      <c r="G147" s="494">
        <f t="shared" ref="G147:G210" si="4">E147*F147</f>
        <v>235420</v>
      </c>
      <c r="H147" s="495">
        <v>1</v>
      </c>
      <c r="I147" s="494">
        <f t="shared" ref="I147:I210" si="5">E147*H147</f>
        <v>235420</v>
      </c>
      <c r="J147" s="284"/>
    </row>
    <row r="148" spans="1:10">
      <c r="A148" s="490">
        <v>131</v>
      </c>
      <c r="B148" s="491" t="s">
        <v>1202</v>
      </c>
      <c r="C148" s="492">
        <v>2016</v>
      </c>
      <c r="D148" s="493" t="s">
        <v>1088</v>
      </c>
      <c r="E148" s="494">
        <v>63200</v>
      </c>
      <c r="F148" s="495">
        <v>2</v>
      </c>
      <c r="G148" s="494">
        <f t="shared" si="4"/>
        <v>126400</v>
      </c>
      <c r="H148" s="495">
        <v>2</v>
      </c>
      <c r="I148" s="494">
        <f t="shared" si="5"/>
        <v>126400</v>
      </c>
      <c r="J148" s="284"/>
    </row>
    <row r="149" spans="1:10">
      <c r="A149" s="490">
        <v>132</v>
      </c>
      <c r="B149" s="491" t="s">
        <v>1203</v>
      </c>
      <c r="C149" s="492">
        <v>2000</v>
      </c>
      <c r="D149" s="493" t="s">
        <v>1088</v>
      </c>
      <c r="E149" s="494">
        <v>6000</v>
      </c>
      <c r="F149" s="495">
        <v>1</v>
      </c>
      <c r="G149" s="494">
        <f t="shared" si="4"/>
        <v>6000</v>
      </c>
      <c r="H149" s="495">
        <v>1</v>
      </c>
      <c r="I149" s="494">
        <f t="shared" si="5"/>
        <v>6000</v>
      </c>
      <c r="J149" s="284"/>
    </row>
    <row r="150" spans="1:10">
      <c r="A150" s="490">
        <v>133</v>
      </c>
      <c r="B150" s="499" t="s">
        <v>1204</v>
      </c>
      <c r="C150" s="492">
        <v>2016</v>
      </c>
      <c r="D150" s="493" t="s">
        <v>1088</v>
      </c>
      <c r="E150" s="494">
        <v>20835</v>
      </c>
      <c r="F150" s="495">
        <v>4</v>
      </c>
      <c r="G150" s="494">
        <f t="shared" si="4"/>
        <v>83340</v>
      </c>
      <c r="H150" s="495">
        <v>4</v>
      </c>
      <c r="I150" s="494">
        <f t="shared" si="5"/>
        <v>83340</v>
      </c>
      <c r="J150" s="284"/>
    </row>
    <row r="151" spans="1:10">
      <c r="A151" s="490">
        <v>134</v>
      </c>
      <c r="B151" s="499" t="s">
        <v>1205</v>
      </c>
      <c r="C151" s="492">
        <v>2016</v>
      </c>
      <c r="D151" s="493" t="s">
        <v>1088</v>
      </c>
      <c r="E151" s="494">
        <v>7491</v>
      </c>
      <c r="F151" s="495">
        <v>2</v>
      </c>
      <c r="G151" s="494">
        <f t="shared" si="4"/>
        <v>14982</v>
      </c>
      <c r="H151" s="495">
        <v>2</v>
      </c>
      <c r="I151" s="494">
        <f t="shared" si="5"/>
        <v>14982</v>
      </c>
      <c r="J151" s="284"/>
    </row>
    <row r="152" spans="1:10">
      <c r="A152" s="490">
        <v>135</v>
      </c>
      <c r="B152" s="499" t="s">
        <v>1206</v>
      </c>
      <c r="C152" s="492">
        <v>2016</v>
      </c>
      <c r="D152" s="493" t="s">
        <v>1088</v>
      </c>
      <c r="E152" s="494">
        <v>234031</v>
      </c>
      <c r="F152" s="495">
        <v>1</v>
      </c>
      <c r="G152" s="494">
        <f t="shared" si="4"/>
        <v>234031</v>
      </c>
      <c r="H152" s="495">
        <v>1</v>
      </c>
      <c r="I152" s="494">
        <f t="shared" si="5"/>
        <v>234031</v>
      </c>
      <c r="J152" s="284"/>
    </row>
    <row r="153" spans="1:10">
      <c r="A153" s="490">
        <v>136</v>
      </c>
      <c r="B153" s="491" t="s">
        <v>1207</v>
      </c>
      <c r="C153" s="492">
        <v>2016</v>
      </c>
      <c r="D153" s="493" t="s">
        <v>1088</v>
      </c>
      <c r="E153" s="494">
        <v>62332</v>
      </c>
      <c r="F153" s="495">
        <v>2</v>
      </c>
      <c r="G153" s="494">
        <f t="shared" si="4"/>
        <v>124664</v>
      </c>
      <c r="H153" s="495">
        <v>2</v>
      </c>
      <c r="I153" s="494">
        <f t="shared" si="5"/>
        <v>124664</v>
      </c>
      <c r="J153" s="284"/>
    </row>
    <row r="154" spans="1:10">
      <c r="A154" s="490">
        <v>137</v>
      </c>
      <c r="B154" s="491" t="s">
        <v>1208</v>
      </c>
      <c r="C154" s="492">
        <v>2016</v>
      </c>
      <c r="D154" s="493" t="s">
        <v>1088</v>
      </c>
      <c r="E154" s="494">
        <v>82618</v>
      </c>
      <c r="F154" s="495">
        <v>1</v>
      </c>
      <c r="G154" s="494">
        <f t="shared" si="4"/>
        <v>82618</v>
      </c>
      <c r="H154" s="495">
        <v>1</v>
      </c>
      <c r="I154" s="494">
        <f t="shared" si="5"/>
        <v>82618</v>
      </c>
      <c r="J154" s="284"/>
    </row>
    <row r="155" spans="1:10">
      <c r="A155" s="490">
        <v>138</v>
      </c>
      <c r="B155" s="491" t="s">
        <v>1209</v>
      </c>
      <c r="C155" s="492">
        <v>2016</v>
      </c>
      <c r="D155" s="493" t="s">
        <v>1088</v>
      </c>
      <c r="E155" s="494">
        <v>56025</v>
      </c>
      <c r="F155" s="495">
        <v>1</v>
      </c>
      <c r="G155" s="494">
        <f t="shared" si="4"/>
        <v>56025</v>
      </c>
      <c r="H155" s="495">
        <v>1</v>
      </c>
      <c r="I155" s="494">
        <f t="shared" si="5"/>
        <v>56025</v>
      </c>
      <c r="J155" s="284"/>
    </row>
    <row r="156" spans="1:10">
      <c r="A156" s="490">
        <v>139</v>
      </c>
      <c r="B156" s="491" t="s">
        <v>1210</v>
      </c>
      <c r="C156" s="492">
        <v>2016</v>
      </c>
      <c r="D156" s="493" t="s">
        <v>1088</v>
      </c>
      <c r="E156" s="494">
        <v>181482</v>
      </c>
      <c r="F156" s="495">
        <v>1</v>
      </c>
      <c r="G156" s="494">
        <f t="shared" si="4"/>
        <v>181482</v>
      </c>
      <c r="H156" s="495">
        <v>1</v>
      </c>
      <c r="I156" s="494">
        <f t="shared" si="5"/>
        <v>181482</v>
      </c>
      <c r="J156" s="284"/>
    </row>
    <row r="157" spans="1:10">
      <c r="A157" s="490">
        <v>140</v>
      </c>
      <c r="B157" s="491" t="s">
        <v>1211</v>
      </c>
      <c r="C157" s="492">
        <v>2016</v>
      </c>
      <c r="D157" s="493" t="s">
        <v>1088</v>
      </c>
      <c r="E157" s="494">
        <v>239462</v>
      </c>
      <c r="F157" s="495">
        <v>1</v>
      </c>
      <c r="G157" s="494">
        <f t="shared" si="4"/>
        <v>239462</v>
      </c>
      <c r="H157" s="495">
        <v>1</v>
      </c>
      <c r="I157" s="494">
        <f t="shared" si="5"/>
        <v>239462</v>
      </c>
      <c r="J157" s="284"/>
    </row>
    <row r="158" spans="1:10">
      <c r="A158" s="490">
        <v>141</v>
      </c>
      <c r="B158" s="491" t="s">
        <v>1212</v>
      </c>
      <c r="C158" s="492">
        <v>2016</v>
      </c>
      <c r="D158" s="493" t="s">
        <v>1088</v>
      </c>
      <c r="E158" s="494">
        <v>18170</v>
      </c>
      <c r="F158" s="495">
        <v>1</v>
      </c>
      <c r="G158" s="494">
        <f t="shared" si="4"/>
        <v>18170</v>
      </c>
      <c r="H158" s="495">
        <v>1</v>
      </c>
      <c r="I158" s="494">
        <f t="shared" si="5"/>
        <v>18170</v>
      </c>
      <c r="J158" s="284"/>
    </row>
    <row r="159" spans="1:10">
      <c r="A159" s="490">
        <v>142</v>
      </c>
      <c r="B159" s="491" t="s">
        <v>1213</v>
      </c>
      <c r="C159" s="492">
        <v>2018</v>
      </c>
      <c r="D159" s="493" t="s">
        <v>1214</v>
      </c>
      <c r="E159" s="494">
        <v>1800</v>
      </c>
      <c r="F159" s="495">
        <v>2</v>
      </c>
      <c r="G159" s="494">
        <f t="shared" si="4"/>
        <v>3600</v>
      </c>
      <c r="H159" s="495">
        <v>2</v>
      </c>
      <c r="I159" s="494">
        <f t="shared" si="5"/>
        <v>3600</v>
      </c>
      <c r="J159" s="284"/>
    </row>
    <row r="160" spans="1:10">
      <c r="A160" s="490">
        <v>143</v>
      </c>
      <c r="B160" s="491" t="s">
        <v>1215</v>
      </c>
      <c r="C160" s="492">
        <v>2018</v>
      </c>
      <c r="D160" s="493" t="s">
        <v>1088</v>
      </c>
      <c r="E160" s="494">
        <v>1680</v>
      </c>
      <c r="F160" s="495">
        <v>1</v>
      </c>
      <c r="G160" s="494">
        <f t="shared" si="4"/>
        <v>1680</v>
      </c>
      <c r="H160" s="495">
        <v>1</v>
      </c>
      <c r="I160" s="494">
        <f t="shared" si="5"/>
        <v>1680</v>
      </c>
      <c r="J160" s="284"/>
    </row>
    <row r="161" spans="1:10">
      <c r="A161" s="490">
        <v>144</v>
      </c>
      <c r="B161" s="491" t="s">
        <v>1216</v>
      </c>
      <c r="C161" s="492">
        <v>2018</v>
      </c>
      <c r="D161" s="493" t="s">
        <v>1088</v>
      </c>
      <c r="E161" s="494">
        <v>920</v>
      </c>
      <c r="F161" s="495">
        <v>1</v>
      </c>
      <c r="G161" s="494">
        <f t="shared" si="4"/>
        <v>920</v>
      </c>
      <c r="H161" s="495">
        <v>1</v>
      </c>
      <c r="I161" s="494">
        <f t="shared" si="5"/>
        <v>920</v>
      </c>
      <c r="J161" s="284"/>
    </row>
    <row r="162" spans="1:10">
      <c r="A162" s="490">
        <v>145</v>
      </c>
      <c r="B162" s="491" t="s">
        <v>1217</v>
      </c>
      <c r="C162" s="492">
        <v>2018</v>
      </c>
      <c r="D162" s="493" t="s">
        <v>1088</v>
      </c>
      <c r="E162" s="494">
        <v>1500</v>
      </c>
      <c r="F162" s="495">
        <v>2</v>
      </c>
      <c r="G162" s="494">
        <f t="shared" si="4"/>
        <v>3000</v>
      </c>
      <c r="H162" s="495">
        <v>2</v>
      </c>
      <c r="I162" s="494">
        <f t="shared" si="5"/>
        <v>3000</v>
      </c>
      <c r="J162" s="284"/>
    </row>
    <row r="163" spans="1:10">
      <c r="A163" s="490">
        <v>146</v>
      </c>
      <c r="B163" s="491" t="s">
        <v>1218</v>
      </c>
      <c r="C163" s="492">
        <v>2018</v>
      </c>
      <c r="D163" s="493" t="s">
        <v>1088</v>
      </c>
      <c r="E163" s="494">
        <v>1250</v>
      </c>
      <c r="F163" s="495">
        <v>3</v>
      </c>
      <c r="G163" s="494">
        <f t="shared" si="4"/>
        <v>3750</v>
      </c>
      <c r="H163" s="495">
        <v>3</v>
      </c>
      <c r="I163" s="494">
        <f t="shared" si="5"/>
        <v>3750</v>
      </c>
      <c r="J163" s="284"/>
    </row>
    <row r="164" spans="1:10">
      <c r="A164" s="490">
        <v>147</v>
      </c>
      <c r="B164" s="491" t="s">
        <v>1219</v>
      </c>
      <c r="C164" s="492">
        <v>2018</v>
      </c>
      <c r="D164" s="493" t="s">
        <v>1088</v>
      </c>
      <c r="E164" s="494">
        <v>500</v>
      </c>
      <c r="F164" s="495">
        <v>1</v>
      </c>
      <c r="G164" s="494">
        <f t="shared" si="4"/>
        <v>500</v>
      </c>
      <c r="H164" s="495">
        <v>1</v>
      </c>
      <c r="I164" s="494">
        <f t="shared" si="5"/>
        <v>500</v>
      </c>
      <c r="J164" s="284"/>
    </row>
    <row r="165" spans="1:10" ht="18" customHeight="1">
      <c r="A165" s="490">
        <v>148</v>
      </c>
      <c r="B165" s="491" t="s">
        <v>1220</v>
      </c>
      <c r="C165" s="492">
        <v>2018</v>
      </c>
      <c r="D165" s="493" t="s">
        <v>1088</v>
      </c>
      <c r="E165" s="494">
        <v>1650</v>
      </c>
      <c r="F165" s="495">
        <v>2</v>
      </c>
      <c r="G165" s="494">
        <f t="shared" si="4"/>
        <v>3300</v>
      </c>
      <c r="H165" s="495">
        <v>2</v>
      </c>
      <c r="I165" s="494">
        <f t="shared" si="5"/>
        <v>3300</v>
      </c>
      <c r="J165" s="284"/>
    </row>
    <row r="166" spans="1:10">
      <c r="A166" s="490">
        <v>149</v>
      </c>
      <c r="B166" s="499" t="s">
        <v>707</v>
      </c>
      <c r="C166" s="492">
        <v>2018</v>
      </c>
      <c r="D166" s="493" t="s">
        <v>1088</v>
      </c>
      <c r="E166" s="494">
        <v>50000</v>
      </c>
      <c r="F166" s="495">
        <v>1</v>
      </c>
      <c r="G166" s="494">
        <f t="shared" si="4"/>
        <v>50000</v>
      </c>
      <c r="H166" s="495">
        <v>1</v>
      </c>
      <c r="I166" s="494">
        <f t="shared" si="5"/>
        <v>50000</v>
      </c>
      <c r="J166" s="284"/>
    </row>
    <row r="167" spans="1:10" ht="16.5" customHeight="1">
      <c r="A167" s="490">
        <v>150</v>
      </c>
      <c r="B167" s="499" t="s">
        <v>74</v>
      </c>
      <c r="C167" s="492">
        <v>2018</v>
      </c>
      <c r="D167" s="493" t="s">
        <v>1088</v>
      </c>
      <c r="E167" s="494">
        <v>50000</v>
      </c>
      <c r="F167" s="495">
        <v>1</v>
      </c>
      <c r="G167" s="494">
        <f t="shared" si="4"/>
        <v>50000</v>
      </c>
      <c r="H167" s="495">
        <v>1</v>
      </c>
      <c r="I167" s="494">
        <f t="shared" si="5"/>
        <v>50000</v>
      </c>
      <c r="J167" s="284"/>
    </row>
    <row r="168" spans="1:10">
      <c r="A168" s="490">
        <v>151</v>
      </c>
      <c r="B168" s="499" t="s">
        <v>700</v>
      </c>
      <c r="C168" s="492">
        <v>2018</v>
      </c>
      <c r="D168" s="493" t="s">
        <v>1088</v>
      </c>
      <c r="E168" s="494">
        <v>10000</v>
      </c>
      <c r="F168" s="495">
        <v>1</v>
      </c>
      <c r="G168" s="494">
        <f t="shared" si="4"/>
        <v>10000</v>
      </c>
      <c r="H168" s="495">
        <v>1</v>
      </c>
      <c r="I168" s="494">
        <f t="shared" si="5"/>
        <v>10000</v>
      </c>
      <c r="J168" s="284"/>
    </row>
    <row r="169" spans="1:10">
      <c r="A169" s="490">
        <v>152</v>
      </c>
      <c r="B169" s="491" t="s">
        <v>1221</v>
      </c>
      <c r="C169" s="492">
        <v>2018</v>
      </c>
      <c r="D169" s="493" t="s">
        <v>1214</v>
      </c>
      <c r="E169" s="494">
        <v>246700</v>
      </c>
      <c r="F169" s="495">
        <v>1</v>
      </c>
      <c r="G169" s="494">
        <f t="shared" si="4"/>
        <v>246700</v>
      </c>
      <c r="H169" s="495">
        <v>1</v>
      </c>
      <c r="I169" s="494">
        <f t="shared" si="5"/>
        <v>246700</v>
      </c>
      <c r="J169" s="284"/>
    </row>
    <row r="170" spans="1:10">
      <c r="A170" s="490">
        <v>153</v>
      </c>
      <c r="B170" s="491" t="s">
        <v>1222</v>
      </c>
      <c r="C170" s="492">
        <v>2018</v>
      </c>
      <c r="D170" s="493" t="s">
        <v>1214</v>
      </c>
      <c r="E170" s="494">
        <v>91600</v>
      </c>
      <c r="F170" s="495">
        <v>1</v>
      </c>
      <c r="G170" s="494">
        <f t="shared" si="4"/>
        <v>91600</v>
      </c>
      <c r="H170" s="495">
        <v>1</v>
      </c>
      <c r="I170" s="494">
        <f t="shared" si="5"/>
        <v>91600</v>
      </c>
      <c r="J170" s="284"/>
    </row>
    <row r="171" spans="1:10">
      <c r="A171" s="490">
        <v>154</v>
      </c>
      <c r="B171" s="491" t="s">
        <v>1223</v>
      </c>
      <c r="C171" s="500">
        <v>2018</v>
      </c>
      <c r="D171" s="493" t="s">
        <v>1214</v>
      </c>
      <c r="E171" s="494">
        <v>3000</v>
      </c>
      <c r="F171" s="495">
        <v>60</v>
      </c>
      <c r="G171" s="494">
        <f t="shared" si="4"/>
        <v>180000</v>
      </c>
      <c r="H171" s="495">
        <v>60</v>
      </c>
      <c r="I171" s="494">
        <f t="shared" si="5"/>
        <v>180000</v>
      </c>
      <c r="J171" s="284"/>
    </row>
    <row r="172" spans="1:10">
      <c r="A172" s="490">
        <v>155</v>
      </c>
      <c r="B172" s="501" t="s">
        <v>1224</v>
      </c>
      <c r="C172" s="502">
        <v>2019</v>
      </c>
      <c r="D172" s="493" t="s">
        <v>1088</v>
      </c>
      <c r="E172" s="498">
        <v>1950</v>
      </c>
      <c r="F172" s="503">
        <v>2</v>
      </c>
      <c r="G172" s="494">
        <f t="shared" si="4"/>
        <v>3900</v>
      </c>
      <c r="H172" s="503">
        <v>2</v>
      </c>
      <c r="I172" s="494">
        <f t="shared" si="5"/>
        <v>3900</v>
      </c>
      <c r="J172" s="284"/>
    </row>
    <row r="173" spans="1:10">
      <c r="A173" s="490">
        <v>156</v>
      </c>
      <c r="B173" s="501" t="s">
        <v>1225</v>
      </c>
      <c r="C173" s="502">
        <v>2019</v>
      </c>
      <c r="D173" s="493" t="s">
        <v>1088</v>
      </c>
      <c r="E173" s="498">
        <v>750</v>
      </c>
      <c r="F173" s="503">
        <v>2</v>
      </c>
      <c r="G173" s="494">
        <f t="shared" si="4"/>
        <v>1500</v>
      </c>
      <c r="H173" s="503">
        <v>2</v>
      </c>
      <c r="I173" s="494">
        <f t="shared" si="5"/>
        <v>1500</v>
      </c>
      <c r="J173" s="284"/>
    </row>
    <row r="174" spans="1:10">
      <c r="A174" s="490">
        <v>157</v>
      </c>
      <c r="B174" s="501" t="s">
        <v>1226</v>
      </c>
      <c r="C174" s="502">
        <v>2019</v>
      </c>
      <c r="D174" s="493" t="s">
        <v>1088</v>
      </c>
      <c r="E174" s="498">
        <v>150</v>
      </c>
      <c r="F174" s="503">
        <v>2</v>
      </c>
      <c r="G174" s="494">
        <f t="shared" si="4"/>
        <v>300</v>
      </c>
      <c r="H174" s="503">
        <v>2</v>
      </c>
      <c r="I174" s="494">
        <f t="shared" si="5"/>
        <v>300</v>
      </c>
      <c r="J174" s="284"/>
    </row>
    <row r="175" spans="1:10">
      <c r="A175" s="490">
        <v>158</v>
      </c>
      <c r="B175" s="501" t="s">
        <v>1227</v>
      </c>
      <c r="C175" s="502">
        <v>2019</v>
      </c>
      <c r="D175" s="493" t="s">
        <v>1088</v>
      </c>
      <c r="E175" s="498">
        <v>3800</v>
      </c>
      <c r="F175" s="503">
        <v>1</v>
      </c>
      <c r="G175" s="494">
        <f t="shared" si="4"/>
        <v>3800</v>
      </c>
      <c r="H175" s="503">
        <v>1</v>
      </c>
      <c r="I175" s="494">
        <f t="shared" si="5"/>
        <v>3800</v>
      </c>
      <c r="J175" s="284"/>
    </row>
    <row r="176" spans="1:10">
      <c r="A176" s="490">
        <v>159</v>
      </c>
      <c r="B176" s="501" t="s">
        <v>1228</v>
      </c>
      <c r="C176" s="502">
        <v>2019</v>
      </c>
      <c r="D176" s="493" t="s">
        <v>1088</v>
      </c>
      <c r="E176" s="498">
        <v>1300</v>
      </c>
      <c r="F176" s="503">
        <v>1</v>
      </c>
      <c r="G176" s="494">
        <f t="shared" si="4"/>
        <v>1300</v>
      </c>
      <c r="H176" s="503">
        <v>1</v>
      </c>
      <c r="I176" s="494">
        <f t="shared" si="5"/>
        <v>1300</v>
      </c>
      <c r="J176" s="284"/>
    </row>
    <row r="177" spans="1:10">
      <c r="A177" s="490">
        <v>160</v>
      </c>
      <c r="B177" s="501" t="s">
        <v>1229</v>
      </c>
      <c r="C177" s="502">
        <v>2019</v>
      </c>
      <c r="D177" s="493" t="s">
        <v>1088</v>
      </c>
      <c r="E177" s="498">
        <v>400</v>
      </c>
      <c r="F177" s="503">
        <v>3</v>
      </c>
      <c r="G177" s="494">
        <f t="shared" si="4"/>
        <v>1200</v>
      </c>
      <c r="H177" s="503">
        <v>3</v>
      </c>
      <c r="I177" s="494">
        <f t="shared" si="5"/>
        <v>1200</v>
      </c>
      <c r="J177" s="284"/>
    </row>
    <row r="178" spans="1:10" ht="21" customHeight="1">
      <c r="A178" s="490">
        <v>161</v>
      </c>
      <c r="B178" s="501" t="s">
        <v>1230</v>
      </c>
      <c r="C178" s="502">
        <v>2019</v>
      </c>
      <c r="D178" s="493" t="s">
        <v>1088</v>
      </c>
      <c r="E178" s="498">
        <v>350</v>
      </c>
      <c r="F178" s="503">
        <v>2</v>
      </c>
      <c r="G178" s="494">
        <f t="shared" si="4"/>
        <v>700</v>
      </c>
      <c r="H178" s="503">
        <v>2</v>
      </c>
      <c r="I178" s="494">
        <f t="shared" si="5"/>
        <v>700</v>
      </c>
      <c r="J178" s="284"/>
    </row>
    <row r="179" spans="1:10" ht="18" customHeight="1">
      <c r="A179" s="504">
        <v>162</v>
      </c>
      <c r="B179" s="501" t="s">
        <v>1231</v>
      </c>
      <c r="C179" s="502">
        <v>2019</v>
      </c>
      <c r="D179" s="493" t="s">
        <v>1088</v>
      </c>
      <c r="E179" s="498">
        <v>500</v>
      </c>
      <c r="F179" s="503">
        <v>8</v>
      </c>
      <c r="G179" s="494">
        <f t="shared" si="4"/>
        <v>4000</v>
      </c>
      <c r="H179" s="503">
        <v>8</v>
      </c>
      <c r="I179" s="494">
        <f t="shared" si="5"/>
        <v>4000</v>
      </c>
      <c r="J179" s="284"/>
    </row>
    <row r="180" spans="1:10">
      <c r="A180" s="504">
        <v>163</v>
      </c>
      <c r="B180" s="501" t="s">
        <v>1232</v>
      </c>
      <c r="C180" s="502">
        <v>2019</v>
      </c>
      <c r="D180" s="493" t="s">
        <v>1088</v>
      </c>
      <c r="E180" s="498">
        <v>440</v>
      </c>
      <c r="F180" s="503">
        <v>4</v>
      </c>
      <c r="G180" s="494">
        <f t="shared" si="4"/>
        <v>1760</v>
      </c>
      <c r="H180" s="503">
        <v>4</v>
      </c>
      <c r="I180" s="494">
        <f t="shared" si="5"/>
        <v>1760</v>
      </c>
      <c r="J180" s="284"/>
    </row>
    <row r="181" spans="1:10">
      <c r="A181" s="504">
        <v>164</v>
      </c>
      <c r="B181" s="501" t="s">
        <v>1233</v>
      </c>
      <c r="C181" s="502">
        <v>2019</v>
      </c>
      <c r="D181" s="493" t="s">
        <v>1088</v>
      </c>
      <c r="E181" s="498">
        <v>400</v>
      </c>
      <c r="F181" s="503">
        <v>1</v>
      </c>
      <c r="G181" s="494">
        <f t="shared" si="4"/>
        <v>400</v>
      </c>
      <c r="H181" s="503">
        <v>1</v>
      </c>
      <c r="I181" s="494">
        <f t="shared" si="5"/>
        <v>400</v>
      </c>
      <c r="J181" s="284"/>
    </row>
    <row r="182" spans="1:10">
      <c r="A182" s="504">
        <v>165</v>
      </c>
      <c r="B182" s="501" t="s">
        <v>1234</v>
      </c>
      <c r="C182" s="502">
        <v>2019</v>
      </c>
      <c r="D182" s="493" t="s">
        <v>1088</v>
      </c>
      <c r="E182" s="498">
        <v>250</v>
      </c>
      <c r="F182" s="503">
        <v>4</v>
      </c>
      <c r="G182" s="494">
        <f t="shared" si="4"/>
        <v>1000</v>
      </c>
      <c r="H182" s="503">
        <v>4</v>
      </c>
      <c r="I182" s="494">
        <f t="shared" si="5"/>
        <v>1000</v>
      </c>
      <c r="J182" s="284"/>
    </row>
    <row r="183" spans="1:10">
      <c r="A183" s="504">
        <v>166</v>
      </c>
      <c r="B183" s="501" t="s">
        <v>1235</v>
      </c>
      <c r="C183" s="502">
        <v>2019</v>
      </c>
      <c r="D183" s="493" t="s">
        <v>1088</v>
      </c>
      <c r="E183" s="498">
        <v>200</v>
      </c>
      <c r="F183" s="503">
        <v>2</v>
      </c>
      <c r="G183" s="494">
        <f t="shared" si="4"/>
        <v>400</v>
      </c>
      <c r="H183" s="503">
        <v>2</v>
      </c>
      <c r="I183" s="494">
        <f t="shared" si="5"/>
        <v>400</v>
      </c>
      <c r="J183" s="284"/>
    </row>
    <row r="184" spans="1:10">
      <c r="A184" s="504">
        <v>167</v>
      </c>
      <c r="B184" s="501" t="s">
        <v>1236</v>
      </c>
      <c r="C184" s="502">
        <v>2019</v>
      </c>
      <c r="D184" s="493" t="s">
        <v>1088</v>
      </c>
      <c r="E184" s="498">
        <v>2800</v>
      </c>
      <c r="F184" s="503">
        <v>1</v>
      </c>
      <c r="G184" s="494">
        <f t="shared" si="4"/>
        <v>2800</v>
      </c>
      <c r="H184" s="503">
        <v>1</v>
      </c>
      <c r="I184" s="494">
        <f t="shared" si="5"/>
        <v>2800</v>
      </c>
      <c r="J184" s="284"/>
    </row>
    <row r="185" spans="1:10">
      <c r="A185" s="504">
        <v>168</v>
      </c>
      <c r="B185" s="501" t="s">
        <v>1237</v>
      </c>
      <c r="C185" s="502">
        <v>2019</v>
      </c>
      <c r="D185" s="493" t="s">
        <v>1088</v>
      </c>
      <c r="E185" s="498">
        <v>600</v>
      </c>
      <c r="F185" s="503">
        <v>2</v>
      </c>
      <c r="G185" s="494">
        <f t="shared" si="4"/>
        <v>1200</v>
      </c>
      <c r="H185" s="503">
        <v>2</v>
      </c>
      <c r="I185" s="494">
        <f t="shared" si="5"/>
        <v>1200</v>
      </c>
      <c r="J185" s="284"/>
    </row>
    <row r="186" spans="1:10">
      <c r="A186" s="504">
        <v>169</v>
      </c>
      <c r="B186" s="501" t="s">
        <v>1238</v>
      </c>
      <c r="C186" s="502">
        <v>2019</v>
      </c>
      <c r="D186" s="493" t="s">
        <v>1088</v>
      </c>
      <c r="E186" s="498">
        <v>15000</v>
      </c>
      <c r="F186" s="503">
        <v>1</v>
      </c>
      <c r="G186" s="494">
        <f t="shared" si="4"/>
        <v>15000</v>
      </c>
      <c r="H186" s="503">
        <v>1</v>
      </c>
      <c r="I186" s="494">
        <f t="shared" si="5"/>
        <v>15000</v>
      </c>
      <c r="J186" s="284"/>
    </row>
    <row r="187" spans="1:10">
      <c r="A187" s="504">
        <v>170</v>
      </c>
      <c r="B187" s="501" t="s">
        <v>1239</v>
      </c>
      <c r="C187" s="502">
        <v>2019</v>
      </c>
      <c r="D187" s="493" t="s">
        <v>1088</v>
      </c>
      <c r="E187" s="498">
        <v>500</v>
      </c>
      <c r="F187" s="503">
        <v>1</v>
      </c>
      <c r="G187" s="494">
        <f t="shared" si="4"/>
        <v>500</v>
      </c>
      <c r="H187" s="503">
        <v>1</v>
      </c>
      <c r="I187" s="494">
        <f t="shared" si="5"/>
        <v>500</v>
      </c>
      <c r="J187" s="284"/>
    </row>
    <row r="188" spans="1:10">
      <c r="A188" s="504">
        <v>171</v>
      </c>
      <c r="B188" s="501" t="s">
        <v>1240</v>
      </c>
      <c r="C188" s="502">
        <v>2019</v>
      </c>
      <c r="D188" s="493" t="s">
        <v>1088</v>
      </c>
      <c r="E188" s="498">
        <v>900</v>
      </c>
      <c r="F188" s="503">
        <v>3</v>
      </c>
      <c r="G188" s="494">
        <f t="shared" si="4"/>
        <v>2700</v>
      </c>
      <c r="H188" s="503">
        <v>3</v>
      </c>
      <c r="I188" s="494">
        <f t="shared" si="5"/>
        <v>2700</v>
      </c>
      <c r="J188" s="284"/>
    </row>
    <row r="189" spans="1:10">
      <c r="A189" s="504">
        <v>172</v>
      </c>
      <c r="B189" s="501" t="s">
        <v>1241</v>
      </c>
      <c r="C189" s="502">
        <v>2019</v>
      </c>
      <c r="D189" s="493" t="s">
        <v>1088</v>
      </c>
      <c r="E189" s="498">
        <v>1000</v>
      </c>
      <c r="F189" s="503">
        <v>1</v>
      </c>
      <c r="G189" s="494">
        <f t="shared" si="4"/>
        <v>1000</v>
      </c>
      <c r="H189" s="503">
        <v>1</v>
      </c>
      <c r="I189" s="494">
        <f t="shared" si="5"/>
        <v>1000</v>
      </c>
      <c r="J189" s="284"/>
    </row>
    <row r="190" spans="1:10">
      <c r="A190" s="504">
        <v>173</v>
      </c>
      <c r="B190" s="501" t="s">
        <v>617</v>
      </c>
      <c r="C190" s="502">
        <v>2019</v>
      </c>
      <c r="D190" s="493" t="s">
        <v>1088</v>
      </c>
      <c r="E190" s="498">
        <v>650</v>
      </c>
      <c r="F190" s="503">
        <v>2</v>
      </c>
      <c r="G190" s="494">
        <f t="shared" si="4"/>
        <v>1300</v>
      </c>
      <c r="H190" s="503">
        <v>2</v>
      </c>
      <c r="I190" s="494">
        <f t="shared" si="5"/>
        <v>1300</v>
      </c>
      <c r="J190" s="284"/>
    </row>
    <row r="191" spans="1:10">
      <c r="A191" s="504">
        <v>174</v>
      </c>
      <c r="B191" s="501" t="s">
        <v>1242</v>
      </c>
      <c r="C191" s="502">
        <v>2019</v>
      </c>
      <c r="D191" s="493" t="s">
        <v>1088</v>
      </c>
      <c r="E191" s="498">
        <v>750</v>
      </c>
      <c r="F191" s="503">
        <v>3</v>
      </c>
      <c r="G191" s="494">
        <f t="shared" si="4"/>
        <v>2250</v>
      </c>
      <c r="H191" s="503">
        <v>3</v>
      </c>
      <c r="I191" s="494">
        <f t="shared" si="5"/>
        <v>2250</v>
      </c>
      <c r="J191" s="284"/>
    </row>
    <row r="192" spans="1:10">
      <c r="A192" s="504">
        <v>175</v>
      </c>
      <c r="B192" s="501" t="s">
        <v>1243</v>
      </c>
      <c r="C192" s="502">
        <v>2019</v>
      </c>
      <c r="D192" s="493" t="s">
        <v>1088</v>
      </c>
      <c r="E192" s="498">
        <v>300</v>
      </c>
      <c r="F192" s="503">
        <v>2</v>
      </c>
      <c r="G192" s="494">
        <f t="shared" si="4"/>
        <v>600</v>
      </c>
      <c r="H192" s="503">
        <v>2</v>
      </c>
      <c r="I192" s="494">
        <f t="shared" si="5"/>
        <v>600</v>
      </c>
      <c r="J192" s="284"/>
    </row>
    <row r="193" spans="1:10" ht="18" customHeight="1">
      <c r="A193" s="504">
        <v>176</v>
      </c>
      <c r="B193" s="501" t="s">
        <v>1244</v>
      </c>
      <c r="C193" s="502">
        <v>2019</v>
      </c>
      <c r="D193" s="493" t="s">
        <v>1088</v>
      </c>
      <c r="E193" s="498">
        <v>4500</v>
      </c>
      <c r="F193" s="503">
        <v>1</v>
      </c>
      <c r="G193" s="494">
        <f t="shared" si="4"/>
        <v>4500</v>
      </c>
      <c r="H193" s="503">
        <v>1</v>
      </c>
      <c r="I193" s="494">
        <f t="shared" si="5"/>
        <v>4500</v>
      </c>
      <c r="J193" s="284"/>
    </row>
    <row r="194" spans="1:10">
      <c r="A194" s="504">
        <v>177</v>
      </c>
      <c r="B194" s="501" t="s">
        <v>1245</v>
      </c>
      <c r="C194" s="502">
        <v>2019</v>
      </c>
      <c r="D194" s="493" t="s">
        <v>1088</v>
      </c>
      <c r="E194" s="498">
        <v>1300</v>
      </c>
      <c r="F194" s="503">
        <v>2</v>
      </c>
      <c r="G194" s="494">
        <f t="shared" si="4"/>
        <v>2600</v>
      </c>
      <c r="H194" s="503">
        <v>2</v>
      </c>
      <c r="I194" s="494">
        <f t="shared" si="5"/>
        <v>2600</v>
      </c>
      <c r="J194" s="284"/>
    </row>
    <row r="195" spans="1:10">
      <c r="A195" s="504">
        <v>178</v>
      </c>
      <c r="B195" s="501" t="s">
        <v>1246</v>
      </c>
      <c r="C195" s="502">
        <v>2019</v>
      </c>
      <c r="D195" s="493" t="s">
        <v>1088</v>
      </c>
      <c r="E195" s="498">
        <v>11000</v>
      </c>
      <c r="F195" s="503">
        <v>1</v>
      </c>
      <c r="G195" s="494">
        <f t="shared" si="4"/>
        <v>11000</v>
      </c>
      <c r="H195" s="503">
        <v>1</v>
      </c>
      <c r="I195" s="494">
        <f t="shared" si="5"/>
        <v>11000</v>
      </c>
      <c r="J195" s="284"/>
    </row>
    <row r="196" spans="1:10" ht="15.75" customHeight="1">
      <c r="A196" s="504">
        <v>179</v>
      </c>
      <c r="B196" s="501" t="s">
        <v>1247</v>
      </c>
      <c r="C196" s="502">
        <v>2019</v>
      </c>
      <c r="D196" s="493" t="s">
        <v>1088</v>
      </c>
      <c r="E196" s="498">
        <v>16500</v>
      </c>
      <c r="F196" s="503">
        <v>1</v>
      </c>
      <c r="G196" s="494">
        <f t="shared" si="4"/>
        <v>16500</v>
      </c>
      <c r="H196" s="503">
        <v>1</v>
      </c>
      <c r="I196" s="494">
        <f t="shared" si="5"/>
        <v>16500</v>
      </c>
      <c r="J196" s="284"/>
    </row>
    <row r="197" spans="1:10">
      <c r="A197" s="504">
        <v>180</v>
      </c>
      <c r="B197" s="501" t="s">
        <v>1248</v>
      </c>
      <c r="C197" s="502">
        <v>2019</v>
      </c>
      <c r="D197" s="493" t="s">
        <v>1088</v>
      </c>
      <c r="E197" s="498">
        <v>2470</v>
      </c>
      <c r="F197" s="503">
        <v>1</v>
      </c>
      <c r="G197" s="494">
        <f t="shared" si="4"/>
        <v>2470</v>
      </c>
      <c r="H197" s="503">
        <v>1</v>
      </c>
      <c r="I197" s="494">
        <f t="shared" si="5"/>
        <v>2470</v>
      </c>
      <c r="J197" s="284"/>
    </row>
    <row r="198" spans="1:10" ht="20.25" customHeight="1">
      <c r="A198" s="504">
        <v>181</v>
      </c>
      <c r="B198" s="501" t="s">
        <v>1249</v>
      </c>
      <c r="C198" s="502">
        <v>2020</v>
      </c>
      <c r="D198" s="493" t="s">
        <v>1214</v>
      </c>
      <c r="E198" s="498">
        <v>60000</v>
      </c>
      <c r="F198" s="503">
        <v>1</v>
      </c>
      <c r="G198" s="494">
        <f t="shared" si="4"/>
        <v>60000</v>
      </c>
      <c r="H198" s="503">
        <v>1</v>
      </c>
      <c r="I198" s="494">
        <f t="shared" si="5"/>
        <v>60000</v>
      </c>
      <c r="J198" s="284"/>
    </row>
    <row r="199" spans="1:10">
      <c r="A199" s="504">
        <v>182</v>
      </c>
      <c r="B199" s="501" t="s">
        <v>1250</v>
      </c>
      <c r="C199" s="502">
        <v>2020</v>
      </c>
      <c r="D199" s="493" t="s">
        <v>1088</v>
      </c>
      <c r="E199" s="498">
        <v>1500</v>
      </c>
      <c r="F199" s="503">
        <v>2</v>
      </c>
      <c r="G199" s="494">
        <f t="shared" si="4"/>
        <v>3000</v>
      </c>
      <c r="H199" s="503">
        <v>2</v>
      </c>
      <c r="I199" s="494">
        <f t="shared" si="5"/>
        <v>3000</v>
      </c>
      <c r="J199" s="284"/>
    </row>
    <row r="200" spans="1:10">
      <c r="A200" s="504">
        <v>183</v>
      </c>
      <c r="B200" s="501" t="s">
        <v>1251</v>
      </c>
      <c r="C200" s="502">
        <v>2020</v>
      </c>
      <c r="D200" s="493" t="s">
        <v>1088</v>
      </c>
      <c r="E200" s="498">
        <v>2700</v>
      </c>
      <c r="F200" s="503">
        <v>1</v>
      </c>
      <c r="G200" s="494">
        <f t="shared" si="4"/>
        <v>2700</v>
      </c>
      <c r="H200" s="503">
        <v>1</v>
      </c>
      <c r="I200" s="494">
        <f t="shared" si="5"/>
        <v>2700</v>
      </c>
      <c r="J200" s="284"/>
    </row>
    <row r="201" spans="1:10" ht="19.5" customHeight="1">
      <c r="A201" s="504">
        <v>184</v>
      </c>
      <c r="B201" s="501" t="s">
        <v>1252</v>
      </c>
      <c r="C201" s="502">
        <v>2020</v>
      </c>
      <c r="D201" s="493" t="s">
        <v>1088</v>
      </c>
      <c r="E201" s="498">
        <v>2950</v>
      </c>
      <c r="F201" s="503">
        <v>2</v>
      </c>
      <c r="G201" s="494">
        <f t="shared" si="4"/>
        <v>5900</v>
      </c>
      <c r="H201" s="503">
        <v>2</v>
      </c>
      <c r="I201" s="494">
        <f t="shared" si="5"/>
        <v>5900</v>
      </c>
      <c r="J201" s="284"/>
    </row>
    <row r="202" spans="1:10" ht="18" customHeight="1">
      <c r="A202" s="504">
        <v>185</v>
      </c>
      <c r="B202" s="501" t="s">
        <v>1253</v>
      </c>
      <c r="C202" s="502">
        <v>2020</v>
      </c>
      <c r="D202" s="493" t="s">
        <v>1088</v>
      </c>
      <c r="E202" s="498">
        <v>4500</v>
      </c>
      <c r="F202" s="503">
        <v>1</v>
      </c>
      <c r="G202" s="494">
        <f t="shared" si="4"/>
        <v>4500</v>
      </c>
      <c r="H202" s="503">
        <v>1</v>
      </c>
      <c r="I202" s="494">
        <f t="shared" si="5"/>
        <v>4500</v>
      </c>
      <c r="J202" s="284"/>
    </row>
    <row r="203" spans="1:10" ht="20.25" customHeight="1">
      <c r="A203" s="504">
        <v>186</v>
      </c>
      <c r="B203" s="501" t="s">
        <v>1254</v>
      </c>
      <c r="C203" s="502">
        <v>2020</v>
      </c>
      <c r="D203" s="493" t="s">
        <v>1088</v>
      </c>
      <c r="E203" s="498">
        <v>21500</v>
      </c>
      <c r="F203" s="503">
        <v>1</v>
      </c>
      <c r="G203" s="494">
        <f t="shared" si="4"/>
        <v>21500</v>
      </c>
      <c r="H203" s="503">
        <v>1</v>
      </c>
      <c r="I203" s="494">
        <f t="shared" si="5"/>
        <v>21500</v>
      </c>
      <c r="J203" s="284"/>
    </row>
    <row r="204" spans="1:10" ht="17.25" customHeight="1">
      <c r="A204" s="504">
        <v>187</v>
      </c>
      <c r="B204" s="501" t="s">
        <v>1255</v>
      </c>
      <c r="C204" s="502">
        <v>2020</v>
      </c>
      <c r="D204" s="493" t="s">
        <v>1088</v>
      </c>
      <c r="E204" s="498">
        <v>1400</v>
      </c>
      <c r="F204" s="503">
        <v>2</v>
      </c>
      <c r="G204" s="494">
        <f t="shared" si="4"/>
        <v>2800</v>
      </c>
      <c r="H204" s="503">
        <v>2</v>
      </c>
      <c r="I204" s="494">
        <f t="shared" si="5"/>
        <v>2800</v>
      </c>
      <c r="J204" s="284"/>
    </row>
    <row r="205" spans="1:10" ht="16.5" customHeight="1">
      <c r="A205" s="504">
        <v>188</v>
      </c>
      <c r="B205" s="501" t="s">
        <v>1256</v>
      </c>
      <c r="C205" s="502">
        <v>2020</v>
      </c>
      <c r="D205" s="493" t="s">
        <v>1214</v>
      </c>
      <c r="E205" s="498">
        <v>1000</v>
      </c>
      <c r="F205" s="503">
        <v>4</v>
      </c>
      <c r="G205" s="494">
        <f t="shared" si="4"/>
        <v>4000</v>
      </c>
      <c r="H205" s="503">
        <v>4</v>
      </c>
      <c r="I205" s="494">
        <f t="shared" si="5"/>
        <v>4000</v>
      </c>
      <c r="J205" s="284"/>
    </row>
    <row r="206" spans="1:10">
      <c r="A206" s="504">
        <v>189</v>
      </c>
      <c r="B206" s="501" t="s">
        <v>1257</v>
      </c>
      <c r="C206" s="502">
        <v>2020</v>
      </c>
      <c r="D206" s="493" t="s">
        <v>1088</v>
      </c>
      <c r="E206" s="498">
        <v>195500</v>
      </c>
      <c r="F206" s="503">
        <v>1</v>
      </c>
      <c r="G206" s="494">
        <f t="shared" si="4"/>
        <v>195500</v>
      </c>
      <c r="H206" s="503">
        <v>1</v>
      </c>
      <c r="I206" s="494">
        <f t="shared" si="5"/>
        <v>195500</v>
      </c>
      <c r="J206" s="284"/>
    </row>
    <row r="207" spans="1:10" ht="18" customHeight="1">
      <c r="A207" s="504">
        <v>190</v>
      </c>
      <c r="B207" s="501" t="s">
        <v>947</v>
      </c>
      <c r="C207" s="502">
        <v>2020</v>
      </c>
      <c r="D207" s="493" t="s">
        <v>1088</v>
      </c>
      <c r="E207" s="498">
        <v>8000</v>
      </c>
      <c r="F207" s="503">
        <v>2</v>
      </c>
      <c r="G207" s="494">
        <f t="shared" si="4"/>
        <v>16000</v>
      </c>
      <c r="H207" s="503">
        <v>2</v>
      </c>
      <c r="I207" s="494">
        <f t="shared" si="5"/>
        <v>16000</v>
      </c>
      <c r="J207" s="284"/>
    </row>
    <row r="208" spans="1:10">
      <c r="A208" s="504">
        <v>191</v>
      </c>
      <c r="B208" s="501" t="s">
        <v>1258</v>
      </c>
      <c r="C208" s="502">
        <v>2020</v>
      </c>
      <c r="D208" s="493" t="s">
        <v>1088</v>
      </c>
      <c r="E208" s="498">
        <v>4000</v>
      </c>
      <c r="F208" s="503">
        <v>1</v>
      </c>
      <c r="G208" s="494">
        <f t="shared" si="4"/>
        <v>4000</v>
      </c>
      <c r="H208" s="503">
        <v>1</v>
      </c>
      <c r="I208" s="494">
        <f t="shared" si="5"/>
        <v>4000</v>
      </c>
      <c r="J208" s="284"/>
    </row>
    <row r="209" spans="1:10">
      <c r="A209" s="504">
        <v>192</v>
      </c>
      <c r="B209" s="501" t="s">
        <v>1259</v>
      </c>
      <c r="C209" s="502">
        <v>2020</v>
      </c>
      <c r="D209" s="493" t="s">
        <v>1088</v>
      </c>
      <c r="E209" s="498">
        <v>2100</v>
      </c>
      <c r="F209" s="503">
        <v>2</v>
      </c>
      <c r="G209" s="494">
        <f t="shared" si="4"/>
        <v>4200</v>
      </c>
      <c r="H209" s="503">
        <v>2</v>
      </c>
      <c r="I209" s="494">
        <f t="shared" si="5"/>
        <v>4200</v>
      </c>
      <c r="J209" s="284"/>
    </row>
    <row r="210" spans="1:10">
      <c r="A210" s="504">
        <v>193</v>
      </c>
      <c r="B210" s="501" t="s">
        <v>1260</v>
      </c>
      <c r="C210" s="502">
        <v>2020</v>
      </c>
      <c r="D210" s="493" t="s">
        <v>1088</v>
      </c>
      <c r="E210" s="498">
        <v>1300</v>
      </c>
      <c r="F210" s="503">
        <v>2</v>
      </c>
      <c r="G210" s="494">
        <f t="shared" si="4"/>
        <v>2600</v>
      </c>
      <c r="H210" s="503">
        <v>2</v>
      </c>
      <c r="I210" s="494">
        <f t="shared" si="5"/>
        <v>2600</v>
      </c>
      <c r="J210" s="284"/>
    </row>
    <row r="211" spans="1:10">
      <c r="A211" s="504">
        <v>194</v>
      </c>
      <c r="B211" s="501" t="s">
        <v>659</v>
      </c>
      <c r="C211" s="502">
        <v>2020</v>
      </c>
      <c r="D211" s="493" t="s">
        <v>1088</v>
      </c>
      <c r="E211" s="498">
        <v>800</v>
      </c>
      <c r="F211" s="503">
        <v>1</v>
      </c>
      <c r="G211" s="494">
        <f t="shared" ref="G211:G252" si="6">E211*F211</f>
        <v>800</v>
      </c>
      <c r="H211" s="503">
        <v>1</v>
      </c>
      <c r="I211" s="494">
        <f t="shared" ref="I211:I263" si="7">E211*H211</f>
        <v>800</v>
      </c>
      <c r="J211" s="284"/>
    </row>
    <row r="212" spans="1:10">
      <c r="A212" s="504">
        <v>195</v>
      </c>
      <c r="B212" s="501" t="s">
        <v>1261</v>
      </c>
      <c r="C212" s="502">
        <v>2020</v>
      </c>
      <c r="D212" s="493" t="s">
        <v>1214</v>
      </c>
      <c r="E212" s="498">
        <v>1800</v>
      </c>
      <c r="F212" s="503">
        <v>2</v>
      </c>
      <c r="G212" s="494">
        <f t="shared" si="6"/>
        <v>3600</v>
      </c>
      <c r="H212" s="503">
        <v>2</v>
      </c>
      <c r="I212" s="494">
        <f t="shared" si="7"/>
        <v>3600</v>
      </c>
      <c r="J212" s="284"/>
    </row>
    <row r="213" spans="1:10">
      <c r="A213" s="504">
        <v>196</v>
      </c>
      <c r="B213" s="501" t="s">
        <v>1262</v>
      </c>
      <c r="C213" s="502">
        <v>2020</v>
      </c>
      <c r="D213" s="493" t="s">
        <v>1088</v>
      </c>
      <c r="E213" s="498">
        <v>1400</v>
      </c>
      <c r="F213" s="503">
        <v>1</v>
      </c>
      <c r="G213" s="494">
        <f t="shared" si="6"/>
        <v>1400</v>
      </c>
      <c r="H213" s="503">
        <v>1</v>
      </c>
      <c r="I213" s="494">
        <f t="shared" si="7"/>
        <v>1400</v>
      </c>
      <c r="J213" s="284"/>
    </row>
    <row r="214" spans="1:10">
      <c r="A214" s="504">
        <v>197</v>
      </c>
      <c r="B214" s="501" t="s">
        <v>1263</v>
      </c>
      <c r="C214" s="502">
        <v>2020</v>
      </c>
      <c r="D214" s="493" t="s">
        <v>1088</v>
      </c>
      <c r="E214" s="498">
        <v>300</v>
      </c>
      <c r="F214" s="503">
        <v>1</v>
      </c>
      <c r="G214" s="494">
        <f t="shared" si="6"/>
        <v>300</v>
      </c>
      <c r="H214" s="503">
        <v>1</v>
      </c>
      <c r="I214" s="494">
        <f t="shared" si="7"/>
        <v>300</v>
      </c>
      <c r="J214" s="284"/>
    </row>
    <row r="215" spans="1:10">
      <c r="A215" s="504">
        <v>198</v>
      </c>
      <c r="B215" s="501" t="s">
        <v>1264</v>
      </c>
      <c r="C215" s="502">
        <v>2020</v>
      </c>
      <c r="D215" s="493" t="s">
        <v>1088</v>
      </c>
      <c r="E215" s="498">
        <v>23998</v>
      </c>
      <c r="F215" s="503">
        <v>9</v>
      </c>
      <c r="G215" s="494">
        <f t="shared" si="6"/>
        <v>215982</v>
      </c>
      <c r="H215" s="503">
        <v>9</v>
      </c>
      <c r="I215" s="494">
        <f t="shared" si="7"/>
        <v>215982</v>
      </c>
      <c r="J215" s="284"/>
    </row>
    <row r="216" spans="1:10">
      <c r="A216" s="504">
        <v>199</v>
      </c>
      <c r="B216" s="501" t="s">
        <v>736</v>
      </c>
      <c r="C216" s="502">
        <v>2020</v>
      </c>
      <c r="D216" s="493" t="s">
        <v>1088</v>
      </c>
      <c r="E216" s="498">
        <v>75000</v>
      </c>
      <c r="F216" s="503">
        <v>1</v>
      </c>
      <c r="G216" s="494">
        <f t="shared" si="6"/>
        <v>75000</v>
      </c>
      <c r="H216" s="503">
        <v>1</v>
      </c>
      <c r="I216" s="494">
        <f t="shared" si="7"/>
        <v>75000</v>
      </c>
      <c r="J216" s="284"/>
    </row>
    <row r="217" spans="1:10" ht="25.5">
      <c r="A217" s="504">
        <v>200</v>
      </c>
      <c r="B217" s="501" t="s">
        <v>1265</v>
      </c>
      <c r="C217" s="502">
        <v>2020</v>
      </c>
      <c r="D217" s="493" t="s">
        <v>1088</v>
      </c>
      <c r="E217" s="498">
        <v>65000</v>
      </c>
      <c r="F217" s="503">
        <v>1</v>
      </c>
      <c r="G217" s="494">
        <f t="shared" si="6"/>
        <v>65000</v>
      </c>
      <c r="H217" s="503">
        <v>1</v>
      </c>
      <c r="I217" s="494">
        <f t="shared" si="7"/>
        <v>65000</v>
      </c>
      <c r="J217" s="284"/>
    </row>
    <row r="218" spans="1:10">
      <c r="A218" s="504">
        <v>201</v>
      </c>
      <c r="B218" s="501" t="s">
        <v>1266</v>
      </c>
      <c r="C218" s="502">
        <v>2020</v>
      </c>
      <c r="D218" s="493" t="s">
        <v>45</v>
      </c>
      <c r="E218" s="498">
        <v>1774</v>
      </c>
      <c r="F218" s="503">
        <v>24.2</v>
      </c>
      <c r="G218" s="494">
        <f t="shared" si="6"/>
        <v>42930.799999999996</v>
      </c>
      <c r="H218" s="503">
        <v>24.2</v>
      </c>
      <c r="I218" s="494">
        <f t="shared" si="7"/>
        <v>42930.799999999996</v>
      </c>
      <c r="J218" s="284"/>
    </row>
    <row r="219" spans="1:10" ht="15" customHeight="1">
      <c r="A219" s="504">
        <v>202</v>
      </c>
      <c r="B219" s="501" t="s">
        <v>1267</v>
      </c>
      <c r="C219" s="502">
        <v>2020</v>
      </c>
      <c r="D219" s="493" t="s">
        <v>45</v>
      </c>
      <c r="E219" s="498">
        <v>1774</v>
      </c>
      <c r="F219" s="503">
        <v>42.4</v>
      </c>
      <c r="G219" s="494">
        <f t="shared" si="6"/>
        <v>75217.599999999991</v>
      </c>
      <c r="H219" s="503">
        <v>42.4</v>
      </c>
      <c r="I219" s="494">
        <f t="shared" si="7"/>
        <v>75217.599999999991</v>
      </c>
      <c r="J219" s="284"/>
    </row>
    <row r="220" spans="1:10">
      <c r="A220" s="504">
        <v>203</v>
      </c>
      <c r="B220" s="501" t="s">
        <v>1268</v>
      </c>
      <c r="C220" s="502">
        <v>2020</v>
      </c>
      <c r="D220" s="493" t="s">
        <v>45</v>
      </c>
      <c r="E220" s="498">
        <v>1774</v>
      </c>
      <c r="F220" s="503">
        <v>28</v>
      </c>
      <c r="G220" s="494">
        <f t="shared" si="6"/>
        <v>49672</v>
      </c>
      <c r="H220" s="503">
        <v>28</v>
      </c>
      <c r="I220" s="494">
        <f t="shared" si="7"/>
        <v>49672</v>
      </c>
      <c r="J220" s="284"/>
    </row>
    <row r="221" spans="1:10" ht="16.5" customHeight="1">
      <c r="A221" s="504">
        <v>204</v>
      </c>
      <c r="B221" s="501" t="s">
        <v>723</v>
      </c>
      <c r="C221" s="502">
        <v>2020</v>
      </c>
      <c r="D221" s="493" t="s">
        <v>1214</v>
      </c>
      <c r="E221" s="498">
        <v>123800</v>
      </c>
      <c r="F221" s="503">
        <v>1</v>
      </c>
      <c r="G221" s="494">
        <f t="shared" si="6"/>
        <v>123800</v>
      </c>
      <c r="H221" s="503">
        <v>1</v>
      </c>
      <c r="I221" s="494">
        <f t="shared" si="7"/>
        <v>123800</v>
      </c>
      <c r="J221" s="284"/>
    </row>
    <row r="222" spans="1:10">
      <c r="A222" s="504">
        <v>205</v>
      </c>
      <c r="B222" s="501" t="s">
        <v>270</v>
      </c>
      <c r="C222" s="502">
        <v>2020</v>
      </c>
      <c r="D222" s="493" t="s">
        <v>1088</v>
      </c>
      <c r="E222" s="498">
        <v>269400</v>
      </c>
      <c r="F222" s="503">
        <v>2</v>
      </c>
      <c r="G222" s="494">
        <f t="shared" si="6"/>
        <v>538800</v>
      </c>
      <c r="H222" s="503">
        <v>2</v>
      </c>
      <c r="I222" s="494">
        <f t="shared" si="7"/>
        <v>538800</v>
      </c>
      <c r="J222" s="284"/>
    </row>
    <row r="223" spans="1:10">
      <c r="A223" s="504">
        <v>206</v>
      </c>
      <c r="B223" s="501" t="s">
        <v>1269</v>
      </c>
      <c r="C223" s="502">
        <v>2020</v>
      </c>
      <c r="D223" s="493" t="s">
        <v>1088</v>
      </c>
      <c r="E223" s="498">
        <v>124800</v>
      </c>
      <c r="F223" s="503">
        <v>1</v>
      </c>
      <c r="G223" s="494">
        <f t="shared" si="6"/>
        <v>124800</v>
      </c>
      <c r="H223" s="503">
        <v>1</v>
      </c>
      <c r="I223" s="494">
        <f t="shared" si="7"/>
        <v>124800</v>
      </c>
      <c r="J223" s="284"/>
    </row>
    <row r="224" spans="1:10" ht="25.5">
      <c r="A224" s="504">
        <v>207</v>
      </c>
      <c r="B224" s="501" t="s">
        <v>1270</v>
      </c>
      <c r="C224" s="502">
        <v>2020</v>
      </c>
      <c r="D224" s="493" t="s">
        <v>1088</v>
      </c>
      <c r="E224" s="498">
        <v>8000</v>
      </c>
      <c r="F224" s="503">
        <v>1</v>
      </c>
      <c r="G224" s="494">
        <f t="shared" si="6"/>
        <v>8000</v>
      </c>
      <c r="H224" s="503">
        <v>1</v>
      </c>
      <c r="I224" s="494">
        <f t="shared" si="7"/>
        <v>8000</v>
      </c>
      <c r="J224" s="284"/>
    </row>
    <row r="225" spans="1:10" ht="18.75" customHeight="1">
      <c r="A225" s="504">
        <v>208</v>
      </c>
      <c r="B225" s="501" t="s">
        <v>1271</v>
      </c>
      <c r="C225" s="502">
        <v>2020</v>
      </c>
      <c r="D225" s="493" t="s">
        <v>1088</v>
      </c>
      <c r="E225" s="498">
        <v>96000</v>
      </c>
      <c r="F225" s="503">
        <v>2</v>
      </c>
      <c r="G225" s="494">
        <f t="shared" si="6"/>
        <v>192000</v>
      </c>
      <c r="H225" s="503">
        <v>2</v>
      </c>
      <c r="I225" s="494">
        <f t="shared" si="7"/>
        <v>192000</v>
      </c>
      <c r="J225" s="284"/>
    </row>
    <row r="226" spans="1:10">
      <c r="A226" s="504">
        <v>209</v>
      </c>
      <c r="B226" s="501" t="s">
        <v>1272</v>
      </c>
      <c r="C226" s="502">
        <v>2020</v>
      </c>
      <c r="D226" s="493" t="s">
        <v>1088</v>
      </c>
      <c r="E226" s="498">
        <v>23000</v>
      </c>
      <c r="F226" s="503">
        <v>2</v>
      </c>
      <c r="G226" s="494">
        <f t="shared" si="6"/>
        <v>46000</v>
      </c>
      <c r="H226" s="503">
        <v>2</v>
      </c>
      <c r="I226" s="494">
        <f t="shared" si="7"/>
        <v>46000</v>
      </c>
      <c r="J226" s="284"/>
    </row>
    <row r="227" spans="1:10" ht="18.75" customHeight="1">
      <c r="A227" s="504">
        <v>210</v>
      </c>
      <c r="B227" s="501" t="s">
        <v>527</v>
      </c>
      <c r="C227" s="502">
        <v>2020</v>
      </c>
      <c r="D227" s="493" t="s">
        <v>1088</v>
      </c>
      <c r="E227" s="498">
        <v>3290</v>
      </c>
      <c r="F227" s="503">
        <v>70</v>
      </c>
      <c r="G227" s="494">
        <f t="shared" si="6"/>
        <v>230300</v>
      </c>
      <c r="H227" s="503">
        <v>70</v>
      </c>
      <c r="I227" s="494">
        <f t="shared" si="7"/>
        <v>230300</v>
      </c>
      <c r="J227" s="284"/>
    </row>
    <row r="228" spans="1:10" ht="22.5" customHeight="1">
      <c r="A228" s="504">
        <v>211</v>
      </c>
      <c r="B228" s="501" t="s">
        <v>1273</v>
      </c>
      <c r="C228" s="502">
        <v>2020</v>
      </c>
      <c r="D228" s="493" t="s">
        <v>1214</v>
      </c>
      <c r="E228" s="498">
        <v>888</v>
      </c>
      <c r="F228" s="503">
        <v>60</v>
      </c>
      <c r="G228" s="494">
        <f t="shared" si="6"/>
        <v>53280</v>
      </c>
      <c r="H228" s="503">
        <v>60</v>
      </c>
      <c r="I228" s="494">
        <f t="shared" si="7"/>
        <v>53280</v>
      </c>
      <c r="J228" s="284"/>
    </row>
    <row r="229" spans="1:10" ht="27.75" customHeight="1">
      <c r="A229" s="504">
        <v>212</v>
      </c>
      <c r="B229" s="501" t="s">
        <v>1274</v>
      </c>
      <c r="C229" s="502">
        <v>2020</v>
      </c>
      <c r="D229" s="493" t="s">
        <v>1088</v>
      </c>
      <c r="E229" s="498">
        <v>2741.6</v>
      </c>
      <c r="F229" s="503">
        <v>170</v>
      </c>
      <c r="G229" s="494">
        <f t="shared" si="6"/>
        <v>466072</v>
      </c>
      <c r="H229" s="503">
        <v>170</v>
      </c>
      <c r="I229" s="494">
        <f t="shared" si="7"/>
        <v>466072</v>
      </c>
      <c r="J229" s="284"/>
    </row>
    <row r="230" spans="1:10" ht="15.75" customHeight="1">
      <c r="A230" s="504">
        <v>213</v>
      </c>
      <c r="B230" s="501" t="s">
        <v>1275</v>
      </c>
      <c r="C230" s="502">
        <v>2020</v>
      </c>
      <c r="D230" s="493" t="s">
        <v>1088</v>
      </c>
      <c r="E230" s="498">
        <v>3720</v>
      </c>
      <c r="F230" s="503">
        <v>70</v>
      </c>
      <c r="G230" s="494">
        <f t="shared" si="6"/>
        <v>260400</v>
      </c>
      <c r="H230" s="503">
        <v>70</v>
      </c>
      <c r="I230" s="494">
        <f t="shared" si="7"/>
        <v>260400</v>
      </c>
      <c r="J230" s="284"/>
    </row>
    <row r="231" spans="1:10">
      <c r="A231" s="504">
        <v>214</v>
      </c>
      <c r="B231" s="501" t="s">
        <v>1276</v>
      </c>
      <c r="C231" s="502">
        <v>2020</v>
      </c>
      <c r="D231" s="493" t="s">
        <v>1214</v>
      </c>
      <c r="E231" s="498">
        <v>31373</v>
      </c>
      <c r="F231" s="503">
        <v>1</v>
      </c>
      <c r="G231" s="494">
        <f t="shared" si="6"/>
        <v>31373</v>
      </c>
      <c r="H231" s="503">
        <v>1</v>
      </c>
      <c r="I231" s="494">
        <f t="shared" si="7"/>
        <v>31373</v>
      </c>
      <c r="J231" s="284"/>
    </row>
    <row r="232" spans="1:10">
      <c r="A232" s="504">
        <v>215</v>
      </c>
      <c r="B232" s="501" t="s">
        <v>340</v>
      </c>
      <c r="C232" s="502">
        <v>2020</v>
      </c>
      <c r="D232" s="493" t="s">
        <v>1088</v>
      </c>
      <c r="E232" s="498">
        <v>39095</v>
      </c>
      <c r="F232" s="503">
        <v>7</v>
      </c>
      <c r="G232" s="494">
        <f t="shared" si="6"/>
        <v>273665</v>
      </c>
      <c r="H232" s="503">
        <v>7</v>
      </c>
      <c r="I232" s="494">
        <f t="shared" si="7"/>
        <v>273665</v>
      </c>
      <c r="J232" s="284"/>
    </row>
    <row r="233" spans="1:10" ht="28.5" customHeight="1">
      <c r="A233" s="504">
        <v>216</v>
      </c>
      <c r="B233" s="501" t="s">
        <v>519</v>
      </c>
      <c r="C233" s="502">
        <v>2020</v>
      </c>
      <c r="D233" s="493" t="s">
        <v>1088</v>
      </c>
      <c r="E233" s="498">
        <v>57836</v>
      </c>
      <c r="F233" s="503">
        <v>4</v>
      </c>
      <c r="G233" s="494">
        <f t="shared" si="6"/>
        <v>231344</v>
      </c>
      <c r="H233" s="503">
        <v>4</v>
      </c>
      <c r="I233" s="494">
        <f t="shared" si="7"/>
        <v>231344</v>
      </c>
      <c r="J233" s="284"/>
    </row>
    <row r="234" spans="1:10">
      <c r="A234" s="504">
        <v>217</v>
      </c>
      <c r="B234" s="501" t="s">
        <v>545</v>
      </c>
      <c r="C234" s="502">
        <v>2020</v>
      </c>
      <c r="D234" s="493" t="s">
        <v>1088</v>
      </c>
      <c r="E234" s="498">
        <v>6164.4</v>
      </c>
      <c r="F234" s="503">
        <v>40</v>
      </c>
      <c r="G234" s="494">
        <f t="shared" si="6"/>
        <v>246576</v>
      </c>
      <c r="H234" s="503">
        <v>40</v>
      </c>
      <c r="I234" s="494">
        <f t="shared" si="7"/>
        <v>246576</v>
      </c>
      <c r="J234" s="284"/>
    </row>
    <row r="235" spans="1:10" ht="17.25" customHeight="1">
      <c r="A235" s="504">
        <v>218</v>
      </c>
      <c r="B235" s="501" t="s">
        <v>1277</v>
      </c>
      <c r="C235" s="502">
        <v>2020</v>
      </c>
      <c r="D235" s="493" t="s">
        <v>1088</v>
      </c>
      <c r="E235" s="498">
        <v>17772</v>
      </c>
      <c r="F235" s="503">
        <v>10</v>
      </c>
      <c r="G235" s="494">
        <f t="shared" si="6"/>
        <v>177720</v>
      </c>
      <c r="H235" s="503">
        <v>10</v>
      </c>
      <c r="I235" s="494">
        <f t="shared" si="7"/>
        <v>177720</v>
      </c>
      <c r="J235" s="284"/>
    </row>
    <row r="236" spans="1:10">
      <c r="A236" s="504">
        <v>219</v>
      </c>
      <c r="B236" s="501" t="s">
        <v>1278</v>
      </c>
      <c r="C236" s="502">
        <v>2020</v>
      </c>
      <c r="D236" s="493" t="s">
        <v>1088</v>
      </c>
      <c r="E236" s="498">
        <v>3570</v>
      </c>
      <c r="F236" s="503">
        <v>70</v>
      </c>
      <c r="G236" s="494">
        <f t="shared" si="6"/>
        <v>249900</v>
      </c>
      <c r="H236" s="503">
        <v>70</v>
      </c>
      <c r="I236" s="494">
        <f t="shared" si="7"/>
        <v>249900</v>
      </c>
      <c r="J236" s="284"/>
    </row>
    <row r="237" spans="1:10" ht="18.75" customHeight="1">
      <c r="A237" s="504">
        <v>220</v>
      </c>
      <c r="B237" s="501" t="s">
        <v>1279</v>
      </c>
      <c r="C237" s="502">
        <v>2020</v>
      </c>
      <c r="D237" s="493" t="s">
        <v>1088</v>
      </c>
      <c r="E237" s="498">
        <v>36761</v>
      </c>
      <c r="F237" s="503">
        <v>1</v>
      </c>
      <c r="G237" s="494">
        <f t="shared" si="6"/>
        <v>36761</v>
      </c>
      <c r="H237" s="503">
        <v>1</v>
      </c>
      <c r="I237" s="494">
        <f t="shared" si="7"/>
        <v>36761</v>
      </c>
      <c r="J237" s="284"/>
    </row>
    <row r="238" spans="1:10">
      <c r="A238" s="504">
        <v>221</v>
      </c>
      <c r="B238" s="501" t="s">
        <v>1280</v>
      </c>
      <c r="C238" s="502">
        <v>2020</v>
      </c>
      <c r="D238" s="493" t="s">
        <v>45</v>
      </c>
      <c r="E238" s="498">
        <v>2889.6</v>
      </c>
      <c r="F238" s="503">
        <v>53</v>
      </c>
      <c r="G238" s="494">
        <f t="shared" si="6"/>
        <v>153148.79999999999</v>
      </c>
      <c r="H238" s="503">
        <v>53</v>
      </c>
      <c r="I238" s="494">
        <f t="shared" si="7"/>
        <v>153148.79999999999</v>
      </c>
      <c r="J238" s="284"/>
    </row>
    <row r="239" spans="1:10">
      <c r="A239" s="504">
        <v>222</v>
      </c>
      <c r="B239" s="501" t="s">
        <v>1281</v>
      </c>
      <c r="C239" s="502">
        <v>2020</v>
      </c>
      <c r="D239" s="493" t="s">
        <v>45</v>
      </c>
      <c r="E239" s="498">
        <v>2889.6</v>
      </c>
      <c r="F239" s="503">
        <v>110.7</v>
      </c>
      <c r="G239" s="494">
        <f t="shared" si="6"/>
        <v>319878.71999999997</v>
      </c>
      <c r="H239" s="503">
        <v>110.7</v>
      </c>
      <c r="I239" s="494">
        <f t="shared" si="7"/>
        <v>319878.71999999997</v>
      </c>
      <c r="J239" s="284"/>
    </row>
    <row r="240" spans="1:10">
      <c r="A240" s="504">
        <v>223</v>
      </c>
      <c r="B240" s="501" t="s">
        <v>1282</v>
      </c>
      <c r="C240" s="502">
        <v>2020</v>
      </c>
      <c r="D240" s="493" t="s">
        <v>45</v>
      </c>
      <c r="E240" s="498">
        <v>2889.6</v>
      </c>
      <c r="F240" s="503">
        <v>51.9</v>
      </c>
      <c r="G240" s="494">
        <f t="shared" si="6"/>
        <v>149970.23999999999</v>
      </c>
      <c r="H240" s="503">
        <v>51.9</v>
      </c>
      <c r="I240" s="494">
        <f t="shared" si="7"/>
        <v>149970.23999999999</v>
      </c>
      <c r="J240" s="284"/>
    </row>
    <row r="241" spans="1:10" ht="19.5" customHeight="1">
      <c r="A241" s="504">
        <v>224</v>
      </c>
      <c r="B241" s="501" t="s">
        <v>24</v>
      </c>
      <c r="C241" s="502">
        <v>2020</v>
      </c>
      <c r="D241" s="493" t="s">
        <v>1088</v>
      </c>
      <c r="E241" s="498">
        <v>150000</v>
      </c>
      <c r="F241" s="503">
        <v>1</v>
      </c>
      <c r="G241" s="494">
        <f t="shared" si="6"/>
        <v>150000</v>
      </c>
      <c r="H241" s="503">
        <v>1</v>
      </c>
      <c r="I241" s="494">
        <f t="shared" si="7"/>
        <v>150000</v>
      </c>
      <c r="J241" s="284"/>
    </row>
    <row r="242" spans="1:10" ht="17.25" customHeight="1">
      <c r="A242" s="504">
        <v>225</v>
      </c>
      <c r="B242" s="501" t="s">
        <v>1283</v>
      </c>
      <c r="C242" s="502">
        <v>2020</v>
      </c>
      <c r="D242" s="493" t="s">
        <v>1088</v>
      </c>
      <c r="E242" s="498">
        <v>234000</v>
      </c>
      <c r="F242" s="503">
        <v>1</v>
      </c>
      <c r="G242" s="494">
        <f t="shared" si="6"/>
        <v>234000</v>
      </c>
      <c r="H242" s="503">
        <v>1</v>
      </c>
      <c r="I242" s="494">
        <f t="shared" si="7"/>
        <v>234000</v>
      </c>
      <c r="J242" s="284"/>
    </row>
    <row r="243" spans="1:10" ht="15" customHeight="1">
      <c r="A243" s="504">
        <v>226</v>
      </c>
      <c r="B243" s="501" t="s">
        <v>1284</v>
      </c>
      <c r="C243" s="502">
        <v>2020</v>
      </c>
      <c r="D243" s="493" t="s">
        <v>1088</v>
      </c>
      <c r="E243" s="498">
        <v>3000</v>
      </c>
      <c r="F243" s="503">
        <v>90</v>
      </c>
      <c r="G243" s="494">
        <f t="shared" si="6"/>
        <v>270000</v>
      </c>
      <c r="H243" s="503">
        <v>90</v>
      </c>
      <c r="I243" s="494">
        <f t="shared" si="7"/>
        <v>270000</v>
      </c>
      <c r="J243" s="284"/>
    </row>
    <row r="244" spans="1:10" ht="15" customHeight="1">
      <c r="A244" s="504">
        <v>227</v>
      </c>
      <c r="B244" s="501" t="s">
        <v>1285</v>
      </c>
      <c r="C244" s="502">
        <v>2020</v>
      </c>
      <c r="D244" s="493" t="s">
        <v>1088</v>
      </c>
      <c r="E244" s="498">
        <v>34400</v>
      </c>
      <c r="F244" s="503">
        <v>18</v>
      </c>
      <c r="G244" s="494">
        <f t="shared" si="6"/>
        <v>619200</v>
      </c>
      <c r="H244" s="503">
        <v>18</v>
      </c>
      <c r="I244" s="494">
        <f t="shared" si="7"/>
        <v>619200</v>
      </c>
      <c r="J244" s="284"/>
    </row>
    <row r="245" spans="1:10">
      <c r="A245" s="504">
        <v>228</v>
      </c>
      <c r="B245" s="501" t="s">
        <v>1286</v>
      </c>
      <c r="C245" s="502">
        <v>2020</v>
      </c>
      <c r="D245" s="493" t="s">
        <v>1088</v>
      </c>
      <c r="E245" s="498">
        <v>13786.6</v>
      </c>
      <c r="F245" s="503">
        <v>20</v>
      </c>
      <c r="G245" s="494">
        <f t="shared" si="6"/>
        <v>275732</v>
      </c>
      <c r="H245" s="503">
        <v>20</v>
      </c>
      <c r="I245" s="494">
        <f t="shared" si="7"/>
        <v>275732</v>
      </c>
      <c r="J245" s="284"/>
    </row>
    <row r="246" spans="1:10" ht="18" customHeight="1">
      <c r="A246" s="504">
        <v>229</v>
      </c>
      <c r="B246" s="501" t="s">
        <v>1287</v>
      </c>
      <c r="C246" s="502">
        <v>2020</v>
      </c>
      <c r="D246" s="493" t="s">
        <v>1088</v>
      </c>
      <c r="E246" s="498">
        <v>21098.400000000001</v>
      </c>
      <c r="F246" s="503">
        <v>20</v>
      </c>
      <c r="G246" s="494">
        <f t="shared" si="6"/>
        <v>421968</v>
      </c>
      <c r="H246" s="503">
        <v>20</v>
      </c>
      <c r="I246" s="494">
        <f t="shared" si="7"/>
        <v>421968</v>
      </c>
      <c r="J246" s="284"/>
    </row>
    <row r="247" spans="1:10">
      <c r="A247" s="504">
        <v>230</v>
      </c>
      <c r="B247" s="501" t="s">
        <v>1288</v>
      </c>
      <c r="C247" s="502">
        <v>2020</v>
      </c>
      <c r="D247" s="493" t="s">
        <v>1214</v>
      </c>
      <c r="E247" s="498">
        <v>7030.4</v>
      </c>
      <c r="F247" s="503">
        <v>16</v>
      </c>
      <c r="G247" s="494">
        <f t="shared" si="6"/>
        <v>112486.39999999999</v>
      </c>
      <c r="H247" s="503">
        <v>16</v>
      </c>
      <c r="I247" s="494">
        <f t="shared" si="7"/>
        <v>112486.39999999999</v>
      </c>
      <c r="J247" s="284"/>
    </row>
    <row r="248" spans="1:10" ht="14.25" customHeight="1">
      <c r="A248" s="504">
        <v>231</v>
      </c>
      <c r="B248" s="505" t="s">
        <v>1850</v>
      </c>
      <c r="C248" s="506">
        <v>2021</v>
      </c>
      <c r="D248" s="507" t="s">
        <v>1214</v>
      </c>
      <c r="E248" s="508">
        <v>567200</v>
      </c>
      <c r="F248" s="509">
        <v>1</v>
      </c>
      <c r="G248" s="510">
        <f t="shared" si="6"/>
        <v>567200</v>
      </c>
      <c r="H248" s="509">
        <v>1</v>
      </c>
      <c r="I248" s="510">
        <f t="shared" si="7"/>
        <v>567200</v>
      </c>
      <c r="J248" s="284"/>
    </row>
    <row r="249" spans="1:10">
      <c r="A249" s="504">
        <v>232</v>
      </c>
      <c r="B249" s="511" t="s">
        <v>1289</v>
      </c>
      <c r="C249" s="506">
        <v>2021</v>
      </c>
      <c r="D249" s="507" t="s">
        <v>1214</v>
      </c>
      <c r="E249" s="508">
        <v>35000</v>
      </c>
      <c r="F249" s="509">
        <v>1</v>
      </c>
      <c r="G249" s="510">
        <f t="shared" si="6"/>
        <v>35000</v>
      </c>
      <c r="H249" s="509">
        <v>1</v>
      </c>
      <c r="I249" s="510">
        <f t="shared" si="7"/>
        <v>35000</v>
      </c>
      <c r="J249" s="284"/>
    </row>
    <row r="250" spans="1:10">
      <c r="A250" s="504">
        <v>233</v>
      </c>
      <c r="B250" s="511" t="s">
        <v>1290</v>
      </c>
      <c r="C250" s="506">
        <v>2021</v>
      </c>
      <c r="D250" s="507" t="s">
        <v>1088</v>
      </c>
      <c r="E250" s="508">
        <v>450</v>
      </c>
      <c r="F250" s="509">
        <v>1</v>
      </c>
      <c r="G250" s="510">
        <f t="shared" si="6"/>
        <v>450</v>
      </c>
      <c r="H250" s="509">
        <v>1</v>
      </c>
      <c r="I250" s="510">
        <f t="shared" si="7"/>
        <v>450</v>
      </c>
      <c r="J250" s="284"/>
    </row>
    <row r="251" spans="1:10">
      <c r="A251" s="504">
        <v>234</v>
      </c>
      <c r="B251" s="511" t="s">
        <v>1291</v>
      </c>
      <c r="C251" s="506">
        <v>2021</v>
      </c>
      <c r="D251" s="507" t="s">
        <v>1088</v>
      </c>
      <c r="E251" s="508">
        <v>1600</v>
      </c>
      <c r="F251" s="509">
        <v>1</v>
      </c>
      <c r="G251" s="510">
        <f t="shared" si="6"/>
        <v>1600</v>
      </c>
      <c r="H251" s="509">
        <v>1</v>
      </c>
      <c r="I251" s="510">
        <f t="shared" si="7"/>
        <v>1600</v>
      </c>
      <c r="J251" s="284"/>
    </row>
    <row r="252" spans="1:10">
      <c r="A252" s="512">
        <v>235</v>
      </c>
      <c r="B252" s="511" t="s">
        <v>1292</v>
      </c>
      <c r="C252" s="506">
        <v>2021</v>
      </c>
      <c r="D252" s="507" t="s">
        <v>1088</v>
      </c>
      <c r="E252" s="508">
        <v>1000</v>
      </c>
      <c r="F252" s="509">
        <v>1</v>
      </c>
      <c r="G252" s="510">
        <f t="shared" si="6"/>
        <v>1000</v>
      </c>
      <c r="H252" s="509">
        <v>1</v>
      </c>
      <c r="I252" s="510">
        <f t="shared" si="7"/>
        <v>1000</v>
      </c>
      <c r="J252" s="284"/>
    </row>
    <row r="253" spans="1:10">
      <c r="A253" s="512">
        <v>236</v>
      </c>
      <c r="B253" s="511" t="s">
        <v>1293</v>
      </c>
      <c r="C253" s="506">
        <v>2021</v>
      </c>
      <c r="D253" s="507" t="s">
        <v>1088</v>
      </c>
      <c r="E253" s="508">
        <v>8000</v>
      </c>
      <c r="F253" s="509">
        <v>1</v>
      </c>
      <c r="G253" s="510">
        <v>8000</v>
      </c>
      <c r="H253" s="509">
        <v>1</v>
      </c>
      <c r="I253" s="510">
        <f t="shared" si="7"/>
        <v>8000</v>
      </c>
      <c r="J253" s="284"/>
    </row>
    <row r="254" spans="1:10">
      <c r="A254" s="512">
        <v>237</v>
      </c>
      <c r="B254" s="511" t="s">
        <v>1294</v>
      </c>
      <c r="C254" s="506">
        <v>2021</v>
      </c>
      <c r="D254" s="507" t="s">
        <v>1088</v>
      </c>
      <c r="E254" s="508">
        <v>1400</v>
      </c>
      <c r="F254" s="509">
        <v>1</v>
      </c>
      <c r="G254" s="510">
        <v>1400</v>
      </c>
      <c r="H254" s="509">
        <v>1</v>
      </c>
      <c r="I254" s="510">
        <f t="shared" si="7"/>
        <v>1400</v>
      </c>
      <c r="J254" s="284"/>
    </row>
    <row r="255" spans="1:10">
      <c r="A255" s="512">
        <v>238</v>
      </c>
      <c r="B255" s="511" t="s">
        <v>1295</v>
      </c>
      <c r="C255" s="506">
        <v>2021</v>
      </c>
      <c r="D255" s="507" t="s">
        <v>1088</v>
      </c>
      <c r="E255" s="508">
        <v>600</v>
      </c>
      <c r="F255" s="509">
        <v>1</v>
      </c>
      <c r="G255" s="510">
        <v>600</v>
      </c>
      <c r="H255" s="509">
        <v>1</v>
      </c>
      <c r="I255" s="510">
        <f t="shared" si="7"/>
        <v>600</v>
      </c>
      <c r="J255" s="284"/>
    </row>
    <row r="256" spans="1:10">
      <c r="A256" s="512">
        <v>239</v>
      </c>
      <c r="B256" s="511" t="s">
        <v>1296</v>
      </c>
      <c r="C256" s="506">
        <v>2021</v>
      </c>
      <c r="D256" s="507" t="s">
        <v>1214</v>
      </c>
      <c r="E256" s="508">
        <v>1800</v>
      </c>
      <c r="F256" s="509">
        <v>1</v>
      </c>
      <c r="G256" s="510">
        <v>1800</v>
      </c>
      <c r="H256" s="509">
        <v>1</v>
      </c>
      <c r="I256" s="510">
        <f t="shared" si="7"/>
        <v>1800</v>
      </c>
      <c r="J256" s="284"/>
    </row>
    <row r="257" spans="1:10">
      <c r="A257" s="512">
        <v>240</v>
      </c>
      <c r="B257" s="511" t="s">
        <v>1297</v>
      </c>
      <c r="C257" s="506">
        <v>2021</v>
      </c>
      <c r="D257" s="507" t="s">
        <v>1214</v>
      </c>
      <c r="E257" s="508">
        <v>450</v>
      </c>
      <c r="F257" s="509">
        <v>30</v>
      </c>
      <c r="G257" s="510">
        <v>13500</v>
      </c>
      <c r="H257" s="509">
        <v>30</v>
      </c>
      <c r="I257" s="510">
        <f t="shared" si="7"/>
        <v>13500</v>
      </c>
      <c r="J257" s="284"/>
    </row>
    <row r="258" spans="1:10">
      <c r="A258" s="512">
        <v>241</v>
      </c>
      <c r="B258" s="511" t="s">
        <v>1298</v>
      </c>
      <c r="C258" s="506">
        <v>2021</v>
      </c>
      <c r="D258" s="507" t="s">
        <v>1214</v>
      </c>
      <c r="E258" s="508">
        <v>450</v>
      </c>
      <c r="F258" s="509">
        <v>30</v>
      </c>
      <c r="G258" s="510">
        <v>13500</v>
      </c>
      <c r="H258" s="509">
        <v>30</v>
      </c>
      <c r="I258" s="510">
        <f t="shared" si="7"/>
        <v>13500</v>
      </c>
      <c r="J258" s="284"/>
    </row>
    <row r="259" spans="1:10">
      <c r="A259" s="512">
        <v>242</v>
      </c>
      <c r="B259" s="511" t="s">
        <v>1299</v>
      </c>
      <c r="C259" s="506">
        <v>2021</v>
      </c>
      <c r="D259" s="507" t="s">
        <v>1088</v>
      </c>
      <c r="E259" s="508">
        <v>368</v>
      </c>
      <c r="F259" s="509">
        <v>30</v>
      </c>
      <c r="G259" s="510">
        <v>11040</v>
      </c>
      <c r="H259" s="509">
        <v>30</v>
      </c>
      <c r="I259" s="510">
        <f t="shared" si="7"/>
        <v>11040</v>
      </c>
      <c r="J259" s="284"/>
    </row>
    <row r="260" spans="1:10">
      <c r="A260" s="512">
        <v>243</v>
      </c>
      <c r="B260" s="511" t="s">
        <v>1300</v>
      </c>
      <c r="C260" s="506">
        <v>2021</v>
      </c>
      <c r="D260" s="507" t="s">
        <v>1088</v>
      </c>
      <c r="E260" s="508">
        <v>200</v>
      </c>
      <c r="F260" s="509">
        <v>30</v>
      </c>
      <c r="G260" s="510">
        <v>6000</v>
      </c>
      <c r="H260" s="509">
        <v>30</v>
      </c>
      <c r="I260" s="510">
        <f t="shared" si="7"/>
        <v>6000</v>
      </c>
      <c r="J260" s="284"/>
    </row>
    <row r="261" spans="1:10">
      <c r="A261" s="512">
        <v>244</v>
      </c>
      <c r="B261" s="511" t="s">
        <v>1301</v>
      </c>
      <c r="C261" s="506">
        <v>2021</v>
      </c>
      <c r="D261" s="507" t="s">
        <v>1088</v>
      </c>
      <c r="E261" s="508">
        <v>275</v>
      </c>
      <c r="F261" s="509">
        <v>30</v>
      </c>
      <c r="G261" s="510">
        <v>8250</v>
      </c>
      <c r="H261" s="509">
        <v>30</v>
      </c>
      <c r="I261" s="510">
        <f t="shared" si="7"/>
        <v>8250</v>
      </c>
      <c r="J261" s="284"/>
    </row>
    <row r="262" spans="1:10">
      <c r="A262" s="512">
        <v>245</v>
      </c>
      <c r="B262" s="511" t="s">
        <v>1302</v>
      </c>
      <c r="C262" s="506">
        <v>2021</v>
      </c>
      <c r="D262" s="507" t="s">
        <v>1088</v>
      </c>
      <c r="E262" s="508">
        <v>450</v>
      </c>
      <c r="F262" s="509">
        <v>30</v>
      </c>
      <c r="G262" s="510">
        <v>13500</v>
      </c>
      <c r="H262" s="509">
        <v>30</v>
      </c>
      <c r="I262" s="510">
        <f t="shared" si="7"/>
        <v>13500</v>
      </c>
      <c r="J262" s="284"/>
    </row>
    <row r="263" spans="1:10">
      <c r="A263" s="512">
        <v>246</v>
      </c>
      <c r="B263" s="511" t="s">
        <v>1303</v>
      </c>
      <c r="C263" s="506">
        <v>2021</v>
      </c>
      <c r="D263" s="507" t="s">
        <v>1088</v>
      </c>
      <c r="E263" s="508">
        <v>200</v>
      </c>
      <c r="F263" s="509">
        <v>3</v>
      </c>
      <c r="G263" s="510">
        <v>600</v>
      </c>
      <c r="H263" s="509">
        <v>3</v>
      </c>
      <c r="I263" s="510">
        <f t="shared" si="7"/>
        <v>600</v>
      </c>
      <c r="J263" s="284"/>
    </row>
    <row r="264" spans="1:10">
      <c r="A264" s="512">
        <v>247</v>
      </c>
      <c r="B264" s="511" t="s">
        <v>1304</v>
      </c>
      <c r="C264" s="506">
        <v>2021</v>
      </c>
      <c r="D264" s="507" t="s">
        <v>1088</v>
      </c>
      <c r="E264" s="508">
        <v>6800</v>
      </c>
      <c r="F264" s="509">
        <v>1</v>
      </c>
      <c r="G264" s="510">
        <v>6800</v>
      </c>
      <c r="H264" s="509">
        <v>1</v>
      </c>
      <c r="I264" s="510">
        <v>6800</v>
      </c>
      <c r="J264" s="284"/>
    </row>
    <row r="265" spans="1:10">
      <c r="A265" s="512">
        <v>248</v>
      </c>
      <c r="B265" s="511" t="s">
        <v>1305</v>
      </c>
      <c r="C265" s="506">
        <v>2021</v>
      </c>
      <c r="D265" s="507" t="s">
        <v>1214</v>
      </c>
      <c r="E265" s="508">
        <v>1300</v>
      </c>
      <c r="F265" s="509">
        <v>1</v>
      </c>
      <c r="G265" s="510">
        <v>1300</v>
      </c>
      <c r="H265" s="509">
        <v>1</v>
      </c>
      <c r="I265" s="510">
        <v>1300</v>
      </c>
      <c r="J265" s="284"/>
    </row>
    <row r="266" spans="1:10">
      <c r="A266" s="512">
        <v>249</v>
      </c>
      <c r="B266" s="511" t="s">
        <v>1306</v>
      </c>
      <c r="C266" s="506">
        <v>2021</v>
      </c>
      <c r="D266" s="507" t="s">
        <v>1214</v>
      </c>
      <c r="E266" s="508">
        <v>2100</v>
      </c>
      <c r="F266" s="509">
        <v>1</v>
      </c>
      <c r="G266" s="510">
        <v>2100</v>
      </c>
      <c r="H266" s="509">
        <v>1</v>
      </c>
      <c r="I266" s="510">
        <v>2100</v>
      </c>
      <c r="J266" s="284"/>
    </row>
    <row r="267" spans="1:10">
      <c r="A267" s="512">
        <v>250</v>
      </c>
      <c r="B267" s="511" t="s">
        <v>1307</v>
      </c>
      <c r="C267" s="506">
        <v>2021</v>
      </c>
      <c r="D267" s="507" t="s">
        <v>1214</v>
      </c>
      <c r="E267" s="508">
        <v>400</v>
      </c>
      <c r="F267" s="509">
        <v>30</v>
      </c>
      <c r="G267" s="510">
        <v>12000</v>
      </c>
      <c r="H267" s="509">
        <v>30</v>
      </c>
      <c r="I267" s="510">
        <v>12000</v>
      </c>
      <c r="J267" s="284"/>
    </row>
    <row r="268" spans="1:10">
      <c r="A268" s="512">
        <v>251</v>
      </c>
      <c r="B268" s="511" t="s">
        <v>1308</v>
      </c>
      <c r="C268" s="506">
        <v>2021</v>
      </c>
      <c r="D268" s="507" t="s">
        <v>1214</v>
      </c>
      <c r="E268" s="508">
        <v>3000</v>
      </c>
      <c r="F268" s="509">
        <v>1</v>
      </c>
      <c r="G268" s="510">
        <v>3000</v>
      </c>
      <c r="H268" s="509">
        <v>1</v>
      </c>
      <c r="I268" s="510">
        <v>3000</v>
      </c>
      <c r="J268" s="284"/>
    </row>
    <row r="269" spans="1:10">
      <c r="A269" s="512">
        <v>252</v>
      </c>
      <c r="B269" s="511" t="s">
        <v>1309</v>
      </c>
      <c r="C269" s="506">
        <v>2021</v>
      </c>
      <c r="D269" s="507" t="s">
        <v>1214</v>
      </c>
      <c r="E269" s="508">
        <v>2200</v>
      </c>
      <c r="F269" s="509">
        <v>1</v>
      </c>
      <c r="G269" s="510">
        <v>2200</v>
      </c>
      <c r="H269" s="509">
        <v>1</v>
      </c>
      <c r="I269" s="510">
        <v>2200</v>
      </c>
      <c r="J269" s="284"/>
    </row>
    <row r="270" spans="1:10">
      <c r="A270" s="512"/>
      <c r="B270" s="511"/>
      <c r="C270" s="506"/>
      <c r="D270" s="507"/>
      <c r="E270" s="508"/>
      <c r="F270" s="509"/>
      <c r="G270" s="510"/>
      <c r="H270" s="509"/>
      <c r="I270" s="510"/>
      <c r="J270" s="284"/>
    </row>
    <row r="271" spans="1:10">
      <c r="A271" s="504"/>
      <c r="B271" s="501"/>
      <c r="C271" s="502"/>
      <c r="D271" s="493"/>
      <c r="E271" s="498"/>
      <c r="F271" s="503"/>
      <c r="G271" s="513"/>
      <c r="H271" s="503"/>
      <c r="I271" s="513"/>
      <c r="J271" s="284"/>
    </row>
    <row r="272" spans="1:10">
      <c r="A272" s="514"/>
      <c r="B272" s="515"/>
      <c r="C272" s="516"/>
      <c r="D272" s="493"/>
      <c r="E272" s="517"/>
      <c r="F272" s="518"/>
      <c r="G272" s="518"/>
      <c r="H272" s="518"/>
      <c r="I272" s="519"/>
      <c r="J272" s="284"/>
    </row>
    <row r="273" spans="1:10">
      <c r="A273" s="520"/>
      <c r="B273" s="733" t="s">
        <v>752</v>
      </c>
      <c r="C273" s="734"/>
      <c r="D273" s="498"/>
      <c r="E273" s="493"/>
      <c r="F273" s="494">
        <f>SUM(F18:F272)</f>
        <v>2889.2000000000003</v>
      </c>
      <c r="G273" s="521">
        <f>SUM(G18:G272)</f>
        <v>18185552.560000002</v>
      </c>
      <c r="H273" s="494">
        <f>SUM(H18:H272)</f>
        <v>2889.2000000000003</v>
      </c>
      <c r="I273" s="521">
        <f>SUM(I18:I272)</f>
        <v>18185552.560000002</v>
      </c>
      <c r="J273" s="284"/>
    </row>
    <row r="274" spans="1:10">
      <c r="J274" s="284"/>
    </row>
    <row r="275" spans="1:10">
      <c r="J275" s="284"/>
    </row>
    <row r="276" spans="1:10">
      <c r="J276" s="284"/>
    </row>
    <row r="277" spans="1:10">
      <c r="J277" s="284"/>
    </row>
    <row r="278" spans="1:10">
      <c r="J278" s="284"/>
    </row>
    <row r="279" spans="1:10">
      <c r="J279" s="284"/>
    </row>
    <row r="280" spans="1:10">
      <c r="J280" s="284"/>
    </row>
    <row r="281" spans="1:10">
      <c r="J281" s="284"/>
    </row>
    <row r="282" spans="1:10">
      <c r="J282" s="284"/>
    </row>
    <row r="283" spans="1:10">
      <c r="J283" s="284"/>
    </row>
    <row r="284" spans="1:10">
      <c r="J284" s="284"/>
    </row>
  </sheetData>
  <mergeCells count="15">
    <mergeCell ref="A15:I15"/>
    <mergeCell ref="E2:I2"/>
    <mergeCell ref="D3:J3"/>
    <mergeCell ref="F4:H4"/>
    <mergeCell ref="B10:I12"/>
    <mergeCell ref="A13:J13"/>
    <mergeCell ref="E6:I9"/>
    <mergeCell ref="H16:I16"/>
    <mergeCell ref="B273:C273"/>
    <mergeCell ref="A16:A17"/>
    <mergeCell ref="B16:B17"/>
    <mergeCell ref="C16:C17"/>
    <mergeCell ref="D16:D17"/>
    <mergeCell ref="E16:E17"/>
    <mergeCell ref="F16:G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8"/>
  <sheetViews>
    <sheetView workbookViewId="0">
      <selection activeCell="F1" sqref="F1:I4"/>
    </sheetView>
  </sheetViews>
  <sheetFormatPr defaultRowHeight="15"/>
  <cols>
    <col min="1" max="1" width="3" customWidth="1"/>
    <col min="2" max="2" width="3.42578125" customWidth="1"/>
    <col min="3" max="3" width="26.140625" customWidth="1"/>
    <col min="4" max="4" width="8" customWidth="1"/>
    <col min="5" max="5" width="9.42578125" customWidth="1"/>
    <col min="6" max="6" width="8" customWidth="1"/>
    <col min="7" max="9" width="14" customWidth="1"/>
  </cols>
  <sheetData>
    <row r="1" spans="1:9">
      <c r="F1" s="691" t="s">
        <v>2774</v>
      </c>
      <c r="G1" s="691"/>
      <c r="H1" s="691"/>
      <c r="I1" s="691"/>
    </row>
    <row r="2" spans="1:9">
      <c r="F2" s="691"/>
      <c r="G2" s="691"/>
      <c r="H2" s="691"/>
      <c r="I2" s="691"/>
    </row>
    <row r="3" spans="1:9">
      <c r="F3" s="691"/>
      <c r="G3" s="691"/>
      <c r="H3" s="691"/>
      <c r="I3" s="691"/>
    </row>
    <row r="4" spans="1:9">
      <c r="F4" s="691"/>
      <c r="G4" s="691"/>
      <c r="H4" s="691"/>
      <c r="I4" s="691"/>
    </row>
    <row r="6" spans="1:9">
      <c r="C6" s="755" t="s">
        <v>2278</v>
      </c>
      <c r="D6" s="755"/>
      <c r="E6" s="755"/>
      <c r="F6" s="755"/>
      <c r="G6" s="755"/>
      <c r="H6" s="755"/>
      <c r="I6" s="755"/>
    </row>
    <row r="7" spans="1:9">
      <c r="C7" s="755"/>
      <c r="D7" s="755"/>
      <c r="E7" s="755"/>
      <c r="F7" s="755"/>
      <c r="G7" s="755"/>
      <c r="H7" s="755"/>
      <c r="I7" s="755"/>
    </row>
    <row r="9" spans="1:9" ht="63">
      <c r="A9" s="751" t="s">
        <v>2097</v>
      </c>
      <c r="B9" s="751"/>
      <c r="C9" s="595" t="s">
        <v>2098</v>
      </c>
      <c r="D9" s="595" t="s">
        <v>2099</v>
      </c>
      <c r="E9" s="595" t="s">
        <v>2100</v>
      </c>
      <c r="F9" s="595" t="s">
        <v>716</v>
      </c>
      <c r="G9" s="595" t="s">
        <v>2101</v>
      </c>
      <c r="H9" s="595" t="s">
        <v>2102</v>
      </c>
      <c r="I9" s="595" t="s">
        <v>2103</v>
      </c>
    </row>
    <row r="10" spans="1:9" s="600" customFormat="1">
      <c r="A10" s="751">
        <v>1</v>
      </c>
      <c r="B10" s="751"/>
      <c r="C10" s="596" t="s">
        <v>2104</v>
      </c>
      <c r="D10" s="596" t="s">
        <v>2105</v>
      </c>
      <c r="E10" s="597">
        <v>43100</v>
      </c>
      <c r="F10" s="598">
        <v>235</v>
      </c>
      <c r="G10" s="599">
        <v>3583750</v>
      </c>
      <c r="H10" s="599">
        <v>1434463.5</v>
      </c>
      <c r="I10" s="599">
        <v>2149286.5</v>
      </c>
    </row>
    <row r="11" spans="1:9" s="600" customFormat="1">
      <c r="A11" s="751">
        <f>A10+1</f>
        <v>2</v>
      </c>
      <c r="B11" s="751"/>
      <c r="C11" s="596" t="s">
        <v>2106</v>
      </c>
      <c r="D11" s="596" t="s">
        <v>2107</v>
      </c>
      <c r="E11" s="597">
        <v>43100</v>
      </c>
      <c r="F11" s="598">
        <v>9</v>
      </c>
      <c r="G11" s="599">
        <v>56700</v>
      </c>
      <c r="H11" s="599">
        <v>22695.21</v>
      </c>
      <c r="I11" s="599">
        <v>34004.79</v>
      </c>
    </row>
    <row r="12" spans="1:9" s="600" customFormat="1">
      <c r="A12" s="751">
        <f t="shared" ref="A12:A75" si="0">A11+1</f>
        <v>3</v>
      </c>
      <c r="B12" s="751"/>
      <c r="C12" s="596" t="s">
        <v>2108</v>
      </c>
      <c r="D12" s="596" t="s">
        <v>2107</v>
      </c>
      <c r="E12" s="597">
        <v>43100</v>
      </c>
      <c r="F12" s="598">
        <v>4</v>
      </c>
      <c r="G12" s="599">
        <v>20800</v>
      </c>
      <c r="H12" s="599">
        <v>1665.12</v>
      </c>
      <c r="I12" s="599">
        <v>19134.88</v>
      </c>
    </row>
    <row r="13" spans="1:9" s="600" customFormat="1">
      <c r="A13" s="751">
        <f t="shared" si="0"/>
        <v>4</v>
      </c>
      <c r="B13" s="751"/>
      <c r="C13" s="596" t="s">
        <v>354</v>
      </c>
      <c r="D13" s="596" t="s">
        <v>2107</v>
      </c>
      <c r="E13" s="597">
        <v>43100</v>
      </c>
      <c r="F13" s="598">
        <v>1</v>
      </c>
      <c r="G13" s="599">
        <v>2100</v>
      </c>
      <c r="H13" s="599">
        <v>1681.13</v>
      </c>
      <c r="I13" s="599">
        <v>418.87</v>
      </c>
    </row>
    <row r="14" spans="1:9" s="600" customFormat="1">
      <c r="A14" s="751">
        <f t="shared" si="0"/>
        <v>5</v>
      </c>
      <c r="B14" s="751"/>
      <c r="C14" s="596" t="s">
        <v>2109</v>
      </c>
      <c r="D14" s="596" t="s">
        <v>2110</v>
      </c>
      <c r="E14" s="597">
        <v>43101</v>
      </c>
      <c r="F14" s="598">
        <v>1</v>
      </c>
      <c r="G14" s="599">
        <v>40000</v>
      </c>
      <c r="H14" s="599">
        <v>10666.68</v>
      </c>
      <c r="I14" s="599">
        <v>29333.32</v>
      </c>
    </row>
    <row r="15" spans="1:9" s="600" customFormat="1">
      <c r="A15" s="751">
        <f t="shared" si="0"/>
        <v>6</v>
      </c>
      <c r="B15" s="751"/>
      <c r="C15" s="596" t="s">
        <v>2111</v>
      </c>
      <c r="D15" s="596" t="s">
        <v>2110</v>
      </c>
      <c r="E15" s="597">
        <v>43101</v>
      </c>
      <c r="F15" s="598">
        <v>1</v>
      </c>
      <c r="G15" s="599">
        <v>19800</v>
      </c>
      <c r="H15" s="599">
        <v>5280</v>
      </c>
      <c r="I15" s="599">
        <v>14520</v>
      </c>
    </row>
    <row r="16" spans="1:9" s="600" customFormat="1">
      <c r="A16" s="751">
        <f t="shared" si="0"/>
        <v>7</v>
      </c>
      <c r="B16" s="751"/>
      <c r="C16" s="596" t="s">
        <v>2111</v>
      </c>
      <c r="D16" s="596" t="s">
        <v>2110</v>
      </c>
      <c r="E16" s="597">
        <v>43101</v>
      </c>
      <c r="F16" s="598">
        <v>1</v>
      </c>
      <c r="G16" s="599">
        <v>19800</v>
      </c>
      <c r="H16" s="599">
        <v>5280</v>
      </c>
      <c r="I16" s="599">
        <v>14520</v>
      </c>
    </row>
    <row r="17" spans="1:9" s="600" customFormat="1">
      <c r="A17" s="751">
        <f t="shared" si="0"/>
        <v>8</v>
      </c>
      <c r="B17" s="751"/>
      <c r="C17" s="596" t="s">
        <v>2112</v>
      </c>
      <c r="D17" s="596" t="s">
        <v>2110</v>
      </c>
      <c r="E17" s="597">
        <v>43101</v>
      </c>
      <c r="F17" s="598">
        <v>1</v>
      </c>
      <c r="G17" s="599">
        <v>22200</v>
      </c>
      <c r="H17" s="599">
        <v>5920</v>
      </c>
      <c r="I17" s="599">
        <v>16280</v>
      </c>
    </row>
    <row r="18" spans="1:9" s="600" customFormat="1">
      <c r="A18" s="751">
        <f t="shared" si="0"/>
        <v>9</v>
      </c>
      <c r="B18" s="751"/>
      <c r="C18" s="596" t="s">
        <v>2113</v>
      </c>
      <c r="D18" s="596" t="s">
        <v>2110</v>
      </c>
      <c r="E18" s="597">
        <v>43101</v>
      </c>
      <c r="F18" s="598">
        <v>1</v>
      </c>
      <c r="G18" s="599">
        <v>19800</v>
      </c>
      <c r="H18" s="599">
        <v>5280</v>
      </c>
      <c r="I18" s="599">
        <v>14520</v>
      </c>
    </row>
    <row r="19" spans="1:9" s="600" customFormat="1">
      <c r="A19" s="751">
        <f t="shared" si="0"/>
        <v>10</v>
      </c>
      <c r="B19" s="751"/>
      <c r="C19" s="596" t="s">
        <v>2114</v>
      </c>
      <c r="D19" s="596" t="s">
        <v>2110</v>
      </c>
      <c r="E19" s="597">
        <v>43101</v>
      </c>
      <c r="F19" s="598">
        <v>1</v>
      </c>
      <c r="G19" s="599">
        <v>19550</v>
      </c>
      <c r="H19" s="599">
        <v>5213.32</v>
      </c>
      <c r="I19" s="599">
        <v>14336.68</v>
      </c>
    </row>
    <row r="20" spans="1:9" s="600" customFormat="1">
      <c r="A20" s="751">
        <f t="shared" si="0"/>
        <v>11</v>
      </c>
      <c r="B20" s="751"/>
      <c r="C20" s="596" t="s">
        <v>2114</v>
      </c>
      <c r="D20" s="596" t="s">
        <v>2110</v>
      </c>
      <c r="E20" s="597">
        <v>43101</v>
      </c>
      <c r="F20" s="598">
        <v>1</v>
      </c>
      <c r="G20" s="599">
        <v>19550</v>
      </c>
      <c r="H20" s="599">
        <v>5213.32</v>
      </c>
      <c r="I20" s="599">
        <v>14336.68</v>
      </c>
    </row>
    <row r="21" spans="1:9" s="600" customFormat="1">
      <c r="A21" s="751">
        <f t="shared" si="0"/>
        <v>12</v>
      </c>
      <c r="B21" s="751"/>
      <c r="C21" s="596" t="s">
        <v>2115</v>
      </c>
      <c r="D21" s="596" t="s">
        <v>2107</v>
      </c>
      <c r="E21" s="597">
        <v>43101</v>
      </c>
      <c r="F21" s="598">
        <v>1</v>
      </c>
      <c r="G21" s="599">
        <v>35600</v>
      </c>
      <c r="H21" s="599">
        <v>9493.32</v>
      </c>
      <c r="I21" s="599">
        <v>26106.68</v>
      </c>
    </row>
    <row r="22" spans="1:9" s="600" customFormat="1">
      <c r="A22" s="751">
        <f t="shared" si="0"/>
        <v>13</v>
      </c>
      <c r="B22" s="751"/>
      <c r="C22" s="596" t="s">
        <v>2116</v>
      </c>
      <c r="D22" s="596" t="s">
        <v>2107</v>
      </c>
      <c r="E22" s="597">
        <v>43101</v>
      </c>
      <c r="F22" s="598">
        <v>1</v>
      </c>
      <c r="G22" s="599">
        <v>5000</v>
      </c>
      <c r="H22" s="599">
        <v>2000</v>
      </c>
      <c r="I22" s="599">
        <v>3000</v>
      </c>
    </row>
    <row r="23" spans="1:9" s="600" customFormat="1">
      <c r="A23" s="751">
        <f t="shared" si="0"/>
        <v>14</v>
      </c>
      <c r="B23" s="751"/>
      <c r="C23" s="596" t="s">
        <v>2117</v>
      </c>
      <c r="D23" s="596" t="s">
        <v>2107</v>
      </c>
      <c r="E23" s="597">
        <v>43101</v>
      </c>
      <c r="F23" s="598">
        <v>1</v>
      </c>
      <c r="G23" s="599">
        <v>35000</v>
      </c>
      <c r="H23" s="599">
        <v>20000</v>
      </c>
      <c r="I23" s="599">
        <v>15000</v>
      </c>
    </row>
    <row r="24" spans="1:9" s="600" customFormat="1">
      <c r="A24" s="751">
        <f t="shared" si="0"/>
        <v>15</v>
      </c>
      <c r="B24" s="751"/>
      <c r="C24" s="596" t="s">
        <v>2118</v>
      </c>
      <c r="D24" s="596" t="s">
        <v>2107</v>
      </c>
      <c r="E24" s="597">
        <v>43101</v>
      </c>
      <c r="F24" s="598">
        <v>1</v>
      </c>
      <c r="G24" s="599">
        <v>27500</v>
      </c>
      <c r="H24" s="599">
        <v>22000</v>
      </c>
      <c r="I24" s="599">
        <v>5500</v>
      </c>
    </row>
    <row r="25" spans="1:9" s="600" customFormat="1">
      <c r="A25" s="751">
        <f t="shared" si="0"/>
        <v>16</v>
      </c>
      <c r="B25" s="751"/>
      <c r="C25" s="596" t="s">
        <v>2119</v>
      </c>
      <c r="D25" s="596" t="s">
        <v>2110</v>
      </c>
      <c r="E25" s="597">
        <v>43101</v>
      </c>
      <c r="F25" s="598">
        <v>1</v>
      </c>
      <c r="G25" s="599">
        <v>20500</v>
      </c>
      <c r="H25" s="599">
        <v>10250</v>
      </c>
      <c r="I25" s="599">
        <v>10250</v>
      </c>
    </row>
    <row r="26" spans="1:9" s="600" customFormat="1">
      <c r="A26" s="751">
        <f t="shared" si="0"/>
        <v>17</v>
      </c>
      <c r="B26" s="751"/>
      <c r="C26" s="596" t="s">
        <v>2120</v>
      </c>
      <c r="D26" s="596" t="s">
        <v>2110</v>
      </c>
      <c r="E26" s="597">
        <v>43101</v>
      </c>
      <c r="F26" s="598">
        <v>1</v>
      </c>
      <c r="G26" s="599">
        <v>12500</v>
      </c>
      <c r="H26" s="599">
        <v>6250</v>
      </c>
      <c r="I26" s="599">
        <v>6250</v>
      </c>
    </row>
    <row r="27" spans="1:9" s="600" customFormat="1">
      <c r="A27" s="751">
        <f t="shared" si="0"/>
        <v>18</v>
      </c>
      <c r="B27" s="751"/>
      <c r="C27" s="596" t="s">
        <v>2121</v>
      </c>
      <c r="D27" s="596" t="s">
        <v>2110</v>
      </c>
      <c r="E27" s="597">
        <v>43101</v>
      </c>
      <c r="F27" s="598">
        <v>1</v>
      </c>
      <c r="G27" s="599">
        <v>60700</v>
      </c>
      <c r="H27" s="599">
        <v>16186.68</v>
      </c>
      <c r="I27" s="599">
        <v>44513.32</v>
      </c>
    </row>
    <row r="28" spans="1:9" s="600" customFormat="1">
      <c r="A28" s="751">
        <f t="shared" si="0"/>
        <v>19</v>
      </c>
      <c r="B28" s="751"/>
      <c r="C28" s="596" t="s">
        <v>2122</v>
      </c>
      <c r="D28" s="596" t="s">
        <v>2107</v>
      </c>
      <c r="E28" s="597">
        <v>43101</v>
      </c>
      <c r="F28" s="598">
        <v>1</v>
      </c>
      <c r="G28" s="599">
        <v>120000</v>
      </c>
      <c r="H28" s="599">
        <v>60000</v>
      </c>
      <c r="I28" s="599">
        <v>60000</v>
      </c>
    </row>
    <row r="29" spans="1:9" s="600" customFormat="1">
      <c r="A29" s="751">
        <f t="shared" si="0"/>
        <v>20</v>
      </c>
      <c r="B29" s="751"/>
      <c r="C29" s="596" t="s">
        <v>2123</v>
      </c>
      <c r="D29" s="596" t="s">
        <v>2107</v>
      </c>
      <c r="E29" s="597">
        <v>43101</v>
      </c>
      <c r="F29" s="598">
        <v>1</v>
      </c>
      <c r="G29" s="599">
        <v>41250</v>
      </c>
      <c r="H29" s="599">
        <v>20625</v>
      </c>
      <c r="I29" s="599">
        <v>20625</v>
      </c>
    </row>
    <row r="30" spans="1:9" s="600" customFormat="1">
      <c r="A30" s="751">
        <f t="shared" si="0"/>
        <v>21</v>
      </c>
      <c r="B30" s="751"/>
      <c r="C30" s="596" t="s">
        <v>2124</v>
      </c>
      <c r="D30" s="596" t="s">
        <v>2107</v>
      </c>
      <c r="E30" s="597">
        <v>43101</v>
      </c>
      <c r="F30" s="598">
        <v>1</v>
      </c>
      <c r="G30" s="599">
        <v>48000</v>
      </c>
      <c r="H30" s="599">
        <v>19200</v>
      </c>
      <c r="I30" s="599">
        <v>28800</v>
      </c>
    </row>
    <row r="31" spans="1:9" s="600" customFormat="1">
      <c r="A31" s="751">
        <f t="shared" si="0"/>
        <v>22</v>
      </c>
      <c r="B31" s="751"/>
      <c r="C31" s="596" t="s">
        <v>2125</v>
      </c>
      <c r="D31" s="596" t="s">
        <v>2107</v>
      </c>
      <c r="E31" s="597">
        <v>43101</v>
      </c>
      <c r="F31" s="598">
        <v>1</v>
      </c>
      <c r="G31" s="599">
        <v>72000</v>
      </c>
      <c r="H31" s="599">
        <v>57600</v>
      </c>
      <c r="I31" s="599">
        <v>14400</v>
      </c>
    </row>
    <row r="32" spans="1:9" s="600" customFormat="1">
      <c r="A32" s="751">
        <f t="shared" si="0"/>
        <v>23</v>
      </c>
      <c r="B32" s="751"/>
      <c r="C32" s="596" t="s">
        <v>340</v>
      </c>
      <c r="D32" s="596" t="s">
        <v>2107</v>
      </c>
      <c r="E32" s="597">
        <v>43101</v>
      </c>
      <c r="F32" s="598">
        <v>8</v>
      </c>
      <c r="G32" s="599">
        <v>259200</v>
      </c>
      <c r="H32" s="599">
        <v>103680</v>
      </c>
      <c r="I32" s="599">
        <v>155520</v>
      </c>
    </row>
    <row r="33" spans="1:9" s="600" customFormat="1">
      <c r="A33" s="751">
        <f t="shared" si="0"/>
        <v>24</v>
      </c>
      <c r="B33" s="751"/>
      <c r="C33" s="596" t="s">
        <v>2126</v>
      </c>
      <c r="D33" s="596" t="s">
        <v>2107</v>
      </c>
      <c r="E33" s="597">
        <v>43101</v>
      </c>
      <c r="F33" s="598">
        <v>8</v>
      </c>
      <c r="G33" s="599">
        <v>211200</v>
      </c>
      <c r="H33" s="599">
        <v>84480</v>
      </c>
      <c r="I33" s="599">
        <v>126720</v>
      </c>
    </row>
    <row r="34" spans="1:9" s="600" customFormat="1">
      <c r="A34" s="751">
        <f t="shared" si="0"/>
        <v>25</v>
      </c>
      <c r="B34" s="751"/>
      <c r="C34" s="596" t="s">
        <v>2127</v>
      </c>
      <c r="D34" s="596" t="s">
        <v>2105</v>
      </c>
      <c r="E34" s="597">
        <v>43101</v>
      </c>
      <c r="F34" s="598">
        <v>1</v>
      </c>
      <c r="G34" s="599">
        <v>28800</v>
      </c>
      <c r="H34" s="599">
        <v>11520</v>
      </c>
      <c r="I34" s="599">
        <v>17280</v>
      </c>
    </row>
    <row r="35" spans="1:9" s="600" customFormat="1">
      <c r="A35" s="751">
        <f t="shared" si="0"/>
        <v>26</v>
      </c>
      <c r="B35" s="751"/>
      <c r="C35" s="596" t="s">
        <v>68</v>
      </c>
      <c r="D35" s="596" t="s">
        <v>2105</v>
      </c>
      <c r="E35" s="597">
        <v>43101</v>
      </c>
      <c r="F35" s="598">
        <v>14</v>
      </c>
      <c r="G35" s="599">
        <v>179200</v>
      </c>
      <c r="H35" s="599">
        <v>71680</v>
      </c>
      <c r="I35" s="599">
        <v>107520</v>
      </c>
    </row>
    <row r="36" spans="1:9" s="600" customFormat="1">
      <c r="A36" s="751">
        <f t="shared" si="0"/>
        <v>27</v>
      </c>
      <c r="B36" s="751"/>
      <c r="C36" s="596" t="s">
        <v>84</v>
      </c>
      <c r="D36" s="596" t="s">
        <v>2105</v>
      </c>
      <c r="E36" s="597">
        <v>43101</v>
      </c>
      <c r="F36" s="598">
        <v>1</v>
      </c>
      <c r="G36" s="599">
        <v>60000</v>
      </c>
      <c r="H36" s="599">
        <v>24000</v>
      </c>
      <c r="I36" s="599">
        <v>36000</v>
      </c>
    </row>
    <row r="37" spans="1:9" s="600" customFormat="1">
      <c r="A37" s="751">
        <f t="shared" si="0"/>
        <v>28</v>
      </c>
      <c r="B37" s="751"/>
      <c r="C37" s="596" t="s">
        <v>2126</v>
      </c>
      <c r="D37" s="596" t="s">
        <v>2105</v>
      </c>
      <c r="E37" s="597">
        <v>43101</v>
      </c>
      <c r="F37" s="598">
        <v>1</v>
      </c>
      <c r="G37" s="599">
        <v>24750</v>
      </c>
      <c r="H37" s="599">
        <v>9900</v>
      </c>
      <c r="I37" s="599">
        <v>14850</v>
      </c>
    </row>
    <row r="38" spans="1:9" s="600" customFormat="1">
      <c r="A38" s="751">
        <f t="shared" si="0"/>
        <v>29</v>
      </c>
      <c r="B38" s="751"/>
      <c r="C38" s="596" t="s">
        <v>105</v>
      </c>
      <c r="D38" s="596" t="s">
        <v>2128</v>
      </c>
      <c r="E38" s="597">
        <v>43101</v>
      </c>
      <c r="F38" s="598">
        <v>12</v>
      </c>
      <c r="G38" s="599">
        <v>255600</v>
      </c>
      <c r="H38" s="599">
        <v>102240</v>
      </c>
      <c r="I38" s="599">
        <v>153360</v>
      </c>
    </row>
    <row r="39" spans="1:9" s="600" customFormat="1">
      <c r="A39" s="751">
        <f t="shared" si="0"/>
        <v>30</v>
      </c>
      <c r="B39" s="751"/>
      <c r="C39" s="596" t="s">
        <v>2129</v>
      </c>
      <c r="D39" s="596" t="s">
        <v>2128</v>
      </c>
      <c r="E39" s="597">
        <v>43101</v>
      </c>
      <c r="F39" s="598">
        <v>1</v>
      </c>
      <c r="G39" s="599">
        <v>237500</v>
      </c>
      <c r="H39" s="599">
        <v>79166.679999999993</v>
      </c>
      <c r="I39" s="599">
        <v>158333.32</v>
      </c>
    </row>
    <row r="40" spans="1:9" s="600" customFormat="1">
      <c r="A40" s="751">
        <f t="shared" si="0"/>
        <v>31</v>
      </c>
      <c r="B40" s="751"/>
      <c r="C40" s="596" t="s">
        <v>2130</v>
      </c>
      <c r="D40" s="596" t="s">
        <v>2128</v>
      </c>
      <c r="E40" s="597">
        <v>43101</v>
      </c>
      <c r="F40" s="598">
        <v>1</v>
      </c>
      <c r="G40" s="599">
        <v>37500</v>
      </c>
      <c r="H40" s="599">
        <v>15000</v>
      </c>
      <c r="I40" s="599">
        <v>22500</v>
      </c>
    </row>
    <row r="41" spans="1:9" s="600" customFormat="1">
      <c r="A41" s="751">
        <f t="shared" si="0"/>
        <v>32</v>
      </c>
      <c r="B41" s="751"/>
      <c r="C41" s="596" t="s">
        <v>2129</v>
      </c>
      <c r="D41" s="596" t="s">
        <v>2105</v>
      </c>
      <c r="E41" s="597">
        <v>43101</v>
      </c>
      <c r="F41" s="598">
        <v>1</v>
      </c>
      <c r="G41" s="599">
        <v>237500</v>
      </c>
      <c r="H41" s="599">
        <v>79166.679999999993</v>
      </c>
      <c r="I41" s="599">
        <v>158333.32</v>
      </c>
    </row>
    <row r="42" spans="1:9" s="600" customFormat="1">
      <c r="A42" s="751">
        <f t="shared" si="0"/>
        <v>33</v>
      </c>
      <c r="B42" s="751"/>
      <c r="C42" s="596" t="s">
        <v>2130</v>
      </c>
      <c r="D42" s="596" t="s">
        <v>2105</v>
      </c>
      <c r="E42" s="597">
        <v>43101</v>
      </c>
      <c r="F42" s="598">
        <v>1</v>
      </c>
      <c r="G42" s="599">
        <v>37500</v>
      </c>
      <c r="H42" s="599">
        <v>15000</v>
      </c>
      <c r="I42" s="599">
        <v>22500</v>
      </c>
    </row>
    <row r="43" spans="1:9" s="600" customFormat="1">
      <c r="A43" s="751">
        <f t="shared" si="0"/>
        <v>34</v>
      </c>
      <c r="B43" s="751"/>
      <c r="C43" s="596" t="s">
        <v>2131</v>
      </c>
      <c r="D43" s="596" t="s">
        <v>2128</v>
      </c>
      <c r="E43" s="597">
        <v>43101</v>
      </c>
      <c r="F43" s="598">
        <v>1</v>
      </c>
      <c r="G43" s="599">
        <v>39500</v>
      </c>
      <c r="H43" s="599">
        <v>15800</v>
      </c>
      <c r="I43" s="599">
        <v>23700</v>
      </c>
    </row>
    <row r="44" spans="1:9" s="600" customFormat="1">
      <c r="A44" s="751">
        <f t="shared" si="0"/>
        <v>35</v>
      </c>
      <c r="B44" s="751"/>
      <c r="C44" s="596" t="s">
        <v>2132</v>
      </c>
      <c r="D44" s="596" t="s">
        <v>2128</v>
      </c>
      <c r="E44" s="597">
        <v>43101</v>
      </c>
      <c r="F44" s="601" t="s">
        <v>718</v>
      </c>
      <c r="G44" s="599">
        <v>276000</v>
      </c>
      <c r="H44" s="599">
        <v>220800</v>
      </c>
      <c r="I44" s="599">
        <v>55200</v>
      </c>
    </row>
    <row r="45" spans="1:9" s="600" customFormat="1">
      <c r="A45" s="751">
        <f t="shared" si="0"/>
        <v>36</v>
      </c>
      <c r="B45" s="751"/>
      <c r="C45" s="596" t="s">
        <v>2133</v>
      </c>
      <c r="D45" s="596" t="s">
        <v>2128</v>
      </c>
      <c r="E45" s="597">
        <v>43101</v>
      </c>
      <c r="F45" s="598">
        <v>3</v>
      </c>
      <c r="G45" s="599">
        <v>298950</v>
      </c>
      <c r="H45" s="599">
        <v>170828.5</v>
      </c>
      <c r="I45" s="599">
        <v>128121.5</v>
      </c>
    </row>
    <row r="46" spans="1:9" s="600" customFormat="1">
      <c r="A46" s="751">
        <f t="shared" si="0"/>
        <v>37</v>
      </c>
      <c r="B46" s="751"/>
      <c r="C46" s="596" t="s">
        <v>2134</v>
      </c>
      <c r="D46" s="596" t="s">
        <v>2105</v>
      </c>
      <c r="E46" s="597">
        <v>43101</v>
      </c>
      <c r="F46" s="598">
        <v>1</v>
      </c>
      <c r="G46" s="599">
        <v>179100</v>
      </c>
      <c r="H46" s="599">
        <v>102342.84</v>
      </c>
      <c r="I46" s="599">
        <v>76757.16</v>
      </c>
    </row>
    <row r="47" spans="1:9" s="600" customFormat="1">
      <c r="A47" s="751">
        <f t="shared" si="0"/>
        <v>38</v>
      </c>
      <c r="B47" s="751"/>
      <c r="C47" s="596" t="s">
        <v>2135</v>
      </c>
      <c r="D47" s="596" t="s">
        <v>2136</v>
      </c>
      <c r="E47" s="597">
        <v>43101</v>
      </c>
      <c r="F47" s="598">
        <v>1</v>
      </c>
      <c r="G47" s="599">
        <v>193000</v>
      </c>
      <c r="H47" s="599">
        <v>96500</v>
      </c>
      <c r="I47" s="599">
        <v>96500</v>
      </c>
    </row>
    <row r="48" spans="1:9" s="600" customFormat="1">
      <c r="A48" s="751">
        <f t="shared" si="0"/>
        <v>39</v>
      </c>
      <c r="B48" s="751"/>
      <c r="C48" s="596" t="s">
        <v>2137</v>
      </c>
      <c r="D48" s="596" t="s">
        <v>2136</v>
      </c>
      <c r="E48" s="597">
        <v>43101</v>
      </c>
      <c r="F48" s="598">
        <v>1</v>
      </c>
      <c r="G48" s="599">
        <v>90400</v>
      </c>
      <c r="H48" s="599">
        <v>45200</v>
      </c>
      <c r="I48" s="599">
        <v>45200</v>
      </c>
    </row>
    <row r="49" spans="1:9" s="600" customFormat="1">
      <c r="A49" s="751">
        <f t="shared" si="0"/>
        <v>40</v>
      </c>
      <c r="B49" s="751"/>
      <c r="C49" s="596" t="s">
        <v>63</v>
      </c>
      <c r="D49" s="596" t="s">
        <v>2136</v>
      </c>
      <c r="E49" s="597">
        <v>43101</v>
      </c>
      <c r="F49" s="598">
        <v>1</v>
      </c>
      <c r="G49" s="599">
        <v>123000</v>
      </c>
      <c r="H49" s="599">
        <v>49200</v>
      </c>
      <c r="I49" s="599">
        <v>73800</v>
      </c>
    </row>
    <row r="50" spans="1:9" s="600" customFormat="1">
      <c r="A50" s="751">
        <f t="shared" si="0"/>
        <v>41</v>
      </c>
      <c r="B50" s="751"/>
      <c r="C50" s="596" t="s">
        <v>2138</v>
      </c>
      <c r="D50" s="596" t="s">
        <v>2136</v>
      </c>
      <c r="E50" s="597">
        <v>43101</v>
      </c>
      <c r="F50" s="598">
        <v>1</v>
      </c>
      <c r="G50" s="599">
        <v>94100</v>
      </c>
      <c r="H50" s="599">
        <v>47050</v>
      </c>
      <c r="I50" s="599">
        <v>47050</v>
      </c>
    </row>
    <row r="51" spans="1:9" s="600" customFormat="1">
      <c r="A51" s="751">
        <f t="shared" si="0"/>
        <v>42</v>
      </c>
      <c r="B51" s="751"/>
      <c r="C51" s="596" t="s">
        <v>2139</v>
      </c>
      <c r="D51" s="596" t="s">
        <v>2136</v>
      </c>
      <c r="E51" s="597">
        <v>43101</v>
      </c>
      <c r="F51" s="598">
        <v>1</v>
      </c>
      <c r="G51" s="599">
        <v>94100</v>
      </c>
      <c r="H51" s="599">
        <v>47050</v>
      </c>
      <c r="I51" s="599">
        <v>47050</v>
      </c>
    </row>
    <row r="52" spans="1:9" s="600" customFormat="1">
      <c r="A52" s="751">
        <f t="shared" si="0"/>
        <v>43</v>
      </c>
      <c r="B52" s="751"/>
      <c r="C52" s="596" t="s">
        <v>2140</v>
      </c>
      <c r="D52" s="596" t="s">
        <v>2136</v>
      </c>
      <c r="E52" s="597">
        <v>43101</v>
      </c>
      <c r="F52" s="598">
        <v>1</v>
      </c>
      <c r="G52" s="599">
        <v>182500</v>
      </c>
      <c r="H52" s="599">
        <v>73000</v>
      </c>
      <c r="I52" s="599">
        <v>109500</v>
      </c>
    </row>
    <row r="53" spans="1:9" s="600" customFormat="1">
      <c r="A53" s="751">
        <f t="shared" si="0"/>
        <v>44</v>
      </c>
      <c r="B53" s="751"/>
      <c r="C53" s="596" t="s">
        <v>2141</v>
      </c>
      <c r="D53" s="596" t="s">
        <v>2136</v>
      </c>
      <c r="E53" s="597">
        <v>43101</v>
      </c>
      <c r="F53" s="598">
        <v>1</v>
      </c>
      <c r="G53" s="599">
        <v>34600</v>
      </c>
      <c r="H53" s="599">
        <v>17300</v>
      </c>
      <c r="I53" s="599">
        <v>17300</v>
      </c>
    </row>
    <row r="54" spans="1:9" s="600" customFormat="1">
      <c r="A54" s="751">
        <f t="shared" si="0"/>
        <v>45</v>
      </c>
      <c r="B54" s="751"/>
      <c r="C54" s="596" t="s">
        <v>2141</v>
      </c>
      <c r="D54" s="596" t="s">
        <v>2136</v>
      </c>
      <c r="E54" s="597">
        <v>43101</v>
      </c>
      <c r="F54" s="598">
        <v>1</v>
      </c>
      <c r="G54" s="599">
        <v>34600</v>
      </c>
      <c r="H54" s="599">
        <v>17300</v>
      </c>
      <c r="I54" s="599">
        <v>17300</v>
      </c>
    </row>
    <row r="55" spans="1:9" s="600" customFormat="1">
      <c r="A55" s="751">
        <f t="shared" si="0"/>
        <v>46</v>
      </c>
      <c r="B55" s="751"/>
      <c r="C55" s="596" t="s">
        <v>2141</v>
      </c>
      <c r="D55" s="596" t="s">
        <v>2136</v>
      </c>
      <c r="E55" s="597">
        <v>43101</v>
      </c>
      <c r="F55" s="598">
        <v>4</v>
      </c>
      <c r="G55" s="599">
        <v>115200</v>
      </c>
      <c r="H55" s="599">
        <v>57600</v>
      </c>
      <c r="I55" s="599">
        <v>57600</v>
      </c>
    </row>
    <row r="56" spans="1:9" s="600" customFormat="1">
      <c r="A56" s="751">
        <f t="shared" si="0"/>
        <v>47</v>
      </c>
      <c r="B56" s="751"/>
      <c r="C56" s="596" t="s">
        <v>2142</v>
      </c>
      <c r="D56" s="596" t="s">
        <v>2136</v>
      </c>
      <c r="E56" s="597">
        <v>43101</v>
      </c>
      <c r="F56" s="598">
        <v>1</v>
      </c>
      <c r="G56" s="599">
        <v>71500</v>
      </c>
      <c r="H56" s="599">
        <v>28600</v>
      </c>
      <c r="I56" s="599">
        <v>42900</v>
      </c>
    </row>
    <row r="57" spans="1:9" s="600" customFormat="1">
      <c r="A57" s="751">
        <f t="shared" si="0"/>
        <v>48</v>
      </c>
      <c r="B57" s="751"/>
      <c r="C57" s="596" t="s">
        <v>339</v>
      </c>
      <c r="D57" s="596" t="s">
        <v>2105</v>
      </c>
      <c r="E57" s="597">
        <v>43101</v>
      </c>
      <c r="F57" s="601" t="s">
        <v>2143</v>
      </c>
      <c r="G57" s="599">
        <v>237500</v>
      </c>
      <c r="H57" s="599">
        <v>95000</v>
      </c>
      <c r="I57" s="599">
        <v>142500</v>
      </c>
    </row>
    <row r="58" spans="1:9" s="600" customFormat="1">
      <c r="A58" s="751">
        <f t="shared" si="0"/>
        <v>49</v>
      </c>
      <c r="B58" s="751"/>
      <c r="C58" s="596" t="s">
        <v>2144</v>
      </c>
      <c r="D58" s="596" t="s">
        <v>2105</v>
      </c>
      <c r="E58" s="597">
        <v>43101</v>
      </c>
      <c r="F58" s="598">
        <v>1</v>
      </c>
      <c r="G58" s="599">
        <v>40000</v>
      </c>
      <c r="H58" s="599">
        <v>16000</v>
      </c>
      <c r="I58" s="599">
        <v>24000</v>
      </c>
    </row>
    <row r="59" spans="1:9" s="600" customFormat="1">
      <c r="A59" s="751">
        <f t="shared" si="0"/>
        <v>50</v>
      </c>
      <c r="B59" s="751"/>
      <c r="C59" s="596" t="s">
        <v>2145</v>
      </c>
      <c r="D59" s="596" t="s">
        <v>2105</v>
      </c>
      <c r="E59" s="597">
        <v>43101</v>
      </c>
      <c r="F59" s="598">
        <v>1</v>
      </c>
      <c r="G59" s="599">
        <v>108000</v>
      </c>
      <c r="H59" s="599">
        <v>86400</v>
      </c>
      <c r="I59" s="599">
        <v>21600</v>
      </c>
    </row>
    <row r="60" spans="1:9" s="600" customFormat="1">
      <c r="A60" s="751">
        <f t="shared" si="0"/>
        <v>51</v>
      </c>
      <c r="B60" s="751"/>
      <c r="C60" s="596" t="s">
        <v>2146</v>
      </c>
      <c r="D60" s="596" t="s">
        <v>2105</v>
      </c>
      <c r="E60" s="597">
        <v>43101</v>
      </c>
      <c r="F60" s="598">
        <v>1</v>
      </c>
      <c r="G60" s="599">
        <v>25400</v>
      </c>
      <c r="H60" s="599">
        <v>14514.28</v>
      </c>
      <c r="I60" s="599">
        <v>10885.72</v>
      </c>
    </row>
    <row r="61" spans="1:9" s="600" customFormat="1">
      <c r="A61" s="751">
        <f t="shared" si="0"/>
        <v>52</v>
      </c>
      <c r="B61" s="751"/>
      <c r="C61" s="596" t="s">
        <v>2147</v>
      </c>
      <c r="D61" s="596" t="s">
        <v>2105</v>
      </c>
      <c r="E61" s="597">
        <v>43101</v>
      </c>
      <c r="F61" s="598">
        <v>1</v>
      </c>
      <c r="G61" s="599">
        <v>14000</v>
      </c>
      <c r="H61" s="599">
        <v>8000</v>
      </c>
      <c r="I61" s="599">
        <v>6000</v>
      </c>
    </row>
    <row r="62" spans="1:9" s="600" customFormat="1">
      <c r="A62" s="751">
        <f t="shared" si="0"/>
        <v>53</v>
      </c>
      <c r="B62" s="751"/>
      <c r="C62" s="596" t="s">
        <v>35</v>
      </c>
      <c r="D62" s="596" t="s">
        <v>2105</v>
      </c>
      <c r="E62" s="597">
        <v>43101</v>
      </c>
      <c r="F62" s="601" t="s">
        <v>2148</v>
      </c>
      <c r="G62" s="599">
        <v>72000</v>
      </c>
      <c r="H62" s="599">
        <v>28800</v>
      </c>
      <c r="I62" s="599">
        <v>43200</v>
      </c>
    </row>
    <row r="63" spans="1:9" s="600" customFormat="1">
      <c r="A63" s="751">
        <f t="shared" si="0"/>
        <v>54</v>
      </c>
      <c r="B63" s="751"/>
      <c r="C63" s="596" t="s">
        <v>2149</v>
      </c>
      <c r="D63" s="596" t="s">
        <v>2128</v>
      </c>
      <c r="E63" s="597">
        <v>43101</v>
      </c>
      <c r="F63" s="598">
        <v>1</v>
      </c>
      <c r="G63" s="599">
        <v>14250</v>
      </c>
      <c r="H63" s="599">
        <v>7125</v>
      </c>
      <c r="I63" s="599">
        <v>7125</v>
      </c>
    </row>
    <row r="64" spans="1:9" s="600" customFormat="1">
      <c r="A64" s="751">
        <f t="shared" si="0"/>
        <v>55</v>
      </c>
      <c r="B64" s="751"/>
      <c r="C64" s="596" t="s">
        <v>2150</v>
      </c>
      <c r="D64" s="596" t="s">
        <v>2105</v>
      </c>
      <c r="E64" s="597">
        <v>43101</v>
      </c>
      <c r="F64" s="598">
        <v>1</v>
      </c>
      <c r="G64" s="599">
        <v>83500</v>
      </c>
      <c r="H64" s="599">
        <v>22266.68</v>
      </c>
      <c r="I64" s="599">
        <v>61233.32</v>
      </c>
    </row>
    <row r="65" spans="1:9" s="600" customFormat="1">
      <c r="A65" s="751">
        <f t="shared" si="0"/>
        <v>56</v>
      </c>
      <c r="B65" s="751"/>
      <c r="C65" s="596" t="s">
        <v>2151</v>
      </c>
      <c r="D65" s="596" t="s">
        <v>2105</v>
      </c>
      <c r="E65" s="597">
        <v>43101</v>
      </c>
      <c r="F65" s="598">
        <v>1</v>
      </c>
      <c r="G65" s="599">
        <v>18000</v>
      </c>
      <c r="H65" s="599">
        <v>7200</v>
      </c>
      <c r="I65" s="599">
        <v>10800</v>
      </c>
    </row>
    <row r="66" spans="1:9" s="600" customFormat="1">
      <c r="A66" s="751">
        <f t="shared" si="0"/>
        <v>57</v>
      </c>
      <c r="B66" s="751"/>
      <c r="C66" s="596" t="s">
        <v>833</v>
      </c>
      <c r="D66" s="596" t="s">
        <v>2105</v>
      </c>
      <c r="E66" s="597">
        <v>43101</v>
      </c>
      <c r="F66" s="598">
        <v>1</v>
      </c>
      <c r="G66" s="599">
        <v>15000</v>
      </c>
      <c r="H66" s="599">
        <v>6000</v>
      </c>
      <c r="I66" s="599">
        <v>9000</v>
      </c>
    </row>
    <row r="67" spans="1:9" s="600" customFormat="1">
      <c r="A67" s="751">
        <f t="shared" si="0"/>
        <v>58</v>
      </c>
      <c r="B67" s="751"/>
      <c r="C67" s="596" t="s">
        <v>833</v>
      </c>
      <c r="D67" s="596" t="s">
        <v>2105</v>
      </c>
      <c r="E67" s="597">
        <v>43101</v>
      </c>
      <c r="F67" s="598">
        <v>1</v>
      </c>
      <c r="G67" s="599">
        <v>15000</v>
      </c>
      <c r="H67" s="599">
        <v>6000</v>
      </c>
      <c r="I67" s="599">
        <v>9000</v>
      </c>
    </row>
    <row r="68" spans="1:9" s="600" customFormat="1">
      <c r="A68" s="751">
        <f t="shared" si="0"/>
        <v>59</v>
      </c>
      <c r="B68" s="751"/>
      <c r="C68" s="596" t="s">
        <v>74</v>
      </c>
      <c r="D68" s="596" t="s">
        <v>2105</v>
      </c>
      <c r="E68" s="597">
        <v>43101</v>
      </c>
      <c r="F68" s="598">
        <v>1</v>
      </c>
      <c r="G68" s="599">
        <v>17300</v>
      </c>
      <c r="H68" s="599">
        <v>6920</v>
      </c>
      <c r="I68" s="599">
        <v>10380</v>
      </c>
    </row>
    <row r="69" spans="1:9" s="600" customFormat="1">
      <c r="A69" s="751">
        <f t="shared" si="0"/>
        <v>60</v>
      </c>
      <c r="B69" s="751"/>
      <c r="C69" s="596" t="s">
        <v>1010</v>
      </c>
      <c r="D69" s="596" t="s">
        <v>2105</v>
      </c>
      <c r="E69" s="597">
        <v>43101</v>
      </c>
      <c r="F69" s="601" t="s">
        <v>2152</v>
      </c>
      <c r="G69" s="599">
        <v>243600</v>
      </c>
      <c r="H69" s="599">
        <v>97440</v>
      </c>
      <c r="I69" s="599">
        <v>146160</v>
      </c>
    </row>
    <row r="70" spans="1:9" s="600" customFormat="1">
      <c r="A70" s="751">
        <f t="shared" si="0"/>
        <v>61</v>
      </c>
      <c r="B70" s="751"/>
      <c r="C70" s="596" t="s">
        <v>2153</v>
      </c>
      <c r="D70" s="596" t="s">
        <v>2154</v>
      </c>
      <c r="E70" s="597">
        <v>43101</v>
      </c>
      <c r="F70" s="598">
        <v>1</v>
      </c>
      <c r="G70" s="599">
        <v>96000</v>
      </c>
      <c r="H70" s="599">
        <v>38400</v>
      </c>
      <c r="I70" s="599">
        <v>57600</v>
      </c>
    </row>
    <row r="71" spans="1:9" s="600" customFormat="1">
      <c r="A71" s="751">
        <f t="shared" si="0"/>
        <v>62</v>
      </c>
      <c r="B71" s="751"/>
      <c r="C71" s="596" t="s">
        <v>63</v>
      </c>
      <c r="D71" s="596" t="s">
        <v>2154</v>
      </c>
      <c r="E71" s="597">
        <v>43101</v>
      </c>
      <c r="F71" s="598">
        <v>1</v>
      </c>
      <c r="G71" s="599">
        <v>36000</v>
      </c>
      <c r="H71" s="599">
        <v>14400</v>
      </c>
      <c r="I71" s="599">
        <v>21600</v>
      </c>
    </row>
    <row r="72" spans="1:9" s="600" customFormat="1">
      <c r="A72" s="751">
        <f t="shared" si="0"/>
        <v>63</v>
      </c>
      <c r="B72" s="751"/>
      <c r="C72" s="596" t="s">
        <v>2155</v>
      </c>
      <c r="D72" s="596" t="s">
        <v>2156</v>
      </c>
      <c r="E72" s="597">
        <v>43101</v>
      </c>
      <c r="F72" s="601" t="s">
        <v>2157</v>
      </c>
      <c r="G72" s="599">
        <v>150000</v>
      </c>
      <c r="H72" s="599">
        <v>120000</v>
      </c>
      <c r="I72" s="599">
        <v>30000</v>
      </c>
    </row>
    <row r="73" spans="1:9" s="600" customFormat="1">
      <c r="A73" s="751">
        <f t="shared" si="0"/>
        <v>64</v>
      </c>
      <c r="B73" s="751"/>
      <c r="C73" s="596" t="s">
        <v>2158</v>
      </c>
      <c r="D73" s="596" t="s">
        <v>2156</v>
      </c>
      <c r="E73" s="597">
        <v>43101</v>
      </c>
      <c r="F73" s="601" t="s">
        <v>2157</v>
      </c>
      <c r="G73" s="599">
        <v>240000</v>
      </c>
      <c r="H73" s="599">
        <v>192000</v>
      </c>
      <c r="I73" s="599">
        <v>48000</v>
      </c>
    </row>
    <row r="74" spans="1:9" s="600" customFormat="1">
      <c r="A74" s="751">
        <f t="shared" si="0"/>
        <v>65</v>
      </c>
      <c r="B74" s="751"/>
      <c r="C74" s="596" t="s">
        <v>2159</v>
      </c>
      <c r="D74" s="596" t="s">
        <v>2156</v>
      </c>
      <c r="E74" s="597">
        <v>43101</v>
      </c>
      <c r="F74" s="601" t="s">
        <v>719</v>
      </c>
      <c r="G74" s="599">
        <v>84000</v>
      </c>
      <c r="H74" s="599">
        <v>67200</v>
      </c>
      <c r="I74" s="599">
        <v>16800</v>
      </c>
    </row>
    <row r="75" spans="1:9" s="600" customFormat="1">
      <c r="A75" s="751">
        <f t="shared" si="0"/>
        <v>66</v>
      </c>
      <c r="B75" s="751"/>
      <c r="C75" s="596" t="s">
        <v>2160</v>
      </c>
      <c r="D75" s="596" t="s">
        <v>2156</v>
      </c>
      <c r="E75" s="597">
        <v>43101</v>
      </c>
      <c r="F75" s="601" t="s">
        <v>2157</v>
      </c>
      <c r="G75" s="599">
        <v>240000</v>
      </c>
      <c r="H75" s="599">
        <v>192000</v>
      </c>
      <c r="I75" s="599">
        <v>48000</v>
      </c>
    </row>
    <row r="76" spans="1:9" s="600" customFormat="1">
      <c r="A76" s="751">
        <f t="shared" ref="A76:A139" si="1">A75+1</f>
        <v>67</v>
      </c>
      <c r="B76" s="751"/>
      <c r="C76" s="596" t="s">
        <v>2161</v>
      </c>
      <c r="D76" s="596" t="s">
        <v>2156</v>
      </c>
      <c r="E76" s="597">
        <v>43101</v>
      </c>
      <c r="F76" s="601" t="s">
        <v>2162</v>
      </c>
      <c r="G76" s="599">
        <v>384000</v>
      </c>
      <c r="H76" s="599">
        <v>307200</v>
      </c>
      <c r="I76" s="599">
        <v>76800</v>
      </c>
    </row>
    <row r="77" spans="1:9" s="600" customFormat="1">
      <c r="A77" s="751">
        <f t="shared" si="1"/>
        <v>68</v>
      </c>
      <c r="B77" s="751"/>
      <c r="C77" s="596" t="s">
        <v>2163</v>
      </c>
      <c r="D77" s="596" t="s">
        <v>2154</v>
      </c>
      <c r="E77" s="597">
        <v>43101</v>
      </c>
      <c r="F77" s="598">
        <v>1</v>
      </c>
      <c r="G77" s="599">
        <v>60000</v>
      </c>
      <c r="H77" s="599">
        <v>24000</v>
      </c>
      <c r="I77" s="599">
        <v>36000</v>
      </c>
    </row>
    <row r="78" spans="1:9" s="600" customFormat="1">
      <c r="A78" s="751">
        <f t="shared" si="1"/>
        <v>69</v>
      </c>
      <c r="B78" s="751"/>
      <c r="C78" s="596" t="s">
        <v>2164</v>
      </c>
      <c r="D78" s="596" t="s">
        <v>2154</v>
      </c>
      <c r="E78" s="597">
        <v>43101</v>
      </c>
      <c r="F78" s="598">
        <v>1</v>
      </c>
      <c r="G78" s="599">
        <v>652600</v>
      </c>
      <c r="H78" s="599">
        <v>326300</v>
      </c>
      <c r="I78" s="599">
        <v>326300</v>
      </c>
    </row>
    <row r="79" spans="1:9" s="600" customFormat="1">
      <c r="A79" s="751">
        <f t="shared" si="1"/>
        <v>70</v>
      </c>
      <c r="B79" s="751"/>
      <c r="C79" s="596" t="s">
        <v>2165</v>
      </c>
      <c r="D79" s="596" t="s">
        <v>2166</v>
      </c>
      <c r="E79" s="597">
        <v>43101</v>
      </c>
      <c r="F79" s="598">
        <v>1</v>
      </c>
      <c r="G79" s="599">
        <v>115000</v>
      </c>
      <c r="H79" s="599">
        <v>46000</v>
      </c>
      <c r="I79" s="599">
        <v>69000</v>
      </c>
    </row>
    <row r="80" spans="1:9" s="600" customFormat="1">
      <c r="A80" s="751">
        <f t="shared" si="1"/>
        <v>71</v>
      </c>
      <c r="B80" s="751"/>
      <c r="C80" s="596" t="s">
        <v>2167</v>
      </c>
      <c r="D80" s="596" t="s">
        <v>2156</v>
      </c>
      <c r="E80" s="597">
        <v>43101</v>
      </c>
      <c r="F80" s="598">
        <v>1</v>
      </c>
      <c r="G80" s="599">
        <v>225000</v>
      </c>
      <c r="H80" s="599">
        <v>90000</v>
      </c>
      <c r="I80" s="599">
        <v>135000</v>
      </c>
    </row>
    <row r="81" spans="1:9" s="600" customFormat="1" ht="21">
      <c r="A81" s="751">
        <f t="shared" si="1"/>
        <v>72</v>
      </c>
      <c r="B81" s="751"/>
      <c r="C81" s="596" t="s">
        <v>2168</v>
      </c>
      <c r="D81" s="596" t="s">
        <v>2156</v>
      </c>
      <c r="E81" s="597">
        <v>43101</v>
      </c>
      <c r="F81" s="598">
        <v>1</v>
      </c>
      <c r="G81" s="599">
        <v>18200</v>
      </c>
      <c r="H81" s="599">
        <v>7280</v>
      </c>
      <c r="I81" s="599">
        <v>10920</v>
      </c>
    </row>
    <row r="82" spans="1:9" s="600" customFormat="1">
      <c r="A82" s="751">
        <f t="shared" si="1"/>
        <v>73</v>
      </c>
      <c r="B82" s="751"/>
      <c r="C82" s="596" t="s">
        <v>2169</v>
      </c>
      <c r="D82" s="596" t="s">
        <v>2128</v>
      </c>
      <c r="E82" s="597">
        <v>43101</v>
      </c>
      <c r="F82" s="598">
        <v>1</v>
      </c>
      <c r="G82" s="599">
        <v>72250</v>
      </c>
      <c r="H82" s="599">
        <v>57800</v>
      </c>
      <c r="I82" s="599">
        <v>14450</v>
      </c>
    </row>
    <row r="83" spans="1:9" s="600" customFormat="1">
      <c r="A83" s="751">
        <f t="shared" si="1"/>
        <v>74</v>
      </c>
      <c r="B83" s="751"/>
      <c r="C83" s="596" t="s">
        <v>2169</v>
      </c>
      <c r="D83" s="596" t="s">
        <v>2128</v>
      </c>
      <c r="E83" s="597">
        <v>43101</v>
      </c>
      <c r="F83" s="598">
        <v>1</v>
      </c>
      <c r="G83" s="599">
        <v>72250</v>
      </c>
      <c r="H83" s="599">
        <v>57800</v>
      </c>
      <c r="I83" s="599">
        <v>14450</v>
      </c>
    </row>
    <row r="84" spans="1:9" s="600" customFormat="1">
      <c r="A84" s="751">
        <f t="shared" si="1"/>
        <v>75</v>
      </c>
      <c r="B84" s="751"/>
      <c r="C84" s="596" t="s">
        <v>2169</v>
      </c>
      <c r="D84" s="596" t="s">
        <v>2128</v>
      </c>
      <c r="E84" s="597">
        <v>43101</v>
      </c>
      <c r="F84" s="598">
        <v>1</v>
      </c>
      <c r="G84" s="599">
        <v>72250</v>
      </c>
      <c r="H84" s="599">
        <v>57800</v>
      </c>
      <c r="I84" s="599">
        <v>14450</v>
      </c>
    </row>
    <row r="85" spans="1:9" s="600" customFormat="1">
      <c r="A85" s="751">
        <f t="shared" si="1"/>
        <v>76</v>
      </c>
      <c r="B85" s="751"/>
      <c r="C85" s="596" t="s">
        <v>1406</v>
      </c>
      <c r="D85" s="596" t="s">
        <v>2128</v>
      </c>
      <c r="E85" s="597">
        <v>43101</v>
      </c>
      <c r="F85" s="598">
        <v>1</v>
      </c>
      <c r="G85" s="599">
        <v>5550</v>
      </c>
      <c r="H85" s="599">
        <v>4440</v>
      </c>
      <c r="I85" s="599">
        <v>1110</v>
      </c>
    </row>
    <row r="86" spans="1:9" s="600" customFormat="1">
      <c r="A86" s="751">
        <f t="shared" si="1"/>
        <v>77</v>
      </c>
      <c r="B86" s="751"/>
      <c r="C86" s="596" t="s">
        <v>1406</v>
      </c>
      <c r="D86" s="596" t="s">
        <v>2128</v>
      </c>
      <c r="E86" s="597">
        <v>43101</v>
      </c>
      <c r="F86" s="598">
        <v>1</v>
      </c>
      <c r="G86" s="599">
        <v>5550</v>
      </c>
      <c r="H86" s="599">
        <v>4440</v>
      </c>
      <c r="I86" s="599">
        <v>1110</v>
      </c>
    </row>
    <row r="87" spans="1:9" s="600" customFormat="1">
      <c r="A87" s="751">
        <f t="shared" si="1"/>
        <v>78</v>
      </c>
      <c r="B87" s="751"/>
      <c r="C87" s="596" t="s">
        <v>1464</v>
      </c>
      <c r="D87" s="596" t="s">
        <v>2128</v>
      </c>
      <c r="E87" s="597">
        <v>43101</v>
      </c>
      <c r="F87" s="598">
        <v>1</v>
      </c>
      <c r="G87" s="599">
        <v>3000</v>
      </c>
      <c r="H87" s="599">
        <v>2400</v>
      </c>
      <c r="I87" s="599">
        <v>600</v>
      </c>
    </row>
    <row r="88" spans="1:9" s="600" customFormat="1">
      <c r="A88" s="751">
        <f t="shared" si="1"/>
        <v>79</v>
      </c>
      <c r="B88" s="751"/>
      <c r="C88" s="596" t="s">
        <v>1464</v>
      </c>
      <c r="D88" s="596" t="s">
        <v>2128</v>
      </c>
      <c r="E88" s="597">
        <v>43101</v>
      </c>
      <c r="F88" s="598">
        <v>1</v>
      </c>
      <c r="G88" s="599">
        <v>3000</v>
      </c>
      <c r="H88" s="599">
        <v>2400</v>
      </c>
      <c r="I88" s="599">
        <v>600</v>
      </c>
    </row>
    <row r="89" spans="1:9" s="600" customFormat="1">
      <c r="A89" s="751">
        <f t="shared" si="1"/>
        <v>80</v>
      </c>
      <c r="B89" s="751"/>
      <c r="C89" s="596" t="s">
        <v>2170</v>
      </c>
      <c r="D89" s="596" t="s">
        <v>2171</v>
      </c>
      <c r="E89" s="597">
        <v>43101</v>
      </c>
      <c r="F89" s="598">
        <v>1</v>
      </c>
      <c r="G89" s="599">
        <v>298000</v>
      </c>
      <c r="H89" s="599">
        <v>119200</v>
      </c>
      <c r="I89" s="599">
        <v>178800</v>
      </c>
    </row>
    <row r="90" spans="1:9" s="600" customFormat="1">
      <c r="A90" s="751">
        <f t="shared" si="1"/>
        <v>81</v>
      </c>
      <c r="B90" s="751"/>
      <c r="C90" s="596" t="s">
        <v>89</v>
      </c>
      <c r="D90" s="596" t="s">
        <v>2110</v>
      </c>
      <c r="E90" s="597">
        <v>43101</v>
      </c>
      <c r="F90" s="598">
        <v>1</v>
      </c>
      <c r="G90" s="599">
        <v>600</v>
      </c>
      <c r="H90" s="599">
        <v>160</v>
      </c>
      <c r="I90" s="599">
        <v>440</v>
      </c>
    </row>
    <row r="91" spans="1:9" s="600" customFormat="1">
      <c r="A91" s="751">
        <f t="shared" si="1"/>
        <v>82</v>
      </c>
      <c r="B91" s="751"/>
      <c r="C91" s="596" t="s">
        <v>2172</v>
      </c>
      <c r="D91" s="596" t="s">
        <v>2107</v>
      </c>
      <c r="E91" s="597">
        <v>43101</v>
      </c>
      <c r="F91" s="601" t="s">
        <v>2157</v>
      </c>
      <c r="G91" s="599">
        <v>12000</v>
      </c>
      <c r="H91" s="599">
        <v>4800</v>
      </c>
      <c r="I91" s="599">
        <v>7200</v>
      </c>
    </row>
    <row r="92" spans="1:9" s="600" customFormat="1">
      <c r="A92" s="751">
        <f t="shared" si="1"/>
        <v>83</v>
      </c>
      <c r="B92" s="751"/>
      <c r="C92" s="596" t="s">
        <v>354</v>
      </c>
      <c r="D92" s="596" t="s">
        <v>2107</v>
      </c>
      <c r="E92" s="597">
        <v>43101</v>
      </c>
      <c r="F92" s="598">
        <v>1</v>
      </c>
      <c r="G92" s="599">
        <v>3800</v>
      </c>
      <c r="H92" s="599">
        <v>3040</v>
      </c>
      <c r="I92" s="599">
        <v>760</v>
      </c>
    </row>
    <row r="93" spans="1:9" s="600" customFormat="1">
      <c r="A93" s="751">
        <f t="shared" si="1"/>
        <v>84</v>
      </c>
      <c r="B93" s="751"/>
      <c r="C93" s="596" t="s">
        <v>354</v>
      </c>
      <c r="D93" s="596" t="s">
        <v>2107</v>
      </c>
      <c r="E93" s="597">
        <v>43101</v>
      </c>
      <c r="F93" s="598">
        <v>1</v>
      </c>
      <c r="G93" s="599">
        <v>3800</v>
      </c>
      <c r="H93" s="599">
        <v>3040</v>
      </c>
      <c r="I93" s="599">
        <v>760</v>
      </c>
    </row>
    <row r="94" spans="1:9" s="600" customFormat="1">
      <c r="A94" s="751">
        <f t="shared" si="1"/>
        <v>85</v>
      </c>
      <c r="B94" s="751"/>
      <c r="C94" s="596" t="s">
        <v>354</v>
      </c>
      <c r="D94" s="596" t="s">
        <v>2107</v>
      </c>
      <c r="E94" s="597">
        <v>43101</v>
      </c>
      <c r="F94" s="598">
        <v>1</v>
      </c>
      <c r="G94" s="599">
        <v>3800</v>
      </c>
      <c r="H94" s="599">
        <v>3040</v>
      </c>
      <c r="I94" s="599">
        <v>760</v>
      </c>
    </row>
    <row r="95" spans="1:9" s="600" customFormat="1">
      <c r="A95" s="751">
        <f t="shared" si="1"/>
        <v>86</v>
      </c>
      <c r="B95" s="751"/>
      <c r="C95" s="596" t="s">
        <v>2173</v>
      </c>
      <c r="D95" s="596" t="s">
        <v>2107</v>
      </c>
      <c r="E95" s="597">
        <v>43101</v>
      </c>
      <c r="F95" s="598">
        <v>1</v>
      </c>
      <c r="G95" s="599">
        <v>6300</v>
      </c>
      <c r="H95" s="599">
        <v>2520</v>
      </c>
      <c r="I95" s="599">
        <v>3780</v>
      </c>
    </row>
    <row r="96" spans="1:9" s="600" customFormat="1" ht="21">
      <c r="A96" s="751">
        <f t="shared" si="1"/>
        <v>87</v>
      </c>
      <c r="B96" s="751"/>
      <c r="C96" s="596" t="s">
        <v>2174</v>
      </c>
      <c r="D96" s="596" t="s">
        <v>2105</v>
      </c>
      <c r="E96" s="597">
        <v>43101</v>
      </c>
      <c r="F96" s="598">
        <v>1</v>
      </c>
      <c r="G96" s="599">
        <v>18000</v>
      </c>
      <c r="H96" s="599">
        <v>14400</v>
      </c>
      <c r="I96" s="599">
        <v>3600</v>
      </c>
    </row>
    <row r="97" spans="1:9" s="600" customFormat="1" ht="21">
      <c r="A97" s="751">
        <f t="shared" si="1"/>
        <v>88</v>
      </c>
      <c r="B97" s="751"/>
      <c r="C97" s="596" t="s">
        <v>2174</v>
      </c>
      <c r="D97" s="596" t="s">
        <v>2105</v>
      </c>
      <c r="E97" s="597">
        <v>43101</v>
      </c>
      <c r="F97" s="598">
        <v>1</v>
      </c>
      <c r="G97" s="599">
        <v>18000</v>
      </c>
      <c r="H97" s="599">
        <v>14400</v>
      </c>
      <c r="I97" s="599">
        <v>3600</v>
      </c>
    </row>
    <row r="98" spans="1:9" s="600" customFormat="1" ht="21">
      <c r="A98" s="751">
        <f t="shared" si="1"/>
        <v>89</v>
      </c>
      <c r="B98" s="751"/>
      <c r="C98" s="596" t="s">
        <v>2174</v>
      </c>
      <c r="D98" s="596" t="s">
        <v>2105</v>
      </c>
      <c r="E98" s="597">
        <v>43101</v>
      </c>
      <c r="F98" s="598">
        <v>1</v>
      </c>
      <c r="G98" s="599">
        <v>18000</v>
      </c>
      <c r="H98" s="599">
        <v>14400</v>
      </c>
      <c r="I98" s="599">
        <v>3600</v>
      </c>
    </row>
    <row r="99" spans="1:9" s="600" customFormat="1" ht="21">
      <c r="A99" s="751">
        <f t="shared" si="1"/>
        <v>90</v>
      </c>
      <c r="B99" s="751"/>
      <c r="C99" s="596" t="s">
        <v>2174</v>
      </c>
      <c r="D99" s="596" t="s">
        <v>2105</v>
      </c>
      <c r="E99" s="597">
        <v>43101</v>
      </c>
      <c r="F99" s="598">
        <v>1</v>
      </c>
      <c r="G99" s="599">
        <v>18000</v>
      </c>
      <c r="H99" s="599">
        <v>14400</v>
      </c>
      <c r="I99" s="599">
        <v>3600</v>
      </c>
    </row>
    <row r="100" spans="1:9" s="600" customFormat="1" ht="21">
      <c r="A100" s="751">
        <f t="shared" si="1"/>
        <v>91</v>
      </c>
      <c r="B100" s="751"/>
      <c r="C100" s="596" t="s">
        <v>2174</v>
      </c>
      <c r="D100" s="596" t="s">
        <v>2105</v>
      </c>
      <c r="E100" s="597">
        <v>43101</v>
      </c>
      <c r="F100" s="598">
        <v>1</v>
      </c>
      <c r="G100" s="599">
        <v>18000</v>
      </c>
      <c r="H100" s="599">
        <v>14400</v>
      </c>
      <c r="I100" s="599">
        <v>3600</v>
      </c>
    </row>
    <row r="101" spans="1:9" s="600" customFormat="1">
      <c r="A101" s="751">
        <f t="shared" si="1"/>
        <v>92</v>
      </c>
      <c r="B101" s="751"/>
      <c r="C101" s="596" t="s">
        <v>2175</v>
      </c>
      <c r="D101" s="596" t="s">
        <v>2105</v>
      </c>
      <c r="E101" s="597">
        <v>43101</v>
      </c>
      <c r="F101" s="598">
        <v>1</v>
      </c>
      <c r="G101" s="599">
        <v>12000</v>
      </c>
      <c r="H101" s="599">
        <v>9600</v>
      </c>
      <c r="I101" s="599">
        <v>2400</v>
      </c>
    </row>
    <row r="102" spans="1:9" s="600" customFormat="1">
      <c r="A102" s="751">
        <f t="shared" si="1"/>
        <v>93</v>
      </c>
      <c r="B102" s="751"/>
      <c r="C102" s="596" t="s">
        <v>2175</v>
      </c>
      <c r="D102" s="596" t="s">
        <v>2105</v>
      </c>
      <c r="E102" s="597">
        <v>43101</v>
      </c>
      <c r="F102" s="598">
        <v>1</v>
      </c>
      <c r="G102" s="599">
        <v>12000</v>
      </c>
      <c r="H102" s="599">
        <v>9600</v>
      </c>
      <c r="I102" s="599">
        <v>2400</v>
      </c>
    </row>
    <row r="103" spans="1:9" s="600" customFormat="1">
      <c r="A103" s="751">
        <f t="shared" si="1"/>
        <v>94</v>
      </c>
      <c r="B103" s="751"/>
      <c r="C103" s="596" t="s">
        <v>2175</v>
      </c>
      <c r="D103" s="596" t="s">
        <v>2105</v>
      </c>
      <c r="E103" s="597">
        <v>43101</v>
      </c>
      <c r="F103" s="598">
        <v>1</v>
      </c>
      <c r="G103" s="599">
        <v>12000</v>
      </c>
      <c r="H103" s="599">
        <v>9600</v>
      </c>
      <c r="I103" s="599">
        <v>2400</v>
      </c>
    </row>
    <row r="104" spans="1:9" s="600" customFormat="1">
      <c r="A104" s="751">
        <f t="shared" si="1"/>
        <v>95</v>
      </c>
      <c r="B104" s="751"/>
      <c r="C104" s="596" t="s">
        <v>2175</v>
      </c>
      <c r="D104" s="596" t="s">
        <v>2105</v>
      </c>
      <c r="E104" s="597">
        <v>43101</v>
      </c>
      <c r="F104" s="598">
        <v>1</v>
      </c>
      <c r="G104" s="599">
        <v>12000</v>
      </c>
      <c r="H104" s="599">
        <v>9600</v>
      </c>
      <c r="I104" s="599">
        <v>2400</v>
      </c>
    </row>
    <row r="105" spans="1:9" s="600" customFormat="1">
      <c r="A105" s="751">
        <f t="shared" si="1"/>
        <v>96</v>
      </c>
      <c r="B105" s="751"/>
      <c r="C105" s="596" t="s">
        <v>2175</v>
      </c>
      <c r="D105" s="596" t="s">
        <v>2105</v>
      </c>
      <c r="E105" s="597">
        <v>43101</v>
      </c>
      <c r="F105" s="598">
        <v>1</v>
      </c>
      <c r="G105" s="599">
        <v>12000</v>
      </c>
      <c r="H105" s="599">
        <v>9600</v>
      </c>
      <c r="I105" s="599">
        <v>2400</v>
      </c>
    </row>
    <row r="106" spans="1:9" s="600" customFormat="1">
      <c r="A106" s="751">
        <f t="shared" si="1"/>
        <v>97</v>
      </c>
      <c r="B106" s="751"/>
      <c r="C106" s="596" t="s">
        <v>2176</v>
      </c>
      <c r="D106" s="596" t="s">
        <v>2105</v>
      </c>
      <c r="E106" s="597">
        <v>43101</v>
      </c>
      <c r="F106" s="598">
        <v>1</v>
      </c>
      <c r="G106" s="599">
        <v>22000</v>
      </c>
      <c r="H106" s="599">
        <v>17600</v>
      </c>
      <c r="I106" s="599">
        <v>4400</v>
      </c>
    </row>
    <row r="107" spans="1:9" s="600" customFormat="1">
      <c r="A107" s="751">
        <f t="shared" si="1"/>
        <v>98</v>
      </c>
      <c r="B107" s="751"/>
      <c r="C107" s="596" t="s">
        <v>2177</v>
      </c>
      <c r="D107" s="596" t="s">
        <v>2105</v>
      </c>
      <c r="E107" s="597">
        <v>43101</v>
      </c>
      <c r="F107" s="598">
        <v>1</v>
      </c>
      <c r="G107" s="599">
        <v>50000</v>
      </c>
      <c r="H107" s="599">
        <v>40000</v>
      </c>
      <c r="I107" s="599">
        <v>10000</v>
      </c>
    </row>
    <row r="108" spans="1:9" s="600" customFormat="1">
      <c r="A108" s="751">
        <f t="shared" si="1"/>
        <v>99</v>
      </c>
      <c r="B108" s="751"/>
      <c r="C108" s="596" t="s">
        <v>2177</v>
      </c>
      <c r="D108" s="596" t="s">
        <v>2105</v>
      </c>
      <c r="E108" s="597">
        <v>43101</v>
      </c>
      <c r="F108" s="598">
        <v>1</v>
      </c>
      <c r="G108" s="599">
        <v>50000</v>
      </c>
      <c r="H108" s="599">
        <v>40000</v>
      </c>
      <c r="I108" s="599">
        <v>10000</v>
      </c>
    </row>
    <row r="109" spans="1:9" s="600" customFormat="1">
      <c r="A109" s="751">
        <f t="shared" si="1"/>
        <v>100</v>
      </c>
      <c r="B109" s="751"/>
      <c r="C109" s="596" t="s">
        <v>2177</v>
      </c>
      <c r="D109" s="596" t="s">
        <v>2105</v>
      </c>
      <c r="E109" s="597">
        <v>43101</v>
      </c>
      <c r="F109" s="598">
        <v>1</v>
      </c>
      <c r="G109" s="599">
        <v>50000</v>
      </c>
      <c r="H109" s="599">
        <v>40000</v>
      </c>
      <c r="I109" s="599">
        <v>10000</v>
      </c>
    </row>
    <row r="110" spans="1:9" s="600" customFormat="1">
      <c r="A110" s="751">
        <f t="shared" si="1"/>
        <v>101</v>
      </c>
      <c r="B110" s="751"/>
      <c r="C110" s="596" t="s">
        <v>2177</v>
      </c>
      <c r="D110" s="596" t="s">
        <v>2105</v>
      </c>
      <c r="E110" s="597">
        <v>43101</v>
      </c>
      <c r="F110" s="598">
        <v>1</v>
      </c>
      <c r="G110" s="599">
        <v>50000</v>
      </c>
      <c r="H110" s="599">
        <v>40000</v>
      </c>
      <c r="I110" s="599">
        <v>10000</v>
      </c>
    </row>
    <row r="111" spans="1:9" s="600" customFormat="1">
      <c r="A111" s="751">
        <f t="shared" si="1"/>
        <v>102</v>
      </c>
      <c r="B111" s="751"/>
      <c r="C111" s="596" t="s">
        <v>2178</v>
      </c>
      <c r="D111" s="596" t="s">
        <v>2105</v>
      </c>
      <c r="E111" s="597">
        <v>43101</v>
      </c>
      <c r="F111" s="598">
        <v>1</v>
      </c>
      <c r="G111" s="599">
        <v>23000</v>
      </c>
      <c r="H111" s="599">
        <v>18400</v>
      </c>
      <c r="I111" s="599">
        <v>4600</v>
      </c>
    </row>
    <row r="112" spans="1:9" s="600" customFormat="1">
      <c r="A112" s="751">
        <f t="shared" si="1"/>
        <v>103</v>
      </c>
      <c r="B112" s="751"/>
      <c r="C112" s="596" t="s">
        <v>2178</v>
      </c>
      <c r="D112" s="596" t="s">
        <v>2105</v>
      </c>
      <c r="E112" s="597">
        <v>43101</v>
      </c>
      <c r="F112" s="598">
        <v>1</v>
      </c>
      <c r="G112" s="599">
        <v>23000</v>
      </c>
      <c r="H112" s="599">
        <v>18400</v>
      </c>
      <c r="I112" s="599">
        <v>4600</v>
      </c>
    </row>
    <row r="113" spans="1:9" s="600" customFormat="1">
      <c r="A113" s="751">
        <f t="shared" si="1"/>
        <v>104</v>
      </c>
      <c r="B113" s="751"/>
      <c r="C113" s="596" t="s">
        <v>2179</v>
      </c>
      <c r="D113" s="596" t="s">
        <v>2105</v>
      </c>
      <c r="E113" s="597">
        <v>43101</v>
      </c>
      <c r="F113" s="598">
        <v>1</v>
      </c>
      <c r="G113" s="599">
        <v>13000</v>
      </c>
      <c r="H113" s="599">
        <v>10400</v>
      </c>
      <c r="I113" s="599">
        <v>2600</v>
      </c>
    </row>
    <row r="114" spans="1:9" s="600" customFormat="1">
      <c r="A114" s="751">
        <f t="shared" si="1"/>
        <v>105</v>
      </c>
      <c r="B114" s="751"/>
      <c r="C114" s="596" t="s">
        <v>2180</v>
      </c>
      <c r="D114" s="596" t="s">
        <v>2105</v>
      </c>
      <c r="E114" s="597">
        <v>43101</v>
      </c>
      <c r="F114" s="601" t="s">
        <v>2181</v>
      </c>
      <c r="G114" s="599">
        <v>50000</v>
      </c>
      <c r="H114" s="599">
        <v>40000</v>
      </c>
      <c r="I114" s="599">
        <v>10000</v>
      </c>
    </row>
    <row r="115" spans="1:9" s="600" customFormat="1">
      <c r="A115" s="751">
        <f t="shared" si="1"/>
        <v>106</v>
      </c>
      <c r="B115" s="751"/>
      <c r="C115" s="596" t="s">
        <v>2182</v>
      </c>
      <c r="D115" s="596" t="s">
        <v>2128</v>
      </c>
      <c r="E115" s="597">
        <v>43101</v>
      </c>
      <c r="F115" s="601" t="s">
        <v>2143</v>
      </c>
      <c r="G115" s="599">
        <v>20000</v>
      </c>
      <c r="H115" s="599">
        <v>16000</v>
      </c>
      <c r="I115" s="599">
        <v>4000</v>
      </c>
    </row>
    <row r="116" spans="1:9" s="600" customFormat="1">
      <c r="A116" s="751">
        <f t="shared" si="1"/>
        <v>107</v>
      </c>
      <c r="B116" s="751"/>
      <c r="C116" s="596" t="s">
        <v>2183</v>
      </c>
      <c r="D116" s="596" t="s">
        <v>2105</v>
      </c>
      <c r="E116" s="597">
        <v>43101</v>
      </c>
      <c r="F116" s="598">
        <v>1</v>
      </c>
      <c r="G116" s="599">
        <v>13000</v>
      </c>
      <c r="H116" s="599">
        <v>10400</v>
      </c>
      <c r="I116" s="599">
        <v>2600</v>
      </c>
    </row>
    <row r="117" spans="1:9" s="600" customFormat="1">
      <c r="A117" s="751">
        <f t="shared" si="1"/>
        <v>108</v>
      </c>
      <c r="B117" s="751"/>
      <c r="C117" s="596" t="s">
        <v>2183</v>
      </c>
      <c r="D117" s="596" t="s">
        <v>2105</v>
      </c>
      <c r="E117" s="597">
        <v>43101</v>
      </c>
      <c r="F117" s="598">
        <v>1</v>
      </c>
      <c r="G117" s="599">
        <v>13000</v>
      </c>
      <c r="H117" s="599">
        <v>10400</v>
      </c>
      <c r="I117" s="599">
        <v>2600</v>
      </c>
    </row>
    <row r="118" spans="1:9" s="600" customFormat="1">
      <c r="A118" s="751">
        <f t="shared" si="1"/>
        <v>109</v>
      </c>
      <c r="B118" s="751"/>
      <c r="C118" s="596" t="s">
        <v>2184</v>
      </c>
      <c r="D118" s="596" t="s">
        <v>2105</v>
      </c>
      <c r="E118" s="597">
        <v>43101</v>
      </c>
      <c r="F118" s="601" t="s">
        <v>2185</v>
      </c>
      <c r="G118" s="599">
        <v>134400</v>
      </c>
      <c r="H118" s="599">
        <v>53760</v>
      </c>
      <c r="I118" s="599">
        <v>80640</v>
      </c>
    </row>
    <row r="119" spans="1:9" s="600" customFormat="1">
      <c r="A119" s="751">
        <f t="shared" si="1"/>
        <v>110</v>
      </c>
      <c r="B119" s="751"/>
      <c r="C119" s="596" t="s">
        <v>2186</v>
      </c>
      <c r="D119" s="596" t="s">
        <v>2105</v>
      </c>
      <c r="E119" s="597">
        <v>43101</v>
      </c>
      <c r="F119" s="598">
        <v>1</v>
      </c>
      <c r="G119" s="599">
        <v>6400</v>
      </c>
      <c r="H119" s="599">
        <v>2560</v>
      </c>
      <c r="I119" s="599">
        <v>3840</v>
      </c>
    </row>
    <row r="120" spans="1:9" s="600" customFormat="1">
      <c r="A120" s="751">
        <f t="shared" si="1"/>
        <v>111</v>
      </c>
      <c r="B120" s="751"/>
      <c r="C120" s="596" t="s">
        <v>2187</v>
      </c>
      <c r="D120" s="596" t="s">
        <v>2105</v>
      </c>
      <c r="E120" s="597">
        <v>43101</v>
      </c>
      <c r="F120" s="601" t="s">
        <v>2188</v>
      </c>
      <c r="G120" s="599">
        <v>210000</v>
      </c>
      <c r="H120" s="599">
        <v>84000</v>
      </c>
      <c r="I120" s="599">
        <v>126000</v>
      </c>
    </row>
    <row r="121" spans="1:9" s="600" customFormat="1">
      <c r="A121" s="751">
        <f t="shared" si="1"/>
        <v>112</v>
      </c>
      <c r="B121" s="751"/>
      <c r="C121" s="596" t="s">
        <v>106</v>
      </c>
      <c r="D121" s="596" t="s">
        <v>2105</v>
      </c>
      <c r="E121" s="597">
        <v>43101</v>
      </c>
      <c r="F121" s="598">
        <v>1</v>
      </c>
      <c r="G121" s="599">
        <v>10000</v>
      </c>
      <c r="H121" s="599">
        <v>4000</v>
      </c>
      <c r="I121" s="599">
        <v>6000</v>
      </c>
    </row>
    <row r="122" spans="1:9" s="600" customFormat="1">
      <c r="A122" s="751">
        <f t="shared" si="1"/>
        <v>113</v>
      </c>
      <c r="B122" s="751"/>
      <c r="C122" s="596" t="s">
        <v>106</v>
      </c>
      <c r="D122" s="596" t="s">
        <v>2105</v>
      </c>
      <c r="E122" s="597">
        <v>43101</v>
      </c>
      <c r="F122" s="598">
        <v>1</v>
      </c>
      <c r="G122" s="599">
        <v>10000</v>
      </c>
      <c r="H122" s="599">
        <v>4000</v>
      </c>
      <c r="I122" s="599">
        <v>6000</v>
      </c>
    </row>
    <row r="123" spans="1:9" s="600" customFormat="1">
      <c r="A123" s="751">
        <f t="shared" si="1"/>
        <v>114</v>
      </c>
      <c r="B123" s="751"/>
      <c r="C123" s="596" t="s">
        <v>2189</v>
      </c>
      <c r="D123" s="596" t="s">
        <v>2105</v>
      </c>
      <c r="E123" s="597">
        <v>43101</v>
      </c>
      <c r="F123" s="598">
        <v>1</v>
      </c>
      <c r="G123" s="599">
        <v>357000</v>
      </c>
      <c r="H123" s="599">
        <v>178500</v>
      </c>
      <c r="I123" s="599">
        <v>178500</v>
      </c>
    </row>
    <row r="124" spans="1:9" s="600" customFormat="1">
      <c r="A124" s="751">
        <f t="shared" si="1"/>
        <v>115</v>
      </c>
      <c r="B124" s="751"/>
      <c r="C124" s="596" t="s">
        <v>2190</v>
      </c>
      <c r="D124" s="596" t="s">
        <v>2154</v>
      </c>
      <c r="E124" s="597">
        <v>43101</v>
      </c>
      <c r="F124" s="601" t="s">
        <v>2181</v>
      </c>
      <c r="G124" s="599">
        <v>175000</v>
      </c>
      <c r="H124" s="599">
        <v>70000</v>
      </c>
      <c r="I124" s="599">
        <v>105000</v>
      </c>
    </row>
    <row r="125" spans="1:9" s="600" customFormat="1">
      <c r="A125" s="751">
        <f t="shared" si="1"/>
        <v>116</v>
      </c>
      <c r="B125" s="751"/>
      <c r="C125" s="596" t="s">
        <v>2191</v>
      </c>
      <c r="D125" s="596" t="s">
        <v>2154</v>
      </c>
      <c r="E125" s="597">
        <v>43101</v>
      </c>
      <c r="F125" s="601" t="s">
        <v>2181</v>
      </c>
      <c r="G125" s="599">
        <v>175000</v>
      </c>
      <c r="H125" s="599">
        <v>70000</v>
      </c>
      <c r="I125" s="599">
        <v>105000</v>
      </c>
    </row>
    <row r="126" spans="1:9" s="600" customFormat="1">
      <c r="A126" s="751">
        <f t="shared" si="1"/>
        <v>117</v>
      </c>
      <c r="B126" s="751"/>
      <c r="C126" s="596" t="s">
        <v>2192</v>
      </c>
      <c r="D126" s="596" t="s">
        <v>2156</v>
      </c>
      <c r="E126" s="597">
        <v>43101</v>
      </c>
      <c r="F126" s="601" t="s">
        <v>2157</v>
      </c>
      <c r="G126" s="599">
        <v>90000</v>
      </c>
      <c r="H126" s="599">
        <v>72000</v>
      </c>
      <c r="I126" s="599">
        <v>18000</v>
      </c>
    </row>
    <row r="127" spans="1:9" s="600" customFormat="1" ht="21">
      <c r="A127" s="751">
        <f t="shared" si="1"/>
        <v>118</v>
      </c>
      <c r="B127" s="751"/>
      <c r="C127" s="596" t="s">
        <v>2193</v>
      </c>
      <c r="D127" s="596" t="s">
        <v>2154</v>
      </c>
      <c r="E127" s="597">
        <v>43101</v>
      </c>
      <c r="F127" s="598">
        <v>1</v>
      </c>
      <c r="G127" s="599">
        <v>17000</v>
      </c>
      <c r="H127" s="599">
        <v>8500</v>
      </c>
      <c r="I127" s="599">
        <v>8500</v>
      </c>
    </row>
    <row r="128" spans="1:9" s="600" customFormat="1">
      <c r="A128" s="751">
        <f t="shared" si="1"/>
        <v>119</v>
      </c>
      <c r="B128" s="751"/>
      <c r="C128" s="596" t="s">
        <v>2194</v>
      </c>
      <c r="D128" s="596" t="s">
        <v>2156</v>
      </c>
      <c r="E128" s="597">
        <v>43101</v>
      </c>
      <c r="F128" s="601" t="s">
        <v>2195</v>
      </c>
      <c r="G128" s="599">
        <v>126000</v>
      </c>
      <c r="H128" s="599">
        <v>100800</v>
      </c>
      <c r="I128" s="599">
        <v>25200</v>
      </c>
    </row>
    <row r="129" spans="1:9" s="600" customFormat="1">
      <c r="A129" s="751">
        <f t="shared" si="1"/>
        <v>120</v>
      </c>
      <c r="B129" s="751"/>
      <c r="C129" s="596" t="s">
        <v>2196</v>
      </c>
      <c r="D129" s="596" t="s">
        <v>2154</v>
      </c>
      <c r="E129" s="597">
        <v>43101</v>
      </c>
      <c r="F129" s="598">
        <v>1</v>
      </c>
      <c r="G129" s="599">
        <v>15000</v>
      </c>
      <c r="H129" s="599">
        <v>6000</v>
      </c>
      <c r="I129" s="599">
        <v>9000</v>
      </c>
    </row>
    <row r="130" spans="1:9" s="600" customFormat="1">
      <c r="A130" s="751">
        <f t="shared" si="1"/>
        <v>121</v>
      </c>
      <c r="B130" s="751"/>
      <c r="C130" s="596" t="s">
        <v>2197</v>
      </c>
      <c r="D130" s="596" t="s">
        <v>2154</v>
      </c>
      <c r="E130" s="597">
        <v>43101</v>
      </c>
      <c r="F130" s="598">
        <v>1</v>
      </c>
      <c r="G130" s="599">
        <v>10000</v>
      </c>
      <c r="H130" s="599">
        <v>4000</v>
      </c>
      <c r="I130" s="599">
        <v>6000</v>
      </c>
    </row>
    <row r="131" spans="1:9" s="600" customFormat="1">
      <c r="A131" s="751">
        <f t="shared" si="1"/>
        <v>122</v>
      </c>
      <c r="B131" s="751"/>
      <c r="C131" s="596" t="s">
        <v>2198</v>
      </c>
      <c r="D131" s="596" t="s">
        <v>2154</v>
      </c>
      <c r="E131" s="597">
        <v>43101</v>
      </c>
      <c r="F131" s="598">
        <v>1</v>
      </c>
      <c r="G131" s="599">
        <v>11100</v>
      </c>
      <c r="H131" s="599">
        <v>4440</v>
      </c>
      <c r="I131" s="599">
        <v>6660</v>
      </c>
    </row>
    <row r="132" spans="1:9" s="600" customFormat="1">
      <c r="A132" s="751">
        <f t="shared" si="1"/>
        <v>123</v>
      </c>
      <c r="B132" s="751"/>
      <c r="C132" s="596" t="s">
        <v>505</v>
      </c>
      <c r="D132" s="596" t="s">
        <v>2105</v>
      </c>
      <c r="E132" s="597">
        <v>43101</v>
      </c>
      <c r="F132" s="598">
        <v>1</v>
      </c>
      <c r="G132" s="599">
        <v>17000</v>
      </c>
      <c r="H132" s="599">
        <v>6800</v>
      </c>
      <c r="I132" s="599">
        <v>10200</v>
      </c>
    </row>
    <row r="133" spans="1:9" s="600" customFormat="1">
      <c r="A133" s="751">
        <f t="shared" si="1"/>
        <v>124</v>
      </c>
      <c r="B133" s="751"/>
      <c r="C133" s="596" t="s">
        <v>2199</v>
      </c>
      <c r="D133" s="596" t="s">
        <v>2156</v>
      </c>
      <c r="E133" s="597">
        <v>43140</v>
      </c>
      <c r="F133" s="598">
        <v>1</v>
      </c>
      <c r="G133" s="599">
        <v>40000</v>
      </c>
      <c r="H133" s="599">
        <v>15571.43</v>
      </c>
      <c r="I133" s="599">
        <v>24428.57</v>
      </c>
    </row>
    <row r="134" spans="1:9" s="600" customFormat="1">
      <c r="A134" s="751">
        <f t="shared" si="1"/>
        <v>125</v>
      </c>
      <c r="B134" s="751"/>
      <c r="C134" s="596" t="s">
        <v>2200</v>
      </c>
      <c r="D134" s="596" t="s">
        <v>2156</v>
      </c>
      <c r="E134" s="597">
        <v>43140</v>
      </c>
      <c r="F134" s="598">
        <v>1</v>
      </c>
      <c r="G134" s="599">
        <v>7000</v>
      </c>
      <c r="H134" s="599">
        <v>2725</v>
      </c>
      <c r="I134" s="599">
        <v>4275</v>
      </c>
    </row>
    <row r="135" spans="1:9" s="600" customFormat="1">
      <c r="A135" s="751">
        <f t="shared" si="1"/>
        <v>126</v>
      </c>
      <c r="B135" s="751"/>
      <c r="C135" s="596" t="s">
        <v>2201</v>
      </c>
      <c r="D135" s="596" t="s">
        <v>2156</v>
      </c>
      <c r="E135" s="597">
        <v>43140</v>
      </c>
      <c r="F135" s="598">
        <v>1</v>
      </c>
      <c r="G135" s="599">
        <v>6000</v>
      </c>
      <c r="H135" s="599">
        <v>2335.71</v>
      </c>
      <c r="I135" s="599">
        <v>3664.29</v>
      </c>
    </row>
    <row r="136" spans="1:9" s="600" customFormat="1">
      <c r="A136" s="751">
        <f t="shared" si="1"/>
        <v>127</v>
      </c>
      <c r="B136" s="751"/>
      <c r="C136" s="596" t="s">
        <v>2202</v>
      </c>
      <c r="D136" s="596" t="s">
        <v>2156</v>
      </c>
      <c r="E136" s="597">
        <v>43140</v>
      </c>
      <c r="F136" s="598">
        <v>1</v>
      </c>
      <c r="G136" s="599">
        <v>8000</v>
      </c>
      <c r="H136" s="599">
        <v>3114.29</v>
      </c>
      <c r="I136" s="599">
        <v>4885.71</v>
      </c>
    </row>
    <row r="137" spans="1:9" s="600" customFormat="1">
      <c r="A137" s="751">
        <f t="shared" si="1"/>
        <v>128</v>
      </c>
      <c r="B137" s="751"/>
      <c r="C137" s="596" t="s">
        <v>2203</v>
      </c>
      <c r="D137" s="596" t="s">
        <v>2156</v>
      </c>
      <c r="E137" s="597">
        <v>43140</v>
      </c>
      <c r="F137" s="598">
        <v>1</v>
      </c>
      <c r="G137" s="599">
        <v>8000</v>
      </c>
      <c r="H137" s="599">
        <v>3114.29</v>
      </c>
      <c r="I137" s="599">
        <v>4885.71</v>
      </c>
    </row>
    <row r="138" spans="1:9" s="600" customFormat="1" ht="21">
      <c r="A138" s="751">
        <f t="shared" si="1"/>
        <v>129</v>
      </c>
      <c r="B138" s="751"/>
      <c r="C138" s="596" t="s">
        <v>2204</v>
      </c>
      <c r="D138" s="596" t="s">
        <v>2156</v>
      </c>
      <c r="E138" s="597">
        <v>43140</v>
      </c>
      <c r="F138" s="598">
        <v>1</v>
      </c>
      <c r="G138" s="599">
        <v>1000</v>
      </c>
      <c r="H138" s="599">
        <v>389.29</v>
      </c>
      <c r="I138" s="599">
        <v>610.71</v>
      </c>
    </row>
    <row r="139" spans="1:9" s="600" customFormat="1" ht="21">
      <c r="A139" s="751">
        <f t="shared" si="1"/>
        <v>130</v>
      </c>
      <c r="B139" s="751"/>
      <c r="C139" s="596" t="s">
        <v>2205</v>
      </c>
      <c r="D139" s="596" t="s">
        <v>2156</v>
      </c>
      <c r="E139" s="597">
        <v>43140</v>
      </c>
      <c r="F139" s="598">
        <v>1</v>
      </c>
      <c r="G139" s="599">
        <v>1500</v>
      </c>
      <c r="H139" s="599">
        <v>583.92999999999995</v>
      </c>
      <c r="I139" s="599">
        <v>916.07</v>
      </c>
    </row>
    <row r="140" spans="1:9" s="600" customFormat="1" ht="21">
      <c r="A140" s="751">
        <f t="shared" ref="A140:A194" si="2">A139+1</f>
        <v>131</v>
      </c>
      <c r="B140" s="751"/>
      <c r="C140" s="596" t="s">
        <v>2206</v>
      </c>
      <c r="D140" s="596" t="s">
        <v>2156</v>
      </c>
      <c r="E140" s="597">
        <v>43140</v>
      </c>
      <c r="F140" s="598">
        <v>1</v>
      </c>
      <c r="G140" s="599">
        <v>2000</v>
      </c>
      <c r="H140" s="599">
        <v>778.57</v>
      </c>
      <c r="I140" s="599">
        <v>1221.43</v>
      </c>
    </row>
    <row r="141" spans="1:9" s="600" customFormat="1" ht="21">
      <c r="A141" s="751">
        <f t="shared" si="2"/>
        <v>132</v>
      </c>
      <c r="B141" s="751"/>
      <c r="C141" s="596" t="s">
        <v>2207</v>
      </c>
      <c r="D141" s="596" t="s">
        <v>2156</v>
      </c>
      <c r="E141" s="597">
        <v>43140</v>
      </c>
      <c r="F141" s="598">
        <v>1</v>
      </c>
      <c r="G141" s="599">
        <v>6000</v>
      </c>
      <c r="H141" s="599">
        <v>2335.71</v>
      </c>
      <c r="I141" s="599">
        <v>3664.29</v>
      </c>
    </row>
    <row r="142" spans="1:9" s="600" customFormat="1">
      <c r="A142" s="751">
        <f t="shared" si="2"/>
        <v>133</v>
      </c>
      <c r="B142" s="751"/>
      <c r="C142" s="596" t="s">
        <v>2208</v>
      </c>
      <c r="D142" s="596" t="s">
        <v>2156</v>
      </c>
      <c r="E142" s="597">
        <v>43188</v>
      </c>
      <c r="F142" s="601" t="s">
        <v>2209</v>
      </c>
      <c r="G142" s="599">
        <v>520000</v>
      </c>
      <c r="H142" s="599">
        <v>520000</v>
      </c>
      <c r="I142" s="599">
        <v>0</v>
      </c>
    </row>
    <row r="143" spans="1:9" s="600" customFormat="1">
      <c r="A143" s="751">
        <f t="shared" si="2"/>
        <v>134</v>
      </c>
      <c r="B143" s="751"/>
      <c r="C143" s="596" t="s">
        <v>2210</v>
      </c>
      <c r="D143" s="596" t="s">
        <v>2156</v>
      </c>
      <c r="E143" s="597">
        <v>43431</v>
      </c>
      <c r="F143" s="598">
        <v>1</v>
      </c>
      <c r="G143" s="599">
        <v>45450</v>
      </c>
      <c r="H143" s="599">
        <v>17536.509999999998</v>
      </c>
      <c r="I143" s="599">
        <v>27913.49</v>
      </c>
    </row>
    <row r="144" spans="1:9" s="600" customFormat="1" ht="21">
      <c r="A144" s="751">
        <f t="shared" si="2"/>
        <v>135</v>
      </c>
      <c r="B144" s="751"/>
      <c r="C144" s="596" t="s">
        <v>2211</v>
      </c>
      <c r="D144" s="596" t="s">
        <v>2154</v>
      </c>
      <c r="E144" s="597">
        <v>43459</v>
      </c>
      <c r="F144" s="598">
        <v>1</v>
      </c>
      <c r="G144" s="599">
        <v>151500</v>
      </c>
      <c r="H144" s="599">
        <v>30490.05</v>
      </c>
      <c r="I144" s="599">
        <v>121009.95</v>
      </c>
    </row>
    <row r="145" spans="1:9" s="600" customFormat="1">
      <c r="A145" s="751">
        <f t="shared" si="2"/>
        <v>136</v>
      </c>
      <c r="B145" s="751"/>
      <c r="C145" s="596" t="s">
        <v>2212</v>
      </c>
      <c r="D145" s="596" t="s">
        <v>2154</v>
      </c>
      <c r="E145" s="597">
        <v>43459</v>
      </c>
      <c r="F145" s="601" t="s">
        <v>2148</v>
      </c>
      <c r="G145" s="599">
        <v>600000</v>
      </c>
      <c r="H145" s="599">
        <v>120752.7</v>
      </c>
      <c r="I145" s="599">
        <v>479247.3</v>
      </c>
    </row>
    <row r="146" spans="1:9" s="600" customFormat="1">
      <c r="A146" s="751">
        <f t="shared" si="2"/>
        <v>137</v>
      </c>
      <c r="B146" s="751"/>
      <c r="C146" s="596" t="s">
        <v>2213</v>
      </c>
      <c r="D146" s="596" t="s">
        <v>2154</v>
      </c>
      <c r="E146" s="597">
        <v>43586</v>
      </c>
      <c r="F146" s="598">
        <v>1</v>
      </c>
      <c r="G146" s="599">
        <v>80000</v>
      </c>
      <c r="H146" s="599">
        <v>21333.33</v>
      </c>
      <c r="I146" s="599">
        <v>58666.67</v>
      </c>
    </row>
    <row r="147" spans="1:9" s="600" customFormat="1">
      <c r="A147" s="751">
        <f t="shared" si="2"/>
        <v>138</v>
      </c>
      <c r="B147" s="751"/>
      <c r="C147" s="596" t="s">
        <v>2214</v>
      </c>
      <c r="D147" s="596" t="s">
        <v>2154</v>
      </c>
      <c r="E147" s="597">
        <v>43586</v>
      </c>
      <c r="F147" s="598">
        <v>1</v>
      </c>
      <c r="G147" s="599">
        <v>47500</v>
      </c>
      <c r="H147" s="599">
        <v>8444.4500000000007</v>
      </c>
      <c r="I147" s="599">
        <v>39055.550000000003</v>
      </c>
    </row>
    <row r="148" spans="1:9" s="600" customFormat="1">
      <c r="A148" s="751">
        <f t="shared" si="2"/>
        <v>139</v>
      </c>
      <c r="B148" s="751"/>
      <c r="C148" s="596" t="s">
        <v>2214</v>
      </c>
      <c r="D148" s="596" t="s">
        <v>2154</v>
      </c>
      <c r="E148" s="597">
        <v>43586</v>
      </c>
      <c r="F148" s="598">
        <v>1</v>
      </c>
      <c r="G148" s="599">
        <v>47500</v>
      </c>
      <c r="H148" s="599">
        <v>8444.4500000000007</v>
      </c>
      <c r="I148" s="599">
        <v>39055.550000000003</v>
      </c>
    </row>
    <row r="149" spans="1:9" s="600" customFormat="1">
      <c r="A149" s="751">
        <f t="shared" si="2"/>
        <v>140</v>
      </c>
      <c r="B149" s="751"/>
      <c r="C149" s="596" t="s">
        <v>2214</v>
      </c>
      <c r="D149" s="596" t="s">
        <v>2154</v>
      </c>
      <c r="E149" s="597">
        <v>43586</v>
      </c>
      <c r="F149" s="598">
        <v>1</v>
      </c>
      <c r="G149" s="599">
        <v>47500</v>
      </c>
      <c r="H149" s="599">
        <v>8444.4500000000007</v>
      </c>
      <c r="I149" s="599">
        <v>39055.550000000003</v>
      </c>
    </row>
    <row r="150" spans="1:9" s="600" customFormat="1">
      <c r="A150" s="751">
        <f t="shared" si="2"/>
        <v>141</v>
      </c>
      <c r="B150" s="751"/>
      <c r="C150" s="596" t="s">
        <v>2214</v>
      </c>
      <c r="D150" s="596" t="s">
        <v>2154</v>
      </c>
      <c r="E150" s="597">
        <v>43586</v>
      </c>
      <c r="F150" s="598">
        <v>1</v>
      </c>
      <c r="G150" s="599">
        <v>47500</v>
      </c>
      <c r="H150" s="599">
        <v>8444.4500000000007</v>
      </c>
      <c r="I150" s="599">
        <v>39055.550000000003</v>
      </c>
    </row>
    <row r="151" spans="1:9" s="600" customFormat="1">
      <c r="A151" s="751">
        <f t="shared" si="2"/>
        <v>142</v>
      </c>
      <c r="B151" s="751"/>
      <c r="C151" s="596" t="s">
        <v>2210</v>
      </c>
      <c r="D151" s="596" t="s">
        <v>2156</v>
      </c>
      <c r="E151" s="597">
        <v>43598</v>
      </c>
      <c r="F151" s="598">
        <v>1</v>
      </c>
      <c r="G151" s="599">
        <v>8500</v>
      </c>
      <c r="H151" s="599">
        <v>2239.25</v>
      </c>
      <c r="I151" s="599">
        <v>6260.75</v>
      </c>
    </row>
    <row r="152" spans="1:9" s="600" customFormat="1">
      <c r="A152" s="751">
        <f t="shared" si="2"/>
        <v>143</v>
      </c>
      <c r="B152" s="751"/>
      <c r="C152" s="596" t="s">
        <v>2210</v>
      </c>
      <c r="D152" s="596" t="s">
        <v>2156</v>
      </c>
      <c r="E152" s="597">
        <v>43598</v>
      </c>
      <c r="F152" s="598">
        <v>1</v>
      </c>
      <c r="G152" s="599">
        <v>8500</v>
      </c>
      <c r="H152" s="599">
        <v>2239.25</v>
      </c>
      <c r="I152" s="599">
        <v>6260.75</v>
      </c>
    </row>
    <row r="153" spans="1:9" s="600" customFormat="1">
      <c r="A153" s="751">
        <f t="shared" si="2"/>
        <v>144</v>
      </c>
      <c r="B153" s="751"/>
      <c r="C153" s="596" t="s">
        <v>2215</v>
      </c>
      <c r="D153" s="596" t="s">
        <v>2154</v>
      </c>
      <c r="E153" s="597">
        <v>43621</v>
      </c>
      <c r="F153" s="598">
        <v>10</v>
      </c>
      <c r="G153" s="599">
        <v>58000</v>
      </c>
      <c r="H153" s="599">
        <v>9946</v>
      </c>
      <c r="I153" s="599">
        <v>48054</v>
      </c>
    </row>
    <row r="154" spans="1:9" s="600" customFormat="1">
      <c r="A154" s="751">
        <f t="shared" si="2"/>
        <v>145</v>
      </c>
      <c r="B154" s="751"/>
      <c r="C154" s="596" t="s">
        <v>2216</v>
      </c>
      <c r="D154" s="596" t="s">
        <v>2154</v>
      </c>
      <c r="E154" s="597">
        <v>43621</v>
      </c>
      <c r="F154" s="598">
        <v>1</v>
      </c>
      <c r="G154" s="599">
        <v>65000</v>
      </c>
      <c r="H154" s="599">
        <v>11146.29</v>
      </c>
      <c r="I154" s="599">
        <v>53853.71</v>
      </c>
    </row>
    <row r="155" spans="1:9" s="600" customFormat="1">
      <c r="A155" s="751">
        <f t="shared" si="2"/>
        <v>146</v>
      </c>
      <c r="B155" s="751"/>
      <c r="C155" s="596" t="s">
        <v>977</v>
      </c>
      <c r="D155" s="596" t="s">
        <v>2154</v>
      </c>
      <c r="E155" s="597">
        <v>43621</v>
      </c>
      <c r="F155" s="598">
        <v>1</v>
      </c>
      <c r="G155" s="599">
        <v>18000</v>
      </c>
      <c r="H155" s="599">
        <v>3086.67</v>
      </c>
      <c r="I155" s="599">
        <v>14913.33</v>
      </c>
    </row>
    <row r="156" spans="1:9" s="600" customFormat="1">
      <c r="A156" s="751">
        <f t="shared" si="2"/>
        <v>147</v>
      </c>
      <c r="B156" s="751"/>
      <c r="C156" s="596" t="s">
        <v>2210</v>
      </c>
      <c r="D156" s="596" t="s">
        <v>2156</v>
      </c>
      <c r="E156" s="597">
        <v>43630</v>
      </c>
      <c r="F156" s="598">
        <v>1</v>
      </c>
      <c r="G156" s="599">
        <v>43200</v>
      </c>
      <c r="H156" s="599">
        <v>11004</v>
      </c>
      <c r="I156" s="599">
        <v>32196</v>
      </c>
    </row>
    <row r="157" spans="1:9" s="600" customFormat="1">
      <c r="A157" s="751">
        <f t="shared" si="2"/>
        <v>148</v>
      </c>
      <c r="B157" s="751"/>
      <c r="C157" s="596" t="s">
        <v>2217</v>
      </c>
      <c r="D157" s="596" t="s">
        <v>2105</v>
      </c>
      <c r="E157" s="597">
        <v>43826</v>
      </c>
      <c r="F157" s="598">
        <v>1</v>
      </c>
      <c r="G157" s="599">
        <v>130000</v>
      </c>
      <c r="H157" s="599">
        <v>26174.73</v>
      </c>
      <c r="I157" s="599">
        <v>103825.27</v>
      </c>
    </row>
    <row r="158" spans="1:9" s="600" customFormat="1">
      <c r="A158" s="751">
        <f t="shared" si="2"/>
        <v>149</v>
      </c>
      <c r="B158" s="751"/>
      <c r="C158" s="596" t="s">
        <v>2218</v>
      </c>
      <c r="D158" s="596" t="s">
        <v>2154</v>
      </c>
      <c r="E158" s="597">
        <v>43885</v>
      </c>
      <c r="F158" s="598">
        <v>1</v>
      </c>
      <c r="G158" s="599">
        <v>40000</v>
      </c>
      <c r="H158" s="599">
        <v>4934.87</v>
      </c>
      <c r="I158" s="599">
        <v>35065.129999999997</v>
      </c>
    </row>
    <row r="159" spans="1:9" s="600" customFormat="1">
      <c r="A159" s="751">
        <f t="shared" si="2"/>
        <v>150</v>
      </c>
      <c r="B159" s="751"/>
      <c r="C159" s="596" t="s">
        <v>74</v>
      </c>
      <c r="D159" s="596" t="s">
        <v>2105</v>
      </c>
      <c r="E159" s="597">
        <v>44082</v>
      </c>
      <c r="F159" s="598">
        <v>1</v>
      </c>
      <c r="G159" s="599">
        <v>47250</v>
      </c>
      <c r="H159" s="599">
        <v>7760.16</v>
      </c>
      <c r="I159" s="599">
        <v>39489.839999999997</v>
      </c>
    </row>
    <row r="160" spans="1:9" s="600" customFormat="1">
      <c r="A160" s="751">
        <f t="shared" si="2"/>
        <v>151</v>
      </c>
      <c r="B160" s="751"/>
      <c r="C160" s="596" t="s">
        <v>2219</v>
      </c>
      <c r="D160" s="596" t="s">
        <v>2154</v>
      </c>
      <c r="E160" s="597">
        <v>44097</v>
      </c>
      <c r="F160" s="598">
        <v>1</v>
      </c>
      <c r="G160" s="599">
        <v>90000</v>
      </c>
      <c r="H160" s="599">
        <v>7633.33</v>
      </c>
      <c r="I160" s="599">
        <v>82366.67</v>
      </c>
    </row>
    <row r="161" spans="1:10" s="600" customFormat="1">
      <c r="A161" s="751">
        <f t="shared" si="2"/>
        <v>152</v>
      </c>
      <c r="B161" s="751"/>
      <c r="C161" s="596" t="s">
        <v>88</v>
      </c>
      <c r="D161" s="596" t="s">
        <v>2154</v>
      </c>
      <c r="E161" s="597">
        <v>44179</v>
      </c>
      <c r="F161" s="598">
        <v>1</v>
      </c>
      <c r="G161" s="599">
        <v>53000</v>
      </c>
      <c r="H161" s="599">
        <v>3704.3</v>
      </c>
      <c r="I161" s="599">
        <v>49295.7</v>
      </c>
    </row>
    <row r="162" spans="1:10" s="600" customFormat="1">
      <c r="A162" s="751">
        <f t="shared" si="2"/>
        <v>153</v>
      </c>
      <c r="B162" s="751"/>
      <c r="C162" s="596" t="s">
        <v>2220</v>
      </c>
      <c r="D162" s="596" t="s">
        <v>2105</v>
      </c>
      <c r="E162" s="597">
        <v>44181</v>
      </c>
      <c r="F162" s="598">
        <v>1</v>
      </c>
      <c r="G162" s="599">
        <v>450000</v>
      </c>
      <c r="H162" s="599">
        <v>93870.97</v>
      </c>
      <c r="I162" s="599">
        <v>356129.03</v>
      </c>
    </row>
    <row r="163" spans="1:10" s="600" customFormat="1" ht="22.5">
      <c r="A163" s="751">
        <f t="shared" si="2"/>
        <v>154</v>
      </c>
      <c r="B163" s="751"/>
      <c r="C163" s="596" t="s">
        <v>2221</v>
      </c>
      <c r="D163" s="596" t="s">
        <v>2156</v>
      </c>
      <c r="E163" s="597">
        <v>44186</v>
      </c>
      <c r="F163" s="598">
        <v>1</v>
      </c>
      <c r="G163" s="599">
        <v>4600</v>
      </c>
      <c r="H163" s="599">
        <v>473.6</v>
      </c>
      <c r="I163" s="599">
        <v>4126.3999999999996</v>
      </c>
    </row>
    <row r="164" spans="1:10" s="600" customFormat="1" ht="17.25" customHeight="1">
      <c r="A164" s="751">
        <f t="shared" si="2"/>
        <v>155</v>
      </c>
      <c r="B164" s="751"/>
      <c r="C164" s="596" t="s">
        <v>2222</v>
      </c>
      <c r="D164" s="596" t="s">
        <v>2156</v>
      </c>
      <c r="E164" s="597">
        <v>44186</v>
      </c>
      <c r="F164" s="598">
        <v>1</v>
      </c>
      <c r="G164" s="599">
        <v>6500</v>
      </c>
      <c r="H164" s="599">
        <v>669.22</v>
      </c>
      <c r="I164" s="599">
        <v>5830.78</v>
      </c>
    </row>
    <row r="165" spans="1:10" s="600" customFormat="1" ht="17.25" customHeight="1">
      <c r="A165" s="751">
        <f t="shared" si="2"/>
        <v>156</v>
      </c>
      <c r="B165" s="751"/>
      <c r="C165" s="596" t="s">
        <v>2223</v>
      </c>
      <c r="D165" s="596" t="s">
        <v>2156</v>
      </c>
      <c r="E165" s="597">
        <v>44186</v>
      </c>
      <c r="F165" s="598">
        <v>1</v>
      </c>
      <c r="G165" s="599">
        <v>4200</v>
      </c>
      <c r="H165" s="599">
        <v>432.42</v>
      </c>
      <c r="I165" s="599">
        <v>3767.58</v>
      </c>
    </row>
    <row r="166" spans="1:10" s="600" customFormat="1" ht="17.25" customHeight="1">
      <c r="A166" s="751">
        <f t="shared" si="2"/>
        <v>157</v>
      </c>
      <c r="B166" s="751"/>
      <c r="C166" s="596" t="s">
        <v>2223</v>
      </c>
      <c r="D166" s="596" t="s">
        <v>2156</v>
      </c>
      <c r="E166" s="597">
        <v>44186</v>
      </c>
      <c r="F166" s="598">
        <v>1</v>
      </c>
      <c r="G166" s="599">
        <v>4200</v>
      </c>
      <c r="H166" s="599">
        <v>432.42</v>
      </c>
      <c r="I166" s="599">
        <v>3767.58</v>
      </c>
    </row>
    <row r="167" spans="1:10" s="600" customFormat="1" ht="17.25" customHeight="1">
      <c r="A167" s="751">
        <f t="shared" si="2"/>
        <v>158</v>
      </c>
      <c r="B167" s="751"/>
      <c r="C167" s="596" t="s">
        <v>2224</v>
      </c>
      <c r="D167" s="596" t="s">
        <v>2156</v>
      </c>
      <c r="E167" s="597">
        <v>44186</v>
      </c>
      <c r="F167" s="598">
        <v>1</v>
      </c>
      <c r="G167" s="599">
        <v>3800</v>
      </c>
      <c r="H167" s="599">
        <v>391.24</v>
      </c>
      <c r="I167" s="599">
        <v>3408.76</v>
      </c>
    </row>
    <row r="168" spans="1:10" s="600" customFormat="1" ht="21">
      <c r="A168" s="751">
        <f t="shared" si="2"/>
        <v>159</v>
      </c>
      <c r="B168" s="751"/>
      <c r="C168" s="596" t="s">
        <v>2225</v>
      </c>
      <c r="D168" s="596" t="s">
        <v>2156</v>
      </c>
      <c r="E168" s="597">
        <v>44186</v>
      </c>
      <c r="F168" s="598">
        <v>1</v>
      </c>
      <c r="G168" s="599">
        <v>5200</v>
      </c>
      <c r="H168" s="599">
        <v>535.38</v>
      </c>
      <c r="I168" s="599">
        <v>4664.62</v>
      </c>
    </row>
    <row r="169" spans="1:10" s="600" customFormat="1" ht="21">
      <c r="A169" s="751">
        <f t="shared" si="2"/>
        <v>160</v>
      </c>
      <c r="B169" s="751"/>
      <c r="C169" s="596" t="s">
        <v>2226</v>
      </c>
      <c r="D169" s="596" t="s">
        <v>2156</v>
      </c>
      <c r="E169" s="597">
        <v>44186</v>
      </c>
      <c r="F169" s="598">
        <v>1</v>
      </c>
      <c r="G169" s="599">
        <v>3800</v>
      </c>
      <c r="H169" s="599">
        <v>391.24</v>
      </c>
      <c r="I169" s="599">
        <v>3408.76</v>
      </c>
      <c r="J169" s="602" t="s">
        <v>2227</v>
      </c>
    </row>
    <row r="170" spans="1:10" s="600" customFormat="1">
      <c r="A170" s="751">
        <f t="shared" si="2"/>
        <v>161</v>
      </c>
      <c r="B170" s="751"/>
      <c r="C170" s="596" t="s">
        <v>2228</v>
      </c>
      <c r="D170" s="596" t="s">
        <v>2156</v>
      </c>
      <c r="E170" s="597">
        <v>44186</v>
      </c>
      <c r="F170" s="598">
        <v>1</v>
      </c>
      <c r="G170" s="599">
        <v>2300</v>
      </c>
      <c r="H170" s="599">
        <v>236.8</v>
      </c>
      <c r="I170" s="599">
        <v>2063.1999999999998</v>
      </c>
    </row>
    <row r="171" spans="1:10" s="600" customFormat="1">
      <c r="A171" s="751">
        <f t="shared" si="2"/>
        <v>162</v>
      </c>
      <c r="B171" s="751"/>
      <c r="C171" s="596" t="s">
        <v>2228</v>
      </c>
      <c r="D171" s="596" t="s">
        <v>2156</v>
      </c>
      <c r="E171" s="597">
        <v>44186</v>
      </c>
      <c r="F171" s="598">
        <v>1</v>
      </c>
      <c r="G171" s="599">
        <v>2300</v>
      </c>
      <c r="H171" s="599">
        <v>236.8</v>
      </c>
      <c r="I171" s="599">
        <v>2063.1999999999998</v>
      </c>
    </row>
    <row r="172" spans="1:10" s="600" customFormat="1" ht="21">
      <c r="A172" s="751">
        <f t="shared" si="2"/>
        <v>163</v>
      </c>
      <c r="B172" s="751"/>
      <c r="C172" s="596" t="s">
        <v>2229</v>
      </c>
      <c r="D172" s="596" t="s">
        <v>2156</v>
      </c>
      <c r="E172" s="597">
        <v>44186</v>
      </c>
      <c r="F172" s="598">
        <v>1</v>
      </c>
      <c r="G172" s="599">
        <v>3800</v>
      </c>
      <c r="H172" s="599">
        <v>391.24</v>
      </c>
      <c r="I172" s="599">
        <v>3408.76</v>
      </c>
    </row>
    <row r="173" spans="1:10" s="600" customFormat="1" ht="21">
      <c r="A173" s="751">
        <f t="shared" si="2"/>
        <v>164</v>
      </c>
      <c r="B173" s="751"/>
      <c r="C173" s="596" t="s">
        <v>2230</v>
      </c>
      <c r="D173" s="596" t="s">
        <v>2156</v>
      </c>
      <c r="E173" s="597">
        <v>44186</v>
      </c>
      <c r="F173" s="598">
        <v>1</v>
      </c>
      <c r="G173" s="599">
        <v>3800</v>
      </c>
      <c r="H173" s="599">
        <v>391.24</v>
      </c>
      <c r="I173" s="599">
        <v>3408.76</v>
      </c>
    </row>
    <row r="174" spans="1:10" s="600" customFormat="1" ht="16.5" customHeight="1">
      <c r="A174" s="751">
        <f t="shared" si="2"/>
        <v>165</v>
      </c>
      <c r="B174" s="751"/>
      <c r="C174" s="596" t="s">
        <v>2231</v>
      </c>
      <c r="D174" s="596" t="s">
        <v>2156</v>
      </c>
      <c r="E174" s="597">
        <v>44186</v>
      </c>
      <c r="F174" s="598">
        <v>1</v>
      </c>
      <c r="G174" s="599">
        <v>3800</v>
      </c>
      <c r="H174" s="599">
        <v>391.24</v>
      </c>
      <c r="I174" s="599">
        <v>3408.76</v>
      </c>
    </row>
    <row r="175" spans="1:10" s="600" customFormat="1" ht="16.5" customHeight="1">
      <c r="A175" s="751">
        <f t="shared" si="2"/>
        <v>166</v>
      </c>
      <c r="B175" s="751"/>
      <c r="C175" s="596" t="s">
        <v>2232</v>
      </c>
      <c r="D175" s="596" t="s">
        <v>2156</v>
      </c>
      <c r="E175" s="597">
        <v>44186</v>
      </c>
      <c r="F175" s="598">
        <v>1</v>
      </c>
      <c r="G175" s="599">
        <v>3900</v>
      </c>
      <c r="H175" s="599">
        <v>401.53</v>
      </c>
      <c r="I175" s="599">
        <v>3498.47</v>
      </c>
    </row>
    <row r="176" spans="1:10" s="600" customFormat="1" ht="16.5" customHeight="1">
      <c r="A176" s="751">
        <f t="shared" si="2"/>
        <v>167</v>
      </c>
      <c r="B176" s="751"/>
      <c r="C176" s="596" t="s">
        <v>2233</v>
      </c>
      <c r="D176" s="596" t="s">
        <v>2156</v>
      </c>
      <c r="E176" s="597">
        <v>44186</v>
      </c>
      <c r="F176" s="598">
        <v>1</v>
      </c>
      <c r="G176" s="599">
        <v>4000</v>
      </c>
      <c r="H176" s="599">
        <v>411.83</v>
      </c>
      <c r="I176" s="599">
        <v>3588.17</v>
      </c>
    </row>
    <row r="177" spans="1:9" s="600" customFormat="1">
      <c r="A177" s="751">
        <f t="shared" si="2"/>
        <v>168</v>
      </c>
      <c r="B177" s="751"/>
      <c r="C177" s="596" t="s">
        <v>2234</v>
      </c>
      <c r="D177" s="596" t="s">
        <v>2156</v>
      </c>
      <c r="E177" s="597">
        <v>44186</v>
      </c>
      <c r="F177" s="598">
        <v>1</v>
      </c>
      <c r="G177" s="599">
        <v>4500</v>
      </c>
      <c r="H177" s="599">
        <v>463.31</v>
      </c>
      <c r="I177" s="599">
        <v>4036.69</v>
      </c>
    </row>
    <row r="178" spans="1:9" s="600" customFormat="1" ht="21">
      <c r="A178" s="751">
        <f t="shared" si="2"/>
        <v>169</v>
      </c>
      <c r="B178" s="751"/>
      <c r="C178" s="596" t="s">
        <v>2235</v>
      </c>
      <c r="D178" s="596" t="s">
        <v>2156</v>
      </c>
      <c r="E178" s="597">
        <v>44186</v>
      </c>
      <c r="F178" s="598">
        <v>1</v>
      </c>
      <c r="G178" s="599">
        <v>4000</v>
      </c>
      <c r="H178" s="599">
        <v>411.83</v>
      </c>
      <c r="I178" s="599">
        <v>3588.17</v>
      </c>
    </row>
    <row r="179" spans="1:9" s="600" customFormat="1" ht="21">
      <c r="A179" s="751">
        <f t="shared" si="2"/>
        <v>170</v>
      </c>
      <c r="B179" s="751"/>
      <c r="C179" s="596" t="s">
        <v>2236</v>
      </c>
      <c r="D179" s="596" t="s">
        <v>2156</v>
      </c>
      <c r="E179" s="597">
        <v>44186</v>
      </c>
      <c r="F179" s="598">
        <v>1</v>
      </c>
      <c r="G179" s="599">
        <v>5000</v>
      </c>
      <c r="H179" s="599">
        <v>514.78</v>
      </c>
      <c r="I179" s="599">
        <v>4485.22</v>
      </c>
    </row>
    <row r="180" spans="1:9" s="600" customFormat="1">
      <c r="A180" s="751">
        <f t="shared" si="2"/>
        <v>171</v>
      </c>
      <c r="B180" s="751"/>
      <c r="C180" s="596" t="s">
        <v>83</v>
      </c>
      <c r="D180" s="596" t="s">
        <v>2154</v>
      </c>
      <c r="E180" s="597">
        <v>44228</v>
      </c>
      <c r="F180" s="598">
        <v>1</v>
      </c>
      <c r="G180" s="599">
        <v>20700</v>
      </c>
      <c r="H180" s="599">
        <v>1265</v>
      </c>
      <c r="I180" s="599">
        <v>19435</v>
      </c>
    </row>
    <row r="181" spans="1:9" s="600" customFormat="1">
      <c r="A181" s="751">
        <f t="shared" si="2"/>
        <v>172</v>
      </c>
      <c r="B181" s="751"/>
      <c r="C181" s="596" t="s">
        <v>2237</v>
      </c>
      <c r="D181" s="596" t="s">
        <v>2154</v>
      </c>
      <c r="E181" s="597">
        <v>44242</v>
      </c>
      <c r="F181" s="598">
        <v>1</v>
      </c>
      <c r="G181" s="599">
        <v>22000</v>
      </c>
      <c r="H181" s="599">
        <v>1283.33</v>
      </c>
      <c r="I181" s="599">
        <v>20716.669999999998</v>
      </c>
    </row>
    <row r="182" spans="1:9" s="600" customFormat="1">
      <c r="A182" s="751">
        <f t="shared" si="2"/>
        <v>173</v>
      </c>
      <c r="B182" s="751"/>
      <c r="C182" s="596" t="s">
        <v>2238</v>
      </c>
      <c r="D182" s="596" t="s">
        <v>2105</v>
      </c>
      <c r="E182" s="597">
        <v>44314</v>
      </c>
      <c r="F182" s="598">
        <v>1</v>
      </c>
      <c r="G182" s="599">
        <v>70000</v>
      </c>
      <c r="H182" s="599">
        <v>5906.25</v>
      </c>
      <c r="I182" s="599">
        <v>64093.75</v>
      </c>
    </row>
    <row r="183" spans="1:9" s="600" customFormat="1" ht="21">
      <c r="A183" s="751">
        <f t="shared" si="2"/>
        <v>174</v>
      </c>
      <c r="B183" s="751"/>
      <c r="C183" s="596" t="s">
        <v>2239</v>
      </c>
      <c r="D183" s="596" t="s">
        <v>2154</v>
      </c>
      <c r="E183" s="597">
        <v>44319</v>
      </c>
      <c r="F183" s="598">
        <v>1</v>
      </c>
      <c r="G183" s="599">
        <v>140000</v>
      </c>
      <c r="H183" s="599">
        <v>6172.04</v>
      </c>
      <c r="I183" s="599">
        <v>133827.96</v>
      </c>
    </row>
    <row r="184" spans="1:9" s="600" customFormat="1" ht="21">
      <c r="A184" s="751">
        <f t="shared" si="2"/>
        <v>175</v>
      </c>
      <c r="B184" s="751"/>
      <c r="C184" s="596" t="s">
        <v>2239</v>
      </c>
      <c r="D184" s="596" t="s">
        <v>2154</v>
      </c>
      <c r="E184" s="597">
        <v>44319</v>
      </c>
      <c r="F184" s="598">
        <v>1</v>
      </c>
      <c r="G184" s="599">
        <v>140000</v>
      </c>
      <c r="H184" s="599">
        <v>6172.04</v>
      </c>
      <c r="I184" s="599">
        <v>133827.96</v>
      </c>
    </row>
    <row r="185" spans="1:9" s="600" customFormat="1">
      <c r="A185" s="751">
        <f t="shared" si="2"/>
        <v>176</v>
      </c>
      <c r="B185" s="751"/>
      <c r="C185" s="596" t="s">
        <v>2240</v>
      </c>
      <c r="D185" s="596" t="s">
        <v>2154</v>
      </c>
      <c r="E185" s="597">
        <v>44413</v>
      </c>
      <c r="F185" s="598">
        <v>1</v>
      </c>
      <c r="G185" s="599">
        <v>24030</v>
      </c>
      <c r="H185" s="599">
        <v>650.27</v>
      </c>
      <c r="I185" s="599">
        <v>23379.73</v>
      </c>
    </row>
    <row r="186" spans="1:9" s="600" customFormat="1">
      <c r="A186" s="751">
        <f t="shared" si="2"/>
        <v>177</v>
      </c>
      <c r="B186" s="751"/>
      <c r="C186" s="596" t="s">
        <v>2219</v>
      </c>
      <c r="D186" s="596" t="s">
        <v>2154</v>
      </c>
      <c r="E186" s="597">
        <v>44466</v>
      </c>
      <c r="F186" s="598">
        <v>1</v>
      </c>
      <c r="G186" s="599">
        <v>85000</v>
      </c>
      <c r="H186" s="599">
        <v>1479.63</v>
      </c>
      <c r="I186" s="599">
        <v>83520.37</v>
      </c>
    </row>
    <row r="187" spans="1:9" s="600" customFormat="1">
      <c r="A187" s="751">
        <f t="shared" si="2"/>
        <v>178</v>
      </c>
      <c r="B187" s="751"/>
      <c r="C187" s="596" t="s">
        <v>83</v>
      </c>
      <c r="D187" s="596" t="s">
        <v>2154</v>
      </c>
      <c r="E187" s="597">
        <v>44537</v>
      </c>
      <c r="F187" s="598">
        <v>1</v>
      </c>
      <c r="G187" s="599">
        <v>40074</v>
      </c>
      <c r="H187" s="599">
        <v>179.54</v>
      </c>
      <c r="I187" s="599">
        <v>39894.46</v>
      </c>
    </row>
    <row r="188" spans="1:9" s="600" customFormat="1">
      <c r="A188" s="751">
        <f t="shared" si="2"/>
        <v>179</v>
      </c>
      <c r="B188" s="751"/>
      <c r="C188" s="596" t="s">
        <v>2241</v>
      </c>
      <c r="D188" s="596" t="s">
        <v>2105</v>
      </c>
      <c r="E188" s="597">
        <v>44540</v>
      </c>
      <c r="F188" s="598">
        <v>1</v>
      </c>
      <c r="G188" s="599">
        <v>35000</v>
      </c>
      <c r="H188" s="599">
        <v>206.99</v>
      </c>
      <c r="I188" s="599">
        <v>34793.01</v>
      </c>
    </row>
    <row r="189" spans="1:9" s="600" customFormat="1">
      <c r="A189" s="751">
        <f t="shared" si="2"/>
        <v>180</v>
      </c>
      <c r="B189" s="751"/>
      <c r="C189" s="596" t="s">
        <v>2172</v>
      </c>
      <c r="D189" s="596" t="s">
        <v>2105</v>
      </c>
      <c r="E189" s="597">
        <v>44554</v>
      </c>
      <c r="F189" s="598">
        <v>1</v>
      </c>
      <c r="G189" s="599">
        <v>25900</v>
      </c>
      <c r="H189" s="599">
        <v>55.7</v>
      </c>
      <c r="I189" s="599">
        <v>25844.3</v>
      </c>
    </row>
    <row r="190" spans="1:9" s="600" customFormat="1">
      <c r="A190" s="751">
        <f t="shared" si="2"/>
        <v>181</v>
      </c>
      <c r="B190" s="751"/>
      <c r="C190" s="596" t="s">
        <v>2172</v>
      </c>
      <c r="D190" s="596" t="s">
        <v>2105</v>
      </c>
      <c r="E190" s="597">
        <v>44554</v>
      </c>
      <c r="F190" s="598">
        <v>1</v>
      </c>
      <c r="G190" s="599">
        <v>25900</v>
      </c>
      <c r="H190" s="599">
        <v>55.7</v>
      </c>
      <c r="I190" s="599">
        <v>25844.3</v>
      </c>
    </row>
    <row r="191" spans="1:9" s="600" customFormat="1">
      <c r="A191" s="751">
        <f t="shared" si="2"/>
        <v>182</v>
      </c>
      <c r="B191" s="751"/>
      <c r="C191" s="596" t="s">
        <v>2172</v>
      </c>
      <c r="D191" s="596" t="s">
        <v>2105</v>
      </c>
      <c r="E191" s="597">
        <v>44554</v>
      </c>
      <c r="F191" s="598">
        <v>1</v>
      </c>
      <c r="G191" s="599">
        <v>25900</v>
      </c>
      <c r="H191" s="599">
        <v>55.7</v>
      </c>
      <c r="I191" s="599">
        <v>25844.3</v>
      </c>
    </row>
    <row r="192" spans="1:9" s="600" customFormat="1">
      <c r="A192" s="751">
        <f t="shared" si="2"/>
        <v>183</v>
      </c>
      <c r="B192" s="751"/>
      <c r="C192" s="596" t="s">
        <v>2172</v>
      </c>
      <c r="D192" s="596" t="s">
        <v>2105</v>
      </c>
      <c r="E192" s="597">
        <v>44554</v>
      </c>
      <c r="F192" s="598">
        <v>1</v>
      </c>
      <c r="G192" s="599">
        <v>25900</v>
      </c>
      <c r="H192" s="599">
        <v>55.7</v>
      </c>
      <c r="I192" s="599">
        <v>25844.3</v>
      </c>
    </row>
    <row r="193" spans="1:9" s="600" customFormat="1">
      <c r="A193" s="751">
        <f t="shared" si="2"/>
        <v>184</v>
      </c>
      <c r="B193" s="751"/>
      <c r="C193" s="596" t="s">
        <v>2172</v>
      </c>
      <c r="D193" s="596" t="s">
        <v>2105</v>
      </c>
      <c r="E193" s="597">
        <v>44554</v>
      </c>
      <c r="F193" s="598">
        <v>1</v>
      </c>
      <c r="G193" s="599">
        <v>25900</v>
      </c>
      <c r="H193" s="599">
        <v>55.7</v>
      </c>
      <c r="I193" s="599">
        <v>25844.3</v>
      </c>
    </row>
    <row r="194" spans="1:9" s="600" customFormat="1">
      <c r="A194" s="751">
        <f t="shared" si="2"/>
        <v>185</v>
      </c>
      <c r="B194" s="751"/>
      <c r="C194" s="596" t="s">
        <v>2172</v>
      </c>
      <c r="D194" s="596" t="s">
        <v>2105</v>
      </c>
      <c r="E194" s="597">
        <v>44554</v>
      </c>
      <c r="F194" s="598">
        <v>1</v>
      </c>
      <c r="G194" s="599">
        <v>25900</v>
      </c>
      <c r="H194" s="599">
        <v>55.7</v>
      </c>
      <c r="I194" s="599">
        <v>25844.3</v>
      </c>
    </row>
    <row r="195" spans="1:9" s="600" customFormat="1" ht="15" customHeight="1">
      <c r="A195" s="752"/>
      <c r="B195" s="753"/>
      <c r="C195" s="629"/>
      <c r="D195" s="603"/>
      <c r="E195" s="603"/>
      <c r="F195" s="604">
        <f>SUM(F10:F194)</f>
        <v>462</v>
      </c>
      <c r="G195" s="605">
        <v>16834604</v>
      </c>
      <c r="H195" s="605">
        <v>7561057.7800000003</v>
      </c>
      <c r="I195" s="605">
        <v>9273546.2200000007</v>
      </c>
    </row>
    <row r="196" spans="1:9" s="600" customFormat="1">
      <c r="A196" s="606"/>
      <c r="B196" s="606"/>
      <c r="C196" s="607"/>
      <c r="D196" s="608"/>
      <c r="E196" s="608"/>
      <c r="F196" s="608"/>
      <c r="G196" s="609"/>
      <c r="H196" s="609"/>
      <c r="I196" s="609"/>
    </row>
    <row r="197" spans="1:9" s="600" customFormat="1">
      <c r="A197" s="610"/>
      <c r="B197" s="754" t="s">
        <v>2242</v>
      </c>
      <c r="C197" s="754"/>
      <c r="D197" s="611"/>
      <c r="E197" s="612"/>
      <c r="F197" s="610"/>
      <c r="G197" s="610"/>
      <c r="H197" s="610"/>
      <c r="I197" s="610" t="s">
        <v>125</v>
      </c>
    </row>
    <row r="198" spans="1:9">
      <c r="A198" s="750" t="s">
        <v>2243</v>
      </c>
      <c r="B198" s="750"/>
      <c r="C198" s="750"/>
      <c r="D198" s="750"/>
      <c r="E198" s="750"/>
      <c r="F198" s="747" t="s">
        <v>2244</v>
      </c>
      <c r="G198" s="747"/>
      <c r="H198" s="747"/>
      <c r="I198" s="747"/>
    </row>
    <row r="199" spans="1:9">
      <c r="A199" s="613"/>
      <c r="B199" s="613"/>
      <c r="C199" s="613"/>
      <c r="D199" s="613"/>
      <c r="E199" s="613"/>
      <c r="F199" s="744" t="s">
        <v>2245</v>
      </c>
      <c r="G199" s="744"/>
      <c r="H199" s="744"/>
      <c r="I199" s="744"/>
    </row>
    <row r="200" spans="1:9">
      <c r="A200" s="613"/>
      <c r="B200" s="613"/>
      <c r="C200" s="613"/>
      <c r="D200" s="613"/>
      <c r="E200" s="613"/>
      <c r="F200" s="614"/>
      <c r="G200" s="614"/>
      <c r="H200" s="614"/>
      <c r="I200" s="614"/>
    </row>
    <row r="201" spans="1:9">
      <c r="A201" s="750" t="s">
        <v>2246</v>
      </c>
      <c r="B201" s="750"/>
      <c r="C201" s="750"/>
      <c r="D201" s="615"/>
      <c r="E201" s="615"/>
      <c r="F201" s="747" t="s">
        <v>2247</v>
      </c>
      <c r="G201" s="747"/>
      <c r="H201" s="747"/>
      <c r="I201" s="747"/>
    </row>
    <row r="202" spans="1:9">
      <c r="A202" s="610"/>
      <c r="B202" s="610"/>
      <c r="C202" s="610"/>
      <c r="D202" s="610"/>
      <c r="E202" s="610"/>
      <c r="F202" s="744" t="s">
        <v>2245</v>
      </c>
      <c r="G202" s="744"/>
      <c r="H202" s="744"/>
      <c r="I202" s="744"/>
    </row>
    <row r="203" spans="1:9">
      <c r="A203" s="610"/>
      <c r="B203" s="610"/>
      <c r="C203" s="610"/>
      <c r="D203" s="610"/>
      <c r="E203" s="610"/>
      <c r="F203" s="610"/>
      <c r="G203" s="610"/>
      <c r="H203" s="610"/>
      <c r="I203" s="610"/>
    </row>
    <row r="204" spans="1:9">
      <c r="A204" s="746" t="s">
        <v>2248</v>
      </c>
      <c r="B204" s="746"/>
      <c r="C204" s="747" t="s">
        <v>2249</v>
      </c>
      <c r="D204" s="747"/>
      <c r="E204" s="747"/>
      <c r="F204" s="747"/>
      <c r="G204" s="747"/>
      <c r="H204" s="747"/>
      <c r="I204" s="747"/>
    </row>
    <row r="205" spans="1:9">
      <c r="A205" s="746"/>
      <c r="B205" s="746"/>
      <c r="C205" s="616"/>
      <c r="D205" s="616"/>
      <c r="E205" s="616"/>
      <c r="F205" s="616" t="s">
        <v>2245</v>
      </c>
      <c r="G205" s="616"/>
      <c r="H205" s="616"/>
      <c r="I205" s="616"/>
    </row>
    <row r="206" spans="1:9">
      <c r="A206" s="610"/>
      <c r="B206" s="610"/>
      <c r="C206" s="610"/>
      <c r="D206" s="610"/>
      <c r="E206" s="610"/>
      <c r="F206" s="610"/>
      <c r="G206" s="610"/>
      <c r="H206" s="610"/>
      <c r="I206" s="610"/>
    </row>
    <row r="207" spans="1:9">
      <c r="A207" s="746" t="s">
        <v>2250</v>
      </c>
      <c r="B207" s="746"/>
      <c r="C207" s="617" t="s">
        <v>2251</v>
      </c>
      <c r="D207" s="617"/>
      <c r="E207" s="617"/>
      <c r="F207" s="617"/>
      <c r="G207" s="616"/>
      <c r="H207" s="747" t="s">
        <v>2252</v>
      </c>
      <c r="I207" s="747"/>
    </row>
    <row r="208" spans="1:9">
      <c r="A208" s="746"/>
      <c r="B208" s="746"/>
      <c r="C208" s="618" t="s">
        <v>2253</v>
      </c>
      <c r="D208" s="619"/>
      <c r="E208" s="744" t="s">
        <v>2254</v>
      </c>
      <c r="F208" s="744"/>
      <c r="G208" s="620"/>
      <c r="H208" s="744" t="s">
        <v>2255</v>
      </c>
      <c r="I208" s="744"/>
    </row>
    <row r="209" spans="1:9">
      <c r="A209" s="610"/>
      <c r="B209" s="610"/>
      <c r="C209" s="610"/>
      <c r="D209" s="610"/>
      <c r="E209" s="614"/>
      <c r="F209" s="610"/>
      <c r="G209" s="614"/>
      <c r="H209" s="614"/>
      <c r="I209" s="610"/>
    </row>
    <row r="210" spans="1:9">
      <c r="A210" s="610"/>
      <c r="B210" s="610"/>
      <c r="C210" s="610"/>
      <c r="D210" s="610"/>
      <c r="E210" s="610"/>
      <c r="F210" s="610"/>
      <c r="G210" s="610"/>
      <c r="H210" s="610"/>
      <c r="I210" s="610"/>
    </row>
    <row r="211" spans="1:9">
      <c r="A211" s="746" t="s">
        <v>2256</v>
      </c>
      <c r="B211" s="746"/>
      <c r="C211" s="614" t="s">
        <v>2257</v>
      </c>
      <c r="D211" s="610"/>
      <c r="E211" s="610"/>
      <c r="F211" s="610"/>
      <c r="G211" s="610"/>
      <c r="H211" s="747" t="s">
        <v>2258</v>
      </c>
      <c r="I211" s="747"/>
    </row>
    <row r="212" spans="1:9">
      <c r="A212" s="746"/>
      <c r="B212" s="746"/>
      <c r="C212" s="618" t="s">
        <v>2253</v>
      </c>
      <c r="D212" s="619"/>
      <c r="E212" s="744" t="s">
        <v>2254</v>
      </c>
      <c r="F212" s="744"/>
      <c r="G212" s="620"/>
      <c r="H212" s="748" t="s">
        <v>2255</v>
      </c>
      <c r="I212" s="748"/>
    </row>
    <row r="213" spans="1:9">
      <c r="A213" s="610"/>
      <c r="B213" s="610"/>
      <c r="C213" s="610"/>
      <c r="D213" s="610"/>
      <c r="E213" s="614"/>
      <c r="F213" s="610"/>
      <c r="G213" s="614"/>
      <c r="H213" s="614"/>
      <c r="I213" s="610"/>
    </row>
    <row r="214" spans="1:9">
      <c r="A214" s="746" t="s">
        <v>2259</v>
      </c>
      <c r="B214" s="746"/>
      <c r="C214" s="621" t="s">
        <v>2260</v>
      </c>
      <c r="D214" s="617"/>
      <c r="E214" s="617"/>
      <c r="F214" s="617"/>
      <c r="G214" s="616"/>
      <c r="H214" s="747" t="s">
        <v>2261</v>
      </c>
      <c r="I214" s="747"/>
    </row>
    <row r="215" spans="1:9">
      <c r="A215" s="746"/>
      <c r="B215" s="746"/>
      <c r="C215" s="618" t="s">
        <v>2253</v>
      </c>
      <c r="D215" s="619"/>
      <c r="E215" s="744" t="s">
        <v>2254</v>
      </c>
      <c r="F215" s="744"/>
      <c r="G215" s="620"/>
      <c r="H215" s="748" t="s">
        <v>2255</v>
      </c>
      <c r="I215" s="748"/>
    </row>
    <row r="216" spans="1:9">
      <c r="A216" s="610"/>
      <c r="B216" s="610"/>
      <c r="C216" s="610"/>
      <c r="D216" s="610"/>
      <c r="E216" s="614"/>
      <c r="F216" s="610"/>
      <c r="G216" s="614"/>
      <c r="H216" s="614"/>
      <c r="I216" s="610"/>
    </row>
    <row r="217" spans="1:9">
      <c r="A217" s="610"/>
      <c r="B217" s="610"/>
      <c r="C217" s="614" t="s">
        <v>2262</v>
      </c>
      <c r="D217" s="610"/>
      <c r="E217" s="610"/>
      <c r="F217" s="617"/>
      <c r="G217" s="616"/>
      <c r="H217" s="747" t="s">
        <v>2263</v>
      </c>
      <c r="I217" s="747"/>
    </row>
    <row r="218" spans="1:9">
      <c r="A218" s="610"/>
      <c r="B218" s="610"/>
      <c r="C218" s="618" t="s">
        <v>2253</v>
      </c>
      <c r="D218" s="619"/>
      <c r="E218" s="744" t="s">
        <v>2254</v>
      </c>
      <c r="F218" s="744"/>
      <c r="G218" s="613"/>
      <c r="H218" s="748" t="s">
        <v>2255</v>
      </c>
      <c r="I218" s="748"/>
    </row>
    <row r="219" spans="1:9">
      <c r="A219" s="610"/>
      <c r="B219" s="610"/>
      <c r="C219" s="610"/>
      <c r="D219" s="610"/>
      <c r="E219" s="614"/>
      <c r="F219" s="610"/>
      <c r="G219" s="614"/>
      <c r="H219" s="614"/>
      <c r="I219" s="610"/>
    </row>
    <row r="220" spans="1:9">
      <c r="A220" s="610"/>
      <c r="B220" s="610"/>
      <c r="C220" s="610"/>
      <c r="D220" s="610"/>
      <c r="E220" s="610"/>
      <c r="F220" s="610"/>
      <c r="G220" s="610"/>
      <c r="H220" s="610"/>
      <c r="I220" s="610"/>
    </row>
    <row r="221" spans="1:9">
      <c r="A221" s="746" t="s">
        <v>2264</v>
      </c>
      <c r="B221" s="746"/>
      <c r="C221" s="621" t="s">
        <v>2265</v>
      </c>
      <c r="D221" s="622"/>
      <c r="E221" s="622"/>
      <c r="F221" s="610"/>
      <c r="G221" s="610"/>
      <c r="H221" s="747" t="s">
        <v>2266</v>
      </c>
      <c r="I221" s="747"/>
    </row>
    <row r="222" spans="1:9">
      <c r="A222" s="746"/>
      <c r="B222" s="746"/>
      <c r="C222" s="613" t="s">
        <v>2267</v>
      </c>
      <c r="D222" s="613"/>
      <c r="E222" s="744" t="s">
        <v>2254</v>
      </c>
      <c r="F222" s="744"/>
      <c r="G222" s="620"/>
      <c r="H222" s="748" t="s">
        <v>2255</v>
      </c>
      <c r="I222" s="748"/>
    </row>
    <row r="223" spans="1:9">
      <c r="A223" s="610"/>
      <c r="B223" s="610"/>
      <c r="C223" s="610"/>
      <c r="D223" s="610"/>
      <c r="E223" s="610"/>
      <c r="F223" s="610"/>
      <c r="G223" s="610"/>
      <c r="H223" s="610"/>
      <c r="I223" s="610"/>
    </row>
    <row r="224" spans="1:9">
      <c r="A224" s="749" t="s">
        <v>2268</v>
      </c>
      <c r="B224" s="749"/>
      <c r="C224" s="749"/>
      <c r="D224" s="749"/>
      <c r="E224" s="749"/>
      <c r="F224" s="749"/>
      <c r="G224" s="749"/>
      <c r="H224" s="749"/>
      <c r="I224" s="749"/>
    </row>
    <row r="225" spans="1:9">
      <c r="A225" s="749"/>
      <c r="B225" s="749"/>
      <c r="C225" s="749"/>
      <c r="D225" s="749"/>
      <c r="E225" s="749"/>
      <c r="F225" s="749"/>
      <c r="G225" s="749"/>
      <c r="H225" s="749"/>
      <c r="I225" s="749"/>
    </row>
    <row r="226" spans="1:9">
      <c r="A226" s="749"/>
      <c r="B226" s="749"/>
      <c r="C226" s="749"/>
      <c r="D226" s="749"/>
      <c r="E226" s="749"/>
      <c r="F226" s="749"/>
      <c r="G226" s="749"/>
      <c r="H226" s="749"/>
      <c r="I226" s="749"/>
    </row>
    <row r="227" spans="1:9">
      <c r="A227" s="749"/>
      <c r="B227" s="749"/>
      <c r="C227" s="749"/>
      <c r="D227" s="749"/>
      <c r="E227" s="749"/>
      <c r="F227" s="749"/>
      <c r="G227" s="749"/>
      <c r="H227" s="749"/>
      <c r="I227" s="749"/>
    </row>
    <row r="228" spans="1:9">
      <c r="A228" s="623" t="s">
        <v>2269</v>
      </c>
      <c r="B228" s="623"/>
      <c r="C228" s="610"/>
      <c r="D228" s="610"/>
      <c r="E228" s="610"/>
      <c r="F228" s="610"/>
      <c r="G228" s="610"/>
      <c r="H228" s="610"/>
      <c r="I228" s="610"/>
    </row>
    <row r="229" spans="1:9">
      <c r="A229" s="623" t="s">
        <v>2270</v>
      </c>
      <c r="B229" s="623"/>
      <c r="C229" s="610"/>
      <c r="D229" s="610"/>
      <c r="E229" s="610"/>
      <c r="F229" s="610"/>
      <c r="G229" s="610"/>
      <c r="H229" s="610"/>
      <c r="I229" s="610"/>
    </row>
    <row r="230" spans="1:9">
      <c r="A230" s="610"/>
      <c r="B230" s="610"/>
      <c r="C230" s="610" t="s">
        <v>2271</v>
      </c>
      <c r="D230" s="610"/>
      <c r="E230" s="610"/>
      <c r="F230" s="613"/>
      <c r="G230" s="613"/>
      <c r="H230" s="610"/>
      <c r="I230" s="614" t="s">
        <v>2252</v>
      </c>
    </row>
    <row r="231" spans="1:9">
      <c r="A231" s="610"/>
      <c r="B231" s="610"/>
      <c r="C231" s="624" t="s">
        <v>2253</v>
      </c>
      <c r="D231" s="625"/>
      <c r="E231" s="625"/>
      <c r="F231" s="744" t="s">
        <v>2254</v>
      </c>
      <c r="G231" s="744"/>
      <c r="H231" s="610"/>
      <c r="I231" s="626" t="s">
        <v>2255</v>
      </c>
    </row>
    <row r="232" spans="1:9">
      <c r="A232" s="610"/>
      <c r="B232" s="610"/>
      <c r="C232" s="610"/>
      <c r="D232" s="610"/>
      <c r="E232" s="614"/>
      <c r="F232" s="613"/>
      <c r="G232" s="613"/>
      <c r="H232" s="614"/>
      <c r="I232" s="610"/>
    </row>
    <row r="233" spans="1:9">
      <c r="A233" s="610"/>
      <c r="B233" s="610"/>
      <c r="C233" s="610" t="s">
        <v>2272</v>
      </c>
      <c r="D233" s="610"/>
      <c r="E233" s="610"/>
      <c r="F233" s="743"/>
      <c r="G233" s="743"/>
      <c r="H233" s="620"/>
      <c r="I233" s="621" t="s">
        <v>2273</v>
      </c>
    </row>
    <row r="234" spans="1:9">
      <c r="A234" s="610"/>
      <c r="B234" s="610"/>
      <c r="C234" s="626" t="s">
        <v>2253</v>
      </c>
      <c r="D234" s="610"/>
      <c r="E234" s="610"/>
      <c r="F234" s="744" t="s">
        <v>2254</v>
      </c>
      <c r="G234" s="744"/>
      <c r="H234" s="616"/>
      <c r="I234" s="627" t="s">
        <v>2255</v>
      </c>
    </row>
    <row r="235" spans="1:9">
      <c r="A235" s="745" t="s">
        <v>2274</v>
      </c>
      <c r="B235" s="745"/>
      <c r="C235" s="745"/>
      <c r="D235" s="610"/>
      <c r="E235" s="610"/>
      <c r="F235" s="613"/>
      <c r="G235" s="613"/>
      <c r="H235" s="610"/>
      <c r="I235" s="610"/>
    </row>
    <row r="236" spans="1:9">
      <c r="A236" s="745" t="s">
        <v>2275</v>
      </c>
      <c r="B236" s="745"/>
      <c r="C236" s="745"/>
      <c r="D236" s="610"/>
      <c r="E236" s="610"/>
      <c r="F236" s="613"/>
      <c r="G236" s="613"/>
      <c r="H236" s="610"/>
      <c r="I236" s="610"/>
    </row>
    <row r="237" spans="1:9">
      <c r="C237" s="610" t="s">
        <v>2276</v>
      </c>
      <c r="D237" s="610"/>
      <c r="E237" s="610"/>
      <c r="F237" s="743"/>
      <c r="G237" s="743"/>
      <c r="H237" s="613"/>
      <c r="I237" s="621" t="s">
        <v>2277</v>
      </c>
    </row>
    <row r="238" spans="1:9">
      <c r="C238" s="626" t="s">
        <v>2253</v>
      </c>
      <c r="D238" s="610"/>
      <c r="E238" s="610"/>
      <c r="F238" s="744" t="s">
        <v>2254</v>
      </c>
      <c r="G238" s="744"/>
      <c r="H238" s="610"/>
      <c r="I238" s="628" t="s">
        <v>2255</v>
      </c>
    </row>
  </sheetData>
  <mergeCells count="225">
    <mergeCell ref="A13:B13"/>
    <mergeCell ref="A14:B14"/>
    <mergeCell ref="A15:B15"/>
    <mergeCell ref="A16:B16"/>
    <mergeCell ref="A17:B17"/>
    <mergeCell ref="A18:B18"/>
    <mergeCell ref="C6:I7"/>
    <mergeCell ref="A9:B9"/>
    <mergeCell ref="A10:B10"/>
    <mergeCell ref="A11:B11"/>
    <mergeCell ref="A12:B12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93:B193"/>
    <mergeCell ref="A194:B194"/>
    <mergeCell ref="A195:B195"/>
    <mergeCell ref="B197:C197"/>
    <mergeCell ref="A198:E198"/>
    <mergeCell ref="A187:B187"/>
    <mergeCell ref="A188:B188"/>
    <mergeCell ref="A189:B189"/>
    <mergeCell ref="A190:B190"/>
    <mergeCell ref="A191:B191"/>
    <mergeCell ref="A192:B192"/>
    <mergeCell ref="A211:B212"/>
    <mergeCell ref="H211:I211"/>
    <mergeCell ref="E212:F212"/>
    <mergeCell ref="H212:I212"/>
    <mergeCell ref="F198:I198"/>
    <mergeCell ref="F199:I199"/>
    <mergeCell ref="A201:C201"/>
    <mergeCell ref="F201:I201"/>
    <mergeCell ref="F202:I202"/>
    <mergeCell ref="A204:B205"/>
    <mergeCell ref="C204:I204"/>
    <mergeCell ref="F1:I4"/>
    <mergeCell ref="F233:G233"/>
    <mergeCell ref="F234:G234"/>
    <mergeCell ref="A235:C235"/>
    <mergeCell ref="A236:C236"/>
    <mergeCell ref="F237:G237"/>
    <mergeCell ref="F238:G238"/>
    <mergeCell ref="A221:B222"/>
    <mergeCell ref="H221:I221"/>
    <mergeCell ref="E222:F222"/>
    <mergeCell ref="H222:I222"/>
    <mergeCell ref="A224:I227"/>
    <mergeCell ref="F231:G231"/>
    <mergeCell ref="A214:B215"/>
    <mergeCell ref="H214:I214"/>
    <mergeCell ref="E215:F215"/>
    <mergeCell ref="H215:I215"/>
    <mergeCell ref="H217:I217"/>
    <mergeCell ref="E218:F218"/>
    <mergeCell ref="H218:I218"/>
    <mergeCell ref="A207:B208"/>
    <mergeCell ref="H207:I207"/>
    <mergeCell ref="E208:F208"/>
    <mergeCell ref="H208:I20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activeCell="E1" sqref="E1:H4"/>
    </sheetView>
  </sheetViews>
  <sheetFormatPr defaultRowHeight="15"/>
  <cols>
    <col min="1" max="1" width="5.85546875" customWidth="1"/>
    <col min="2" max="2" width="19.28515625" customWidth="1"/>
    <col min="3" max="3" width="14.42578125" customWidth="1"/>
    <col min="4" max="4" width="14.140625" customWidth="1"/>
    <col min="5" max="5" width="11.7109375" customWidth="1"/>
    <col min="8" max="8" width="16" customWidth="1"/>
  </cols>
  <sheetData>
    <row r="1" spans="1:8">
      <c r="E1" s="691" t="s">
        <v>2775</v>
      </c>
      <c r="F1" s="691"/>
      <c r="G1" s="691"/>
      <c r="H1" s="691"/>
    </row>
    <row r="2" spans="1:8">
      <c r="E2" s="691"/>
      <c r="F2" s="691"/>
      <c r="G2" s="691"/>
      <c r="H2" s="691"/>
    </row>
    <row r="3" spans="1:8">
      <c r="E3" s="691"/>
      <c r="F3" s="691"/>
      <c r="G3" s="691"/>
      <c r="H3" s="691"/>
    </row>
    <row r="4" spans="1:8" ht="24.75" customHeight="1">
      <c r="E4" s="691"/>
      <c r="F4" s="691"/>
      <c r="G4" s="691"/>
      <c r="H4" s="691"/>
    </row>
    <row r="5" spans="1:8" ht="12" customHeight="1">
      <c r="E5" s="472"/>
      <c r="F5" s="472"/>
      <c r="G5" s="472"/>
      <c r="H5" s="472"/>
    </row>
    <row r="6" spans="1:8">
      <c r="B6" s="756" t="s">
        <v>1985</v>
      </c>
      <c r="C6" s="756"/>
      <c r="D6" s="756"/>
      <c r="E6" s="756"/>
      <c r="F6" s="756"/>
      <c r="G6" s="756"/>
      <c r="H6" s="756"/>
    </row>
    <row r="7" spans="1:8" ht="10.5" customHeight="1">
      <c r="B7" s="756"/>
      <c r="C7" s="756"/>
      <c r="D7" s="756"/>
      <c r="E7" s="756"/>
      <c r="F7" s="756"/>
      <c r="G7" s="756"/>
      <c r="H7" s="756"/>
    </row>
    <row r="8" spans="1:8" hidden="1">
      <c r="B8" s="756"/>
      <c r="C8" s="756"/>
      <c r="D8" s="756"/>
      <c r="E8" s="756"/>
      <c r="F8" s="756"/>
      <c r="G8" s="756"/>
      <c r="H8" s="756"/>
    </row>
    <row r="9" spans="1:8" hidden="1">
      <c r="B9" s="756"/>
      <c r="C9" s="756"/>
      <c r="D9" s="756"/>
      <c r="E9" s="756"/>
      <c r="F9" s="756"/>
      <c r="G9" s="756"/>
      <c r="H9" s="756"/>
    </row>
    <row r="10" spans="1:8" ht="15.75" thickBot="1"/>
    <row r="11" spans="1:8" ht="25.5" customHeight="1">
      <c r="A11" s="757" t="s">
        <v>1851</v>
      </c>
      <c r="B11" s="760" t="s">
        <v>1852</v>
      </c>
      <c r="C11" s="760" t="s">
        <v>1853</v>
      </c>
      <c r="D11" s="760" t="s">
        <v>1854</v>
      </c>
      <c r="E11" s="587" t="s">
        <v>1855</v>
      </c>
      <c r="F11" s="763" t="s">
        <v>1856</v>
      </c>
      <c r="G11" s="764"/>
      <c r="H11" s="765"/>
    </row>
    <row r="12" spans="1:8" ht="54.75" customHeight="1">
      <c r="A12" s="758"/>
      <c r="B12" s="761"/>
      <c r="C12" s="761"/>
      <c r="D12" s="761"/>
      <c r="E12" s="766" t="s">
        <v>1857</v>
      </c>
      <c r="F12" s="766" t="s">
        <v>1858</v>
      </c>
      <c r="G12" s="766" t="s">
        <v>1859</v>
      </c>
      <c r="H12" s="583" t="s">
        <v>1860</v>
      </c>
    </row>
    <row r="13" spans="1:8">
      <c r="A13" s="759"/>
      <c r="B13" s="762"/>
      <c r="C13" s="762"/>
      <c r="D13" s="762"/>
      <c r="E13" s="762"/>
      <c r="F13" s="762"/>
      <c r="G13" s="762"/>
      <c r="H13" s="584" t="s">
        <v>1861</v>
      </c>
    </row>
    <row r="14" spans="1:8">
      <c r="A14" s="588">
        <v>1</v>
      </c>
      <c r="B14" s="585">
        <v>2</v>
      </c>
      <c r="C14" s="585">
        <v>3</v>
      </c>
      <c r="D14" s="585">
        <v>4</v>
      </c>
      <c r="E14" s="585">
        <v>5</v>
      </c>
      <c r="F14" s="585">
        <v>6</v>
      </c>
      <c r="G14" s="585">
        <v>7</v>
      </c>
      <c r="H14" s="585">
        <v>8</v>
      </c>
    </row>
    <row r="15" spans="1:8" ht="27.75">
      <c r="A15" s="589" t="s">
        <v>1862</v>
      </c>
      <c r="B15" s="586" t="s">
        <v>1863</v>
      </c>
      <c r="C15" s="586" t="s">
        <v>1864</v>
      </c>
      <c r="D15" s="586"/>
      <c r="E15" s="586" t="s">
        <v>1865</v>
      </c>
      <c r="F15" s="586"/>
      <c r="G15" s="586" t="s">
        <v>1866</v>
      </c>
      <c r="H15" s="586" t="s">
        <v>1866</v>
      </c>
    </row>
    <row r="16" spans="1:8" ht="27.75">
      <c r="A16" s="589" t="s">
        <v>1867</v>
      </c>
      <c r="B16" s="586" t="s">
        <v>1868</v>
      </c>
      <c r="C16" s="586" t="s">
        <v>1864</v>
      </c>
      <c r="D16" s="586"/>
      <c r="E16" s="586" t="s">
        <v>1869</v>
      </c>
      <c r="F16" s="586"/>
      <c r="G16" s="586" t="s">
        <v>1866</v>
      </c>
      <c r="H16" s="586" t="s">
        <v>1866</v>
      </c>
    </row>
    <row r="17" spans="1:8" ht="41.25">
      <c r="A17" s="589" t="s">
        <v>1870</v>
      </c>
      <c r="B17" s="586" t="s">
        <v>1871</v>
      </c>
      <c r="C17" s="586" t="s">
        <v>1872</v>
      </c>
      <c r="D17" s="586"/>
      <c r="E17" s="586" t="s">
        <v>1873</v>
      </c>
      <c r="F17" s="586"/>
      <c r="G17" s="586" t="s">
        <v>1866</v>
      </c>
      <c r="H17" s="586" t="s">
        <v>1866</v>
      </c>
    </row>
    <row r="18" spans="1:8" ht="27.75">
      <c r="A18" s="589" t="s">
        <v>1874</v>
      </c>
      <c r="B18" s="586" t="s">
        <v>1875</v>
      </c>
      <c r="C18" s="586" t="s">
        <v>1864</v>
      </c>
      <c r="D18" s="586"/>
      <c r="E18" s="586" t="s">
        <v>1876</v>
      </c>
      <c r="F18" s="586"/>
      <c r="G18" s="586" t="s">
        <v>1866</v>
      </c>
      <c r="H18" s="586" t="s">
        <v>1866</v>
      </c>
    </row>
    <row r="19" spans="1:8" ht="27.75">
      <c r="A19" s="589" t="s">
        <v>1877</v>
      </c>
      <c r="B19" s="586" t="s">
        <v>1878</v>
      </c>
      <c r="C19" s="586" t="s">
        <v>1864</v>
      </c>
      <c r="D19" s="586"/>
      <c r="E19" s="586" t="s">
        <v>1879</v>
      </c>
      <c r="F19" s="586"/>
      <c r="G19" s="586" t="s">
        <v>1866</v>
      </c>
      <c r="H19" s="586" t="s">
        <v>1866</v>
      </c>
    </row>
    <row r="20" spans="1:8">
      <c r="A20" s="589" t="s">
        <v>1880</v>
      </c>
      <c r="B20" s="586" t="s">
        <v>1881</v>
      </c>
      <c r="C20" s="586" t="s">
        <v>1864</v>
      </c>
      <c r="D20" s="586"/>
      <c r="E20" s="586" t="s">
        <v>1882</v>
      </c>
      <c r="F20" s="586"/>
      <c r="G20" s="586" t="s">
        <v>1866</v>
      </c>
      <c r="H20" s="586" t="s">
        <v>1866</v>
      </c>
    </row>
    <row r="21" spans="1:8" ht="27.75">
      <c r="A21" s="589" t="s">
        <v>1883</v>
      </c>
      <c r="B21" s="586" t="s">
        <v>1884</v>
      </c>
      <c r="C21" s="586" t="s">
        <v>1864</v>
      </c>
      <c r="D21" s="586"/>
      <c r="E21" s="586" t="s">
        <v>1885</v>
      </c>
      <c r="F21" s="586"/>
      <c r="G21" s="586" t="s">
        <v>1866</v>
      </c>
      <c r="H21" s="586" t="s">
        <v>1866</v>
      </c>
    </row>
    <row r="22" spans="1:8" ht="27.75">
      <c r="A22" s="589" t="s">
        <v>1886</v>
      </c>
      <c r="B22" s="586" t="s">
        <v>1887</v>
      </c>
      <c r="C22" s="586" t="s">
        <v>1864</v>
      </c>
      <c r="D22" s="586"/>
      <c r="E22" s="586" t="s">
        <v>1888</v>
      </c>
      <c r="F22" s="586"/>
      <c r="G22" s="586" t="s">
        <v>1866</v>
      </c>
      <c r="H22" s="586" t="s">
        <v>1866</v>
      </c>
    </row>
    <row r="23" spans="1:8" ht="41.25">
      <c r="A23" s="589" t="s">
        <v>1889</v>
      </c>
      <c r="B23" s="586" t="s">
        <v>1890</v>
      </c>
      <c r="C23" s="586" t="s">
        <v>1864</v>
      </c>
      <c r="D23" s="586"/>
      <c r="E23" s="586" t="s">
        <v>1891</v>
      </c>
      <c r="F23" s="586"/>
      <c r="G23" s="586" t="s">
        <v>1866</v>
      </c>
      <c r="H23" s="586" t="s">
        <v>1866</v>
      </c>
    </row>
    <row r="24" spans="1:8" ht="27.75">
      <c r="A24" s="589" t="s">
        <v>1892</v>
      </c>
      <c r="B24" s="586" t="s">
        <v>1893</v>
      </c>
      <c r="C24" s="586" t="s">
        <v>1864</v>
      </c>
      <c r="D24" s="586"/>
      <c r="E24" s="586" t="s">
        <v>1894</v>
      </c>
      <c r="F24" s="586"/>
      <c r="G24" s="586" t="s">
        <v>1866</v>
      </c>
      <c r="H24" s="586" t="s">
        <v>1866</v>
      </c>
    </row>
    <row r="25" spans="1:8">
      <c r="A25" s="589" t="s">
        <v>1895</v>
      </c>
      <c r="B25" s="586" t="s">
        <v>1896</v>
      </c>
      <c r="C25" s="586"/>
      <c r="D25" s="586"/>
      <c r="E25" s="586" t="s">
        <v>1897</v>
      </c>
      <c r="F25" s="586"/>
      <c r="G25" s="586" t="s">
        <v>1866</v>
      </c>
      <c r="H25" s="586" t="s">
        <v>1866</v>
      </c>
    </row>
    <row r="26" spans="1:8">
      <c r="A26" s="589" t="s">
        <v>1898</v>
      </c>
      <c r="B26" s="586" t="s">
        <v>1899</v>
      </c>
      <c r="C26" s="586" t="s">
        <v>1900</v>
      </c>
      <c r="D26" s="586"/>
      <c r="E26" s="586" t="s">
        <v>1901</v>
      </c>
      <c r="F26" s="586"/>
      <c r="G26" s="586" t="s">
        <v>1866</v>
      </c>
      <c r="H26" s="586" t="s">
        <v>1866</v>
      </c>
    </row>
    <row r="27" spans="1:8" ht="27.75">
      <c r="A27" s="589" t="s">
        <v>1902</v>
      </c>
      <c r="B27" s="586" t="s">
        <v>1903</v>
      </c>
      <c r="C27" s="586" t="s">
        <v>1900</v>
      </c>
      <c r="D27" s="586"/>
      <c r="E27" s="586" t="s">
        <v>1904</v>
      </c>
      <c r="F27" s="586"/>
      <c r="G27" s="586" t="s">
        <v>1866</v>
      </c>
      <c r="H27" s="586" t="s">
        <v>1866</v>
      </c>
    </row>
    <row r="28" spans="1:8" ht="41.25">
      <c r="A28" s="589" t="s">
        <v>1905</v>
      </c>
      <c r="B28" s="586" t="s">
        <v>1906</v>
      </c>
      <c r="C28" s="586" t="s">
        <v>1864</v>
      </c>
      <c r="D28" s="586"/>
      <c r="E28" s="586" t="s">
        <v>1907</v>
      </c>
      <c r="F28" s="586"/>
      <c r="G28" s="586" t="s">
        <v>1866</v>
      </c>
      <c r="H28" s="586" t="s">
        <v>1866</v>
      </c>
    </row>
    <row r="29" spans="1:8">
      <c r="A29" s="589" t="s">
        <v>1908</v>
      </c>
      <c r="B29" s="586" t="s">
        <v>1909</v>
      </c>
      <c r="C29" s="586" t="s">
        <v>1864</v>
      </c>
      <c r="D29" s="586"/>
      <c r="E29" s="586" t="s">
        <v>1910</v>
      </c>
      <c r="F29" s="586"/>
      <c r="G29" s="586" t="s">
        <v>1866</v>
      </c>
      <c r="H29" s="586" t="s">
        <v>1866</v>
      </c>
    </row>
    <row r="30" spans="1:8" ht="27.75">
      <c r="A30" s="589" t="s">
        <v>1911</v>
      </c>
      <c r="B30" s="586" t="s">
        <v>1912</v>
      </c>
      <c r="C30" s="586" t="s">
        <v>1864</v>
      </c>
      <c r="D30" s="586"/>
      <c r="E30" s="586" t="s">
        <v>1913</v>
      </c>
      <c r="F30" s="586"/>
      <c r="G30" s="586" t="s">
        <v>1866</v>
      </c>
      <c r="H30" s="586" t="s">
        <v>1866</v>
      </c>
    </row>
    <row r="31" spans="1:8">
      <c r="A31" s="589" t="s">
        <v>1914</v>
      </c>
      <c r="B31" s="586" t="s">
        <v>1915</v>
      </c>
      <c r="C31" s="586" t="s">
        <v>1864</v>
      </c>
      <c r="D31" s="586"/>
      <c r="E31" s="586" t="s">
        <v>1916</v>
      </c>
      <c r="F31" s="586"/>
      <c r="G31" s="586" t="s">
        <v>1866</v>
      </c>
      <c r="H31" s="586" t="s">
        <v>1866</v>
      </c>
    </row>
    <row r="32" spans="1:8">
      <c r="A32" s="589" t="s">
        <v>1917</v>
      </c>
      <c r="B32" s="586" t="s">
        <v>1918</v>
      </c>
      <c r="C32" s="586" t="s">
        <v>1919</v>
      </c>
      <c r="D32" s="586"/>
      <c r="E32" s="586" t="s">
        <v>1920</v>
      </c>
      <c r="F32" s="586"/>
      <c r="G32" s="586" t="s">
        <v>1866</v>
      </c>
      <c r="H32" s="586" t="s">
        <v>1866</v>
      </c>
    </row>
    <row r="33" spans="1:8" ht="41.25">
      <c r="A33" s="589" t="s">
        <v>1921</v>
      </c>
      <c r="B33" s="586" t="s">
        <v>1922</v>
      </c>
      <c r="C33" s="586" t="s">
        <v>1900</v>
      </c>
      <c r="D33" s="586"/>
      <c r="E33" s="586" t="s">
        <v>1923</v>
      </c>
      <c r="F33" s="586"/>
      <c r="G33" s="586" t="s">
        <v>1866</v>
      </c>
      <c r="H33" s="586" t="s">
        <v>1866</v>
      </c>
    </row>
    <row r="34" spans="1:8">
      <c r="A34" s="589" t="s">
        <v>1924</v>
      </c>
      <c r="B34" s="586" t="s">
        <v>1925</v>
      </c>
      <c r="C34" s="586" t="s">
        <v>1900</v>
      </c>
      <c r="D34" s="586"/>
      <c r="E34" s="586" t="s">
        <v>1926</v>
      </c>
      <c r="F34" s="586"/>
      <c r="G34" s="586" t="s">
        <v>1866</v>
      </c>
      <c r="H34" s="586" t="s">
        <v>1866</v>
      </c>
    </row>
    <row r="35" spans="1:8" ht="27.75">
      <c r="A35" s="589" t="s">
        <v>1927</v>
      </c>
      <c r="B35" s="586" t="s">
        <v>1928</v>
      </c>
      <c r="C35" s="586" t="s">
        <v>1900</v>
      </c>
      <c r="D35" s="586"/>
      <c r="E35" s="586" t="s">
        <v>1929</v>
      </c>
      <c r="F35" s="586"/>
      <c r="G35" s="586" t="s">
        <v>1866</v>
      </c>
      <c r="H35" s="586" t="s">
        <v>1866</v>
      </c>
    </row>
    <row r="36" spans="1:8">
      <c r="A36" s="589" t="s">
        <v>1930</v>
      </c>
      <c r="B36" s="586" t="s">
        <v>1931</v>
      </c>
      <c r="C36" s="586" t="s">
        <v>1864</v>
      </c>
      <c r="D36" s="586"/>
      <c r="E36" s="586" t="s">
        <v>1932</v>
      </c>
      <c r="F36" s="586"/>
      <c r="G36" s="586" t="s">
        <v>1866</v>
      </c>
      <c r="H36" s="586" t="s">
        <v>1866</v>
      </c>
    </row>
    <row r="37" spans="1:8" ht="27.75">
      <c r="A37" s="589" t="s">
        <v>1933</v>
      </c>
      <c r="B37" s="586" t="s">
        <v>1934</v>
      </c>
      <c r="C37" s="586" t="s">
        <v>1864</v>
      </c>
      <c r="D37" s="586"/>
      <c r="E37" s="586" t="s">
        <v>1935</v>
      </c>
      <c r="F37" s="586"/>
      <c r="G37" s="586" t="s">
        <v>1866</v>
      </c>
      <c r="H37" s="586" t="s">
        <v>1866</v>
      </c>
    </row>
    <row r="38" spans="1:8" ht="27.75">
      <c r="A38" s="589" t="s">
        <v>1936</v>
      </c>
      <c r="B38" s="586" t="s">
        <v>1937</v>
      </c>
      <c r="C38" s="586" t="s">
        <v>1864</v>
      </c>
      <c r="D38" s="586"/>
      <c r="E38" s="586" t="s">
        <v>1938</v>
      </c>
      <c r="F38" s="586"/>
      <c r="G38" s="586" t="s">
        <v>1866</v>
      </c>
      <c r="H38" s="586" t="s">
        <v>1866</v>
      </c>
    </row>
    <row r="39" spans="1:8" ht="27.75">
      <c r="A39" s="589" t="s">
        <v>1939</v>
      </c>
      <c r="B39" s="586" t="s">
        <v>1940</v>
      </c>
      <c r="C39" s="586" t="s">
        <v>1864</v>
      </c>
      <c r="D39" s="586"/>
      <c r="E39" s="586" t="s">
        <v>1941</v>
      </c>
      <c r="F39" s="586"/>
      <c r="G39" s="586" t="s">
        <v>1866</v>
      </c>
      <c r="H39" s="586" t="s">
        <v>1866</v>
      </c>
    </row>
    <row r="40" spans="1:8" ht="27.75">
      <c r="A40" s="589" t="s">
        <v>1942</v>
      </c>
      <c r="B40" s="586" t="s">
        <v>1943</v>
      </c>
      <c r="C40" s="586" t="s">
        <v>1864</v>
      </c>
      <c r="D40" s="586"/>
      <c r="E40" s="586" t="s">
        <v>1944</v>
      </c>
      <c r="F40" s="586"/>
      <c r="G40" s="586" t="s">
        <v>1866</v>
      </c>
      <c r="H40" s="586" t="s">
        <v>1866</v>
      </c>
    </row>
    <row r="41" spans="1:8" ht="27.75">
      <c r="A41" s="589" t="s">
        <v>1945</v>
      </c>
      <c r="B41" s="586" t="s">
        <v>1946</v>
      </c>
      <c r="C41" s="586" t="s">
        <v>1864</v>
      </c>
      <c r="D41" s="586"/>
      <c r="E41" s="586" t="s">
        <v>1947</v>
      </c>
      <c r="F41" s="586"/>
      <c r="G41" s="586" t="s">
        <v>1866</v>
      </c>
      <c r="H41" s="586" t="s">
        <v>1866</v>
      </c>
    </row>
    <row r="42" spans="1:8" ht="27.75">
      <c r="A42" s="589" t="s">
        <v>1948</v>
      </c>
      <c r="B42" s="586" t="s">
        <v>1949</v>
      </c>
      <c r="C42" s="586" t="s">
        <v>1900</v>
      </c>
      <c r="D42" s="586"/>
      <c r="E42" s="586" t="s">
        <v>1950</v>
      </c>
      <c r="F42" s="586"/>
      <c r="G42" s="586" t="s">
        <v>1866</v>
      </c>
      <c r="H42" s="586" t="s">
        <v>1866</v>
      </c>
    </row>
    <row r="43" spans="1:8" ht="27.75">
      <c r="A43" s="589" t="s">
        <v>1951</v>
      </c>
      <c r="B43" s="586" t="s">
        <v>1952</v>
      </c>
      <c r="C43" s="586" t="s">
        <v>1900</v>
      </c>
      <c r="D43" s="586"/>
      <c r="E43" s="586" t="s">
        <v>1953</v>
      </c>
      <c r="F43" s="586"/>
      <c r="G43" s="586" t="s">
        <v>1866</v>
      </c>
      <c r="H43" s="586" t="s">
        <v>1866</v>
      </c>
    </row>
    <row r="44" spans="1:8">
      <c r="A44" s="589" t="s">
        <v>1954</v>
      </c>
      <c r="B44" s="586" t="s">
        <v>1955</v>
      </c>
      <c r="C44" s="586" t="s">
        <v>1956</v>
      </c>
      <c r="D44" s="586"/>
      <c r="E44" s="586" t="s">
        <v>1957</v>
      </c>
      <c r="F44" s="586"/>
      <c r="G44" s="586" t="s">
        <v>1866</v>
      </c>
      <c r="H44" s="586" t="s">
        <v>1866</v>
      </c>
    </row>
    <row r="45" spans="1:8" ht="27.75">
      <c r="A45" s="589" t="s">
        <v>1958</v>
      </c>
      <c r="B45" s="586" t="s">
        <v>1959</v>
      </c>
      <c r="C45" s="586" t="s">
        <v>1864</v>
      </c>
      <c r="D45" s="586"/>
      <c r="E45" s="586" t="s">
        <v>1960</v>
      </c>
      <c r="F45" s="586"/>
      <c r="G45" s="586" t="s">
        <v>1866</v>
      </c>
      <c r="H45" s="586" t="s">
        <v>1866</v>
      </c>
    </row>
    <row r="46" spans="1:8">
      <c r="A46" s="589" t="s">
        <v>1961</v>
      </c>
      <c r="B46" s="586" t="s">
        <v>1962</v>
      </c>
      <c r="C46" s="586" t="s">
        <v>1864</v>
      </c>
      <c r="D46" s="586"/>
      <c r="E46" s="586" t="s">
        <v>1963</v>
      </c>
      <c r="F46" s="586"/>
      <c r="G46" s="586" t="s">
        <v>1866</v>
      </c>
      <c r="H46" s="586" t="s">
        <v>1866</v>
      </c>
    </row>
    <row r="47" spans="1:8" ht="27.75">
      <c r="A47" s="589" t="s">
        <v>1964</v>
      </c>
      <c r="B47" s="586" t="s">
        <v>1965</v>
      </c>
      <c r="C47" s="586"/>
      <c r="D47" s="586"/>
      <c r="E47" s="586" t="s">
        <v>1966</v>
      </c>
      <c r="F47" s="586"/>
      <c r="G47" s="586" t="s">
        <v>1866</v>
      </c>
      <c r="H47" s="586" t="s">
        <v>1866</v>
      </c>
    </row>
    <row r="48" spans="1:8" ht="41.25">
      <c r="A48" s="589" t="s">
        <v>1967</v>
      </c>
      <c r="B48" s="586" t="s">
        <v>1968</v>
      </c>
      <c r="C48" s="586" t="s">
        <v>1969</v>
      </c>
      <c r="D48" s="586"/>
      <c r="E48" s="586" t="s">
        <v>1970</v>
      </c>
      <c r="F48" s="586"/>
      <c r="G48" s="586" t="s">
        <v>1866</v>
      </c>
      <c r="H48" s="586" t="s">
        <v>1866</v>
      </c>
    </row>
    <row r="49" spans="1:8" ht="27.75">
      <c r="A49" s="589" t="s">
        <v>1971</v>
      </c>
      <c r="B49" s="586" t="s">
        <v>1972</v>
      </c>
      <c r="C49" s="586"/>
      <c r="D49" s="586"/>
      <c r="E49" s="586" t="s">
        <v>1973</v>
      </c>
      <c r="F49" s="586"/>
      <c r="G49" s="586" t="s">
        <v>1866</v>
      </c>
      <c r="H49" s="586" t="s">
        <v>1866</v>
      </c>
    </row>
    <row r="50" spans="1:8" ht="27.75">
      <c r="A50" s="589" t="s">
        <v>1974</v>
      </c>
      <c r="B50" s="586" t="s">
        <v>1975</v>
      </c>
      <c r="C50" s="586"/>
      <c r="D50" s="586"/>
      <c r="E50" s="586" t="s">
        <v>1976</v>
      </c>
      <c r="F50" s="586"/>
      <c r="G50" s="586" t="s">
        <v>1866</v>
      </c>
      <c r="H50" s="586" t="s">
        <v>1866</v>
      </c>
    </row>
    <row r="51" spans="1:8" ht="27.75">
      <c r="A51" s="589" t="s">
        <v>1977</v>
      </c>
      <c r="B51" s="586" t="s">
        <v>1975</v>
      </c>
      <c r="C51" s="586"/>
      <c r="D51" s="586"/>
      <c r="E51" s="586" t="s">
        <v>1978</v>
      </c>
      <c r="F51" s="586"/>
      <c r="G51" s="586" t="s">
        <v>1866</v>
      </c>
      <c r="H51" s="586" t="s">
        <v>1866</v>
      </c>
    </row>
    <row r="52" spans="1:8">
      <c r="A52" s="589" t="s">
        <v>1979</v>
      </c>
      <c r="B52" s="586" t="s">
        <v>1980</v>
      </c>
      <c r="C52" s="586"/>
      <c r="D52" s="586"/>
      <c r="E52" s="586" t="s">
        <v>1981</v>
      </c>
      <c r="F52" s="586"/>
      <c r="G52" s="586" t="s">
        <v>1866</v>
      </c>
      <c r="H52" s="586" t="s">
        <v>1866</v>
      </c>
    </row>
    <row r="53" spans="1:8" ht="27.75">
      <c r="A53" s="590" t="s">
        <v>1982</v>
      </c>
      <c r="B53" s="591" t="s">
        <v>1983</v>
      </c>
      <c r="C53" s="591"/>
      <c r="D53" s="591"/>
      <c r="E53" s="591" t="s">
        <v>1984</v>
      </c>
      <c r="F53" s="591"/>
      <c r="G53" s="591" t="s">
        <v>1866</v>
      </c>
      <c r="H53" s="591" t="s">
        <v>1866</v>
      </c>
    </row>
  </sheetData>
  <mergeCells count="10">
    <mergeCell ref="E1:H4"/>
    <mergeCell ref="B6:H9"/>
    <mergeCell ref="A11:A13"/>
    <mergeCell ref="B11:B13"/>
    <mergeCell ref="C11:C13"/>
    <mergeCell ref="D11:D13"/>
    <mergeCell ref="F11:H11"/>
    <mergeCell ref="E12:E13"/>
    <mergeCell ref="F12:F13"/>
    <mergeCell ref="G12:G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3"/>
  <sheetViews>
    <sheetView workbookViewId="0">
      <selection activeCell="E1" sqref="E1:H4"/>
    </sheetView>
  </sheetViews>
  <sheetFormatPr defaultRowHeight="15"/>
  <cols>
    <col min="1" max="1" width="5.5703125" customWidth="1"/>
    <col min="2" max="2" width="14" customWidth="1"/>
    <col min="3" max="3" width="13.140625" customWidth="1"/>
    <col min="4" max="4" width="14.28515625" customWidth="1"/>
    <col min="5" max="5" width="10.42578125" customWidth="1"/>
    <col min="7" max="7" width="10" customWidth="1"/>
  </cols>
  <sheetData>
    <row r="1" spans="1:8">
      <c r="E1" s="691" t="s">
        <v>2776</v>
      </c>
      <c r="F1" s="691"/>
      <c r="G1" s="691"/>
      <c r="H1" s="691"/>
    </row>
    <row r="2" spans="1:8">
      <c r="E2" s="691"/>
      <c r="F2" s="691"/>
      <c r="G2" s="691"/>
      <c r="H2" s="691"/>
    </row>
    <row r="3" spans="1:8">
      <c r="E3" s="691"/>
      <c r="F3" s="691"/>
      <c r="G3" s="691"/>
      <c r="H3" s="691"/>
    </row>
    <row r="4" spans="1:8">
      <c r="E4" s="691"/>
      <c r="F4" s="691"/>
      <c r="G4" s="691"/>
      <c r="H4" s="691"/>
    </row>
    <row r="6" spans="1:8">
      <c r="B6" s="769" t="s">
        <v>2096</v>
      </c>
      <c r="C6" s="769"/>
      <c r="D6" s="769"/>
      <c r="E6" s="769"/>
      <c r="F6" s="769"/>
      <c r="G6" s="769"/>
    </row>
    <row r="7" spans="1:8">
      <c r="B7" s="769"/>
      <c r="C7" s="769"/>
      <c r="D7" s="769"/>
      <c r="E7" s="769"/>
      <c r="F7" s="769"/>
      <c r="G7" s="769"/>
    </row>
    <row r="8" spans="1:8">
      <c r="B8" s="769"/>
      <c r="C8" s="769"/>
      <c r="D8" s="769"/>
      <c r="E8" s="769"/>
      <c r="F8" s="769"/>
      <c r="G8" s="769"/>
    </row>
    <row r="9" spans="1:8" ht="15.75" thickBot="1"/>
    <row r="10" spans="1:8" ht="25.5" customHeight="1">
      <c r="A10" s="757" t="s">
        <v>1851</v>
      </c>
      <c r="B10" s="760" t="s">
        <v>1852</v>
      </c>
      <c r="C10" s="760" t="s">
        <v>1853</v>
      </c>
      <c r="D10" s="760" t="s">
        <v>1854</v>
      </c>
      <c r="E10" s="587" t="s">
        <v>1855</v>
      </c>
      <c r="F10" s="763" t="s">
        <v>1856</v>
      </c>
      <c r="G10" s="764"/>
      <c r="H10" s="765"/>
    </row>
    <row r="11" spans="1:8" ht="54.75">
      <c r="A11" s="758"/>
      <c r="B11" s="761"/>
      <c r="C11" s="761"/>
      <c r="D11" s="761"/>
      <c r="E11" s="766" t="s">
        <v>1857</v>
      </c>
      <c r="F11" s="766" t="s">
        <v>1858</v>
      </c>
      <c r="G11" s="766" t="s">
        <v>1859</v>
      </c>
      <c r="H11" s="583" t="s">
        <v>1860</v>
      </c>
    </row>
    <row r="12" spans="1:8">
      <c r="A12" s="759"/>
      <c r="B12" s="762"/>
      <c r="C12" s="762"/>
      <c r="D12" s="762"/>
      <c r="E12" s="762"/>
      <c r="F12" s="762"/>
      <c r="G12" s="762"/>
      <c r="H12" s="584" t="s">
        <v>1861</v>
      </c>
    </row>
    <row r="13" spans="1:8">
      <c r="A13" s="588">
        <v>1</v>
      </c>
      <c r="B13" s="585">
        <v>2</v>
      </c>
      <c r="C13" s="585">
        <v>3</v>
      </c>
      <c r="D13" s="585">
        <v>4</v>
      </c>
      <c r="E13" s="585">
        <v>5</v>
      </c>
      <c r="F13" s="585">
        <v>6</v>
      </c>
      <c r="G13" s="585">
        <v>7</v>
      </c>
      <c r="H13" s="585">
        <v>8</v>
      </c>
    </row>
    <row r="14" spans="1:8" ht="54.75">
      <c r="A14" s="589" t="s">
        <v>1862</v>
      </c>
      <c r="B14" s="586" t="s">
        <v>1986</v>
      </c>
      <c r="C14" s="586" t="s">
        <v>1969</v>
      </c>
      <c r="D14" s="586"/>
      <c r="E14" s="586" t="s">
        <v>1987</v>
      </c>
      <c r="F14" s="586"/>
      <c r="G14" s="586" t="s">
        <v>1866</v>
      </c>
      <c r="H14" s="586" t="s">
        <v>1866</v>
      </c>
    </row>
    <row r="15" spans="1:8">
      <c r="A15" s="589" t="s">
        <v>1867</v>
      </c>
      <c r="B15" s="586" t="s">
        <v>1988</v>
      </c>
      <c r="C15" s="586" t="s">
        <v>1969</v>
      </c>
      <c r="D15" s="586"/>
      <c r="E15" s="586" t="s">
        <v>1989</v>
      </c>
      <c r="F15" s="586"/>
      <c r="G15" s="586" t="s">
        <v>1866</v>
      </c>
      <c r="H15" s="586" t="s">
        <v>1866</v>
      </c>
    </row>
    <row r="16" spans="1:8" ht="27.75">
      <c r="A16" s="589" t="s">
        <v>1870</v>
      </c>
      <c r="B16" s="586" t="s">
        <v>1990</v>
      </c>
      <c r="C16" s="586" t="s">
        <v>1969</v>
      </c>
      <c r="D16" s="586"/>
      <c r="E16" s="586" t="s">
        <v>1991</v>
      </c>
      <c r="F16" s="586"/>
      <c r="G16" s="586" t="s">
        <v>1866</v>
      </c>
      <c r="H16" s="586" t="s">
        <v>1866</v>
      </c>
    </row>
    <row r="17" spans="1:8">
      <c r="A17" s="589" t="s">
        <v>1874</v>
      </c>
      <c r="B17" s="586" t="s">
        <v>1992</v>
      </c>
      <c r="C17" s="586" t="s">
        <v>1969</v>
      </c>
      <c r="D17" s="586"/>
      <c r="E17" s="586" t="s">
        <v>1993</v>
      </c>
      <c r="F17" s="586"/>
      <c r="G17" s="586" t="s">
        <v>1866</v>
      </c>
      <c r="H17" s="586" t="s">
        <v>1866</v>
      </c>
    </row>
    <row r="18" spans="1:8">
      <c r="A18" s="589" t="s">
        <v>1877</v>
      </c>
      <c r="B18" s="586" t="s">
        <v>1994</v>
      </c>
      <c r="C18" s="586" t="s">
        <v>1969</v>
      </c>
      <c r="D18" s="586"/>
      <c r="E18" s="586" t="s">
        <v>1995</v>
      </c>
      <c r="F18" s="586"/>
      <c r="G18" s="586" t="s">
        <v>1866</v>
      </c>
      <c r="H18" s="586" t="s">
        <v>1866</v>
      </c>
    </row>
    <row r="19" spans="1:8">
      <c r="A19" s="589" t="s">
        <v>1880</v>
      </c>
      <c r="B19" s="586" t="s">
        <v>1994</v>
      </c>
      <c r="C19" s="586" t="s">
        <v>1969</v>
      </c>
      <c r="D19" s="586"/>
      <c r="E19" s="586" t="s">
        <v>1996</v>
      </c>
      <c r="F19" s="586"/>
      <c r="G19" s="586" t="s">
        <v>1866</v>
      </c>
      <c r="H19" s="586" t="s">
        <v>1866</v>
      </c>
    </row>
    <row r="20" spans="1:8">
      <c r="A20" s="589" t="s">
        <v>1883</v>
      </c>
      <c r="B20" s="586" t="s">
        <v>1994</v>
      </c>
      <c r="C20" s="586" t="s">
        <v>1969</v>
      </c>
      <c r="D20" s="586"/>
      <c r="E20" s="586" t="s">
        <v>1997</v>
      </c>
      <c r="F20" s="586"/>
      <c r="G20" s="586" t="s">
        <v>1866</v>
      </c>
      <c r="H20" s="586" t="s">
        <v>1866</v>
      </c>
    </row>
    <row r="21" spans="1:8">
      <c r="A21" s="589" t="s">
        <v>1886</v>
      </c>
      <c r="B21" s="586" t="s">
        <v>1994</v>
      </c>
      <c r="C21" s="586" t="s">
        <v>1969</v>
      </c>
      <c r="D21" s="586"/>
      <c r="E21" s="586" t="s">
        <v>1998</v>
      </c>
      <c r="F21" s="586"/>
      <c r="G21" s="586" t="s">
        <v>1866</v>
      </c>
      <c r="H21" s="586" t="s">
        <v>1866</v>
      </c>
    </row>
    <row r="22" spans="1:8">
      <c r="A22" s="589" t="s">
        <v>1889</v>
      </c>
      <c r="B22" s="586" t="s">
        <v>1994</v>
      </c>
      <c r="C22" s="586" t="s">
        <v>1969</v>
      </c>
      <c r="D22" s="586"/>
      <c r="E22" s="586" t="s">
        <v>1999</v>
      </c>
      <c r="F22" s="586"/>
      <c r="G22" s="586" t="s">
        <v>1866</v>
      </c>
      <c r="H22" s="586" t="s">
        <v>1866</v>
      </c>
    </row>
    <row r="23" spans="1:8">
      <c r="A23" s="589" t="s">
        <v>1892</v>
      </c>
      <c r="B23" s="586" t="s">
        <v>1994</v>
      </c>
      <c r="C23" s="586" t="s">
        <v>1969</v>
      </c>
      <c r="D23" s="586"/>
      <c r="E23" s="586" t="s">
        <v>2000</v>
      </c>
      <c r="F23" s="586"/>
      <c r="G23" s="586" t="s">
        <v>1866</v>
      </c>
      <c r="H23" s="586" t="s">
        <v>1866</v>
      </c>
    </row>
    <row r="24" spans="1:8">
      <c r="A24" s="589" t="s">
        <v>1895</v>
      </c>
      <c r="B24" s="586" t="s">
        <v>1994</v>
      </c>
      <c r="C24" s="586" t="s">
        <v>1969</v>
      </c>
      <c r="D24" s="586"/>
      <c r="E24" s="586" t="s">
        <v>2001</v>
      </c>
      <c r="F24" s="586"/>
      <c r="G24" s="586" t="s">
        <v>1866</v>
      </c>
      <c r="H24" s="586" t="s">
        <v>1866</v>
      </c>
    </row>
    <row r="25" spans="1:8">
      <c r="A25" s="589" t="s">
        <v>1898</v>
      </c>
      <c r="B25" s="586" t="s">
        <v>1994</v>
      </c>
      <c r="C25" s="586" t="s">
        <v>1969</v>
      </c>
      <c r="D25" s="586"/>
      <c r="E25" s="586" t="s">
        <v>2002</v>
      </c>
      <c r="F25" s="586"/>
      <c r="G25" s="586" t="s">
        <v>1866</v>
      </c>
      <c r="H25" s="586" t="s">
        <v>1866</v>
      </c>
    </row>
    <row r="26" spans="1:8">
      <c r="A26" s="589" t="s">
        <v>1902</v>
      </c>
      <c r="B26" s="586" t="s">
        <v>1994</v>
      </c>
      <c r="C26" s="586" t="s">
        <v>1969</v>
      </c>
      <c r="D26" s="586"/>
      <c r="E26" s="586" t="s">
        <v>2003</v>
      </c>
      <c r="F26" s="586"/>
      <c r="G26" s="586" t="s">
        <v>1866</v>
      </c>
      <c r="H26" s="586" t="s">
        <v>1866</v>
      </c>
    </row>
    <row r="27" spans="1:8">
      <c r="A27" s="589" t="s">
        <v>1905</v>
      </c>
      <c r="B27" s="586" t="s">
        <v>1994</v>
      </c>
      <c r="C27" s="586" t="s">
        <v>1969</v>
      </c>
      <c r="D27" s="586"/>
      <c r="E27" s="586" t="s">
        <v>2004</v>
      </c>
      <c r="F27" s="586"/>
      <c r="G27" s="586" t="s">
        <v>1866</v>
      </c>
      <c r="H27" s="586" t="s">
        <v>1866</v>
      </c>
    </row>
    <row r="28" spans="1:8">
      <c r="A28" s="589" t="s">
        <v>1908</v>
      </c>
      <c r="B28" s="586" t="s">
        <v>1994</v>
      </c>
      <c r="C28" s="586" t="s">
        <v>1969</v>
      </c>
      <c r="D28" s="586"/>
      <c r="E28" s="586" t="s">
        <v>2005</v>
      </c>
      <c r="F28" s="586"/>
      <c r="G28" s="586" t="s">
        <v>1866</v>
      </c>
      <c r="H28" s="586" t="s">
        <v>1866</v>
      </c>
    </row>
    <row r="29" spans="1:8">
      <c r="A29" s="589" t="s">
        <v>1911</v>
      </c>
      <c r="B29" s="586" t="s">
        <v>1994</v>
      </c>
      <c r="C29" s="586" t="s">
        <v>1969</v>
      </c>
      <c r="D29" s="586"/>
      <c r="E29" s="586" t="s">
        <v>2006</v>
      </c>
      <c r="F29" s="586"/>
      <c r="G29" s="586" t="s">
        <v>1866</v>
      </c>
      <c r="H29" s="586" t="s">
        <v>1866</v>
      </c>
    </row>
    <row r="30" spans="1:8">
      <c r="A30" s="589" t="s">
        <v>1914</v>
      </c>
      <c r="B30" s="586" t="s">
        <v>1994</v>
      </c>
      <c r="C30" s="586" t="s">
        <v>1969</v>
      </c>
      <c r="D30" s="586"/>
      <c r="E30" s="586" t="s">
        <v>2007</v>
      </c>
      <c r="F30" s="586"/>
      <c r="G30" s="586" t="s">
        <v>1866</v>
      </c>
      <c r="H30" s="586" t="s">
        <v>1866</v>
      </c>
    </row>
    <row r="31" spans="1:8">
      <c r="A31" s="589" t="s">
        <v>1917</v>
      </c>
      <c r="B31" s="586" t="s">
        <v>1994</v>
      </c>
      <c r="C31" s="586" t="s">
        <v>1969</v>
      </c>
      <c r="D31" s="586"/>
      <c r="E31" s="586" t="s">
        <v>2008</v>
      </c>
      <c r="F31" s="586"/>
      <c r="G31" s="586" t="s">
        <v>1866</v>
      </c>
      <c r="H31" s="586" t="s">
        <v>1866</v>
      </c>
    </row>
    <row r="32" spans="1:8">
      <c r="A32" s="589" t="s">
        <v>1921</v>
      </c>
      <c r="B32" s="586" t="s">
        <v>1994</v>
      </c>
      <c r="C32" s="586" t="s">
        <v>1969</v>
      </c>
      <c r="D32" s="586"/>
      <c r="E32" s="586" t="s">
        <v>2009</v>
      </c>
      <c r="F32" s="586"/>
      <c r="G32" s="586" t="s">
        <v>1866</v>
      </c>
      <c r="H32" s="586" t="s">
        <v>1866</v>
      </c>
    </row>
    <row r="33" spans="1:8">
      <c r="A33" s="589" t="s">
        <v>2010</v>
      </c>
      <c r="B33" s="586" t="s">
        <v>1994</v>
      </c>
      <c r="C33" s="586" t="s">
        <v>1969</v>
      </c>
      <c r="D33" s="586"/>
      <c r="E33" s="586" t="s">
        <v>2011</v>
      </c>
      <c r="F33" s="586"/>
      <c r="G33" s="586" t="s">
        <v>1866</v>
      </c>
      <c r="H33" s="586" t="s">
        <v>1866</v>
      </c>
    </row>
    <row r="34" spans="1:8">
      <c r="A34" s="589" t="s">
        <v>1924</v>
      </c>
      <c r="B34" s="586" t="s">
        <v>1994</v>
      </c>
      <c r="C34" s="586" t="s">
        <v>1969</v>
      </c>
      <c r="D34" s="586"/>
      <c r="E34" s="586" t="s">
        <v>2012</v>
      </c>
      <c r="F34" s="586"/>
      <c r="G34" s="586" t="s">
        <v>1866</v>
      </c>
      <c r="H34" s="586" t="s">
        <v>1866</v>
      </c>
    </row>
    <row r="35" spans="1:8">
      <c r="A35" s="589" t="s">
        <v>1927</v>
      </c>
      <c r="B35" s="586" t="s">
        <v>1994</v>
      </c>
      <c r="C35" s="586" t="s">
        <v>1969</v>
      </c>
      <c r="D35" s="586"/>
      <c r="E35" s="586" t="s">
        <v>2013</v>
      </c>
      <c r="F35" s="586"/>
      <c r="G35" s="586" t="s">
        <v>1866</v>
      </c>
      <c r="H35" s="586" t="s">
        <v>1866</v>
      </c>
    </row>
    <row r="36" spans="1:8">
      <c r="A36" s="589" t="s">
        <v>1930</v>
      </c>
      <c r="B36" s="586" t="s">
        <v>1994</v>
      </c>
      <c r="C36" s="586" t="s">
        <v>1969</v>
      </c>
      <c r="D36" s="586"/>
      <c r="E36" s="586" t="s">
        <v>2014</v>
      </c>
      <c r="F36" s="586"/>
      <c r="G36" s="586" t="s">
        <v>1866</v>
      </c>
      <c r="H36" s="586" t="s">
        <v>1866</v>
      </c>
    </row>
    <row r="37" spans="1:8">
      <c r="A37" s="589" t="s">
        <v>1933</v>
      </c>
      <c r="B37" s="586" t="s">
        <v>1994</v>
      </c>
      <c r="C37" s="586" t="s">
        <v>1969</v>
      </c>
      <c r="D37" s="586"/>
      <c r="E37" s="586" t="s">
        <v>2015</v>
      </c>
      <c r="F37" s="586"/>
      <c r="G37" s="586" t="s">
        <v>1866</v>
      </c>
      <c r="H37" s="586" t="s">
        <v>1866</v>
      </c>
    </row>
    <row r="38" spans="1:8">
      <c r="A38" s="589" t="s">
        <v>1936</v>
      </c>
      <c r="B38" s="586" t="s">
        <v>2016</v>
      </c>
      <c r="C38" s="586" t="s">
        <v>1969</v>
      </c>
      <c r="D38" s="586"/>
      <c r="E38" s="586" t="s">
        <v>2017</v>
      </c>
      <c r="F38" s="586"/>
      <c r="G38" s="586" t="s">
        <v>1866</v>
      </c>
      <c r="H38" s="586" t="s">
        <v>1866</v>
      </c>
    </row>
    <row r="39" spans="1:8">
      <c r="A39" s="589" t="s">
        <v>2018</v>
      </c>
      <c r="B39" s="586" t="s">
        <v>2016</v>
      </c>
      <c r="C39" s="586" t="s">
        <v>1969</v>
      </c>
      <c r="D39" s="586"/>
      <c r="E39" s="586" t="s">
        <v>2019</v>
      </c>
      <c r="F39" s="586"/>
      <c r="G39" s="586" t="s">
        <v>1866</v>
      </c>
      <c r="H39" s="586" t="s">
        <v>1866</v>
      </c>
    </row>
    <row r="40" spans="1:8">
      <c r="A40" s="589" t="s">
        <v>1939</v>
      </c>
      <c r="B40" s="586" t="s">
        <v>2016</v>
      </c>
      <c r="C40" s="586" t="s">
        <v>1969</v>
      </c>
      <c r="D40" s="586"/>
      <c r="E40" s="586" t="s">
        <v>2020</v>
      </c>
      <c r="F40" s="586"/>
      <c r="G40" s="586" t="s">
        <v>1866</v>
      </c>
      <c r="H40" s="586" t="s">
        <v>1866</v>
      </c>
    </row>
    <row r="41" spans="1:8">
      <c r="A41" s="589" t="s">
        <v>1942</v>
      </c>
      <c r="B41" s="586" t="s">
        <v>2016</v>
      </c>
      <c r="C41" s="586" t="s">
        <v>1969</v>
      </c>
      <c r="D41" s="586"/>
      <c r="E41" s="586" t="s">
        <v>2021</v>
      </c>
      <c r="F41" s="586"/>
      <c r="G41" s="586" t="s">
        <v>1866</v>
      </c>
      <c r="H41" s="586" t="s">
        <v>1866</v>
      </c>
    </row>
    <row r="42" spans="1:8">
      <c r="A42" s="589" t="s">
        <v>1945</v>
      </c>
      <c r="B42" s="586" t="s">
        <v>2016</v>
      </c>
      <c r="C42" s="586" t="s">
        <v>1969</v>
      </c>
      <c r="D42" s="586"/>
      <c r="E42" s="586" t="s">
        <v>2022</v>
      </c>
      <c r="F42" s="586"/>
      <c r="G42" s="586" t="s">
        <v>1866</v>
      </c>
      <c r="H42" s="586" t="s">
        <v>1866</v>
      </c>
    </row>
    <row r="43" spans="1:8">
      <c r="A43" s="589" t="s">
        <v>2023</v>
      </c>
      <c r="B43" s="586" t="s">
        <v>2016</v>
      </c>
      <c r="C43" s="586" t="s">
        <v>1969</v>
      </c>
      <c r="D43" s="586"/>
      <c r="E43" s="586" t="s">
        <v>2024</v>
      </c>
      <c r="F43" s="586"/>
      <c r="G43" s="586" t="s">
        <v>1866</v>
      </c>
      <c r="H43" s="586" t="s">
        <v>1866</v>
      </c>
    </row>
    <row r="44" spans="1:8">
      <c r="A44" s="589" t="s">
        <v>1948</v>
      </c>
      <c r="B44" s="586" t="s">
        <v>1988</v>
      </c>
      <c r="C44" s="593">
        <v>2021</v>
      </c>
      <c r="D44" s="586"/>
      <c r="E44" s="586" t="s">
        <v>2025</v>
      </c>
      <c r="F44" s="586"/>
      <c r="G44" s="586" t="s">
        <v>1866</v>
      </c>
      <c r="H44" s="586" t="s">
        <v>1866</v>
      </c>
    </row>
    <row r="45" spans="1:8">
      <c r="A45" s="589" t="s">
        <v>1951</v>
      </c>
      <c r="B45" s="586" t="s">
        <v>1988</v>
      </c>
      <c r="C45" s="593">
        <v>2021</v>
      </c>
      <c r="D45" s="586"/>
      <c r="E45" s="586" t="s">
        <v>2026</v>
      </c>
      <c r="F45" s="586"/>
      <c r="G45" s="586" t="s">
        <v>1866</v>
      </c>
      <c r="H45" s="586" t="s">
        <v>1866</v>
      </c>
    </row>
    <row r="46" spans="1:8">
      <c r="A46" s="589" t="s">
        <v>1954</v>
      </c>
      <c r="B46" s="586" t="s">
        <v>1988</v>
      </c>
      <c r="C46" s="593">
        <v>2021</v>
      </c>
      <c r="D46" s="586"/>
      <c r="E46" s="586" t="s">
        <v>2027</v>
      </c>
      <c r="F46" s="586"/>
      <c r="G46" s="586" t="s">
        <v>1866</v>
      </c>
      <c r="H46" s="586" t="s">
        <v>1866</v>
      </c>
    </row>
    <row r="47" spans="1:8">
      <c r="A47" s="589" t="s">
        <v>1958</v>
      </c>
      <c r="B47" s="586" t="s">
        <v>1994</v>
      </c>
      <c r="C47" s="593">
        <v>2021</v>
      </c>
      <c r="D47" s="586"/>
      <c r="E47" s="586" t="s">
        <v>2028</v>
      </c>
      <c r="F47" s="586"/>
      <c r="G47" s="586" t="s">
        <v>1866</v>
      </c>
      <c r="H47" s="586" t="s">
        <v>1866</v>
      </c>
    </row>
    <row r="48" spans="1:8">
      <c r="A48" s="589" t="s">
        <v>1961</v>
      </c>
      <c r="B48" s="586" t="s">
        <v>1994</v>
      </c>
      <c r="C48" s="593">
        <v>2021</v>
      </c>
      <c r="D48" s="586"/>
      <c r="E48" s="586" t="s">
        <v>2029</v>
      </c>
      <c r="F48" s="586"/>
      <c r="G48" s="586" t="s">
        <v>1866</v>
      </c>
      <c r="H48" s="586" t="s">
        <v>1866</v>
      </c>
    </row>
    <row r="49" spans="1:8">
      <c r="A49" s="589" t="s">
        <v>1964</v>
      </c>
      <c r="B49" s="586" t="s">
        <v>1994</v>
      </c>
      <c r="C49" s="593">
        <v>2021</v>
      </c>
      <c r="D49" s="586"/>
      <c r="E49" s="586" t="s">
        <v>2030</v>
      </c>
      <c r="F49" s="586"/>
      <c r="G49" s="586" t="s">
        <v>1866</v>
      </c>
      <c r="H49" s="586" t="s">
        <v>1866</v>
      </c>
    </row>
    <row r="50" spans="1:8">
      <c r="A50" s="589" t="s">
        <v>1967</v>
      </c>
      <c r="B50" s="586" t="s">
        <v>1994</v>
      </c>
      <c r="C50" s="593">
        <v>2021</v>
      </c>
      <c r="D50" s="586"/>
      <c r="E50" s="586" t="s">
        <v>2031</v>
      </c>
      <c r="F50" s="586"/>
      <c r="G50" s="586" t="s">
        <v>1866</v>
      </c>
      <c r="H50" s="586" t="s">
        <v>1866</v>
      </c>
    </row>
    <row r="51" spans="1:8">
      <c r="A51" s="589" t="s">
        <v>1971</v>
      </c>
      <c r="B51" s="586" t="s">
        <v>1994</v>
      </c>
      <c r="C51" s="593">
        <v>2021</v>
      </c>
      <c r="D51" s="586"/>
      <c r="E51" s="586" t="s">
        <v>2032</v>
      </c>
      <c r="F51" s="586"/>
      <c r="G51" s="586" t="s">
        <v>1866</v>
      </c>
      <c r="H51" s="586" t="s">
        <v>1866</v>
      </c>
    </row>
    <row r="52" spans="1:8">
      <c r="A52" s="589" t="s">
        <v>1974</v>
      </c>
      <c r="B52" s="586" t="s">
        <v>1994</v>
      </c>
      <c r="C52" s="593">
        <v>2021</v>
      </c>
      <c r="D52" s="586"/>
      <c r="E52" s="586" t="s">
        <v>2033</v>
      </c>
      <c r="F52" s="586"/>
      <c r="G52" s="586" t="s">
        <v>1866</v>
      </c>
      <c r="H52" s="586" t="s">
        <v>1866</v>
      </c>
    </row>
    <row r="53" spans="1:8">
      <c r="A53" s="589" t="s">
        <v>1977</v>
      </c>
      <c r="B53" s="586" t="s">
        <v>1994</v>
      </c>
      <c r="C53" s="593">
        <v>2021</v>
      </c>
      <c r="D53" s="586"/>
      <c r="E53" s="586" t="s">
        <v>2034</v>
      </c>
      <c r="F53" s="586"/>
      <c r="G53" s="586" t="s">
        <v>1866</v>
      </c>
      <c r="H53" s="586" t="s">
        <v>1866</v>
      </c>
    </row>
    <row r="54" spans="1:8">
      <c r="A54" s="589" t="s">
        <v>1979</v>
      </c>
      <c r="B54" s="586" t="s">
        <v>1994</v>
      </c>
      <c r="C54" s="593">
        <v>2021</v>
      </c>
      <c r="D54" s="586"/>
      <c r="E54" s="586" t="s">
        <v>2035</v>
      </c>
      <c r="F54" s="586"/>
      <c r="G54" s="586" t="s">
        <v>1866</v>
      </c>
      <c r="H54" s="586" t="s">
        <v>1866</v>
      </c>
    </row>
    <row r="55" spans="1:8">
      <c r="A55" s="589" t="s">
        <v>1982</v>
      </c>
      <c r="B55" s="586" t="s">
        <v>1994</v>
      </c>
      <c r="C55" s="593">
        <v>2021</v>
      </c>
      <c r="D55" s="586"/>
      <c r="E55" s="586" t="s">
        <v>2036</v>
      </c>
      <c r="F55" s="586"/>
      <c r="G55" s="586" t="s">
        <v>1866</v>
      </c>
      <c r="H55" s="586" t="s">
        <v>1866</v>
      </c>
    </row>
    <row r="56" spans="1:8">
      <c r="A56" s="589" t="s">
        <v>2037</v>
      </c>
      <c r="B56" s="586" t="s">
        <v>1994</v>
      </c>
      <c r="C56" s="593">
        <v>2021</v>
      </c>
      <c r="D56" s="586"/>
      <c r="E56" s="586" t="s">
        <v>2038</v>
      </c>
      <c r="F56" s="586"/>
      <c r="G56" s="586" t="s">
        <v>1866</v>
      </c>
      <c r="H56" s="586" t="s">
        <v>1866</v>
      </c>
    </row>
    <row r="57" spans="1:8">
      <c r="A57" s="589" t="s">
        <v>2039</v>
      </c>
      <c r="B57" s="586" t="s">
        <v>1994</v>
      </c>
      <c r="C57" s="593">
        <v>2021</v>
      </c>
      <c r="D57" s="586"/>
      <c r="E57" s="586" t="s">
        <v>2040</v>
      </c>
      <c r="F57" s="586"/>
      <c r="G57" s="586" t="s">
        <v>1866</v>
      </c>
      <c r="H57" s="586" t="s">
        <v>1866</v>
      </c>
    </row>
    <row r="58" spans="1:8">
      <c r="A58" s="589" t="s">
        <v>2041</v>
      </c>
      <c r="B58" s="586" t="s">
        <v>1994</v>
      </c>
      <c r="C58" s="593">
        <v>2021</v>
      </c>
      <c r="D58" s="586"/>
      <c r="E58" s="586" t="s">
        <v>2042</v>
      </c>
      <c r="F58" s="586"/>
      <c r="G58" s="586" t="s">
        <v>1866</v>
      </c>
      <c r="H58" s="586" t="s">
        <v>1866</v>
      </c>
    </row>
    <row r="59" spans="1:8">
      <c r="A59" s="589" t="s">
        <v>2043</v>
      </c>
      <c r="B59" s="586" t="s">
        <v>1994</v>
      </c>
      <c r="C59" s="593">
        <v>2021</v>
      </c>
      <c r="D59" s="586"/>
      <c r="E59" s="586" t="s">
        <v>2044</v>
      </c>
      <c r="F59" s="586"/>
      <c r="G59" s="586" t="s">
        <v>1866</v>
      </c>
      <c r="H59" s="586" t="s">
        <v>1866</v>
      </c>
    </row>
    <row r="60" spans="1:8">
      <c r="A60" s="589" t="s">
        <v>2045</v>
      </c>
      <c r="B60" s="586" t="s">
        <v>1994</v>
      </c>
      <c r="C60" s="593">
        <v>2021</v>
      </c>
      <c r="D60" s="586"/>
      <c r="E60" s="586" t="s">
        <v>2046</v>
      </c>
      <c r="F60" s="586"/>
      <c r="G60" s="586" t="s">
        <v>1866</v>
      </c>
      <c r="H60" s="586" t="s">
        <v>1866</v>
      </c>
    </row>
    <row r="61" spans="1:8">
      <c r="A61" s="589" t="s">
        <v>2047</v>
      </c>
      <c r="B61" s="586" t="s">
        <v>1994</v>
      </c>
      <c r="C61" s="593">
        <v>2021</v>
      </c>
      <c r="D61" s="586"/>
      <c r="E61" s="586" t="s">
        <v>2048</v>
      </c>
      <c r="F61" s="586"/>
      <c r="G61" s="586" t="s">
        <v>1866</v>
      </c>
      <c r="H61" s="586" t="s">
        <v>1866</v>
      </c>
    </row>
    <row r="62" spans="1:8">
      <c r="A62" s="589" t="s">
        <v>2049</v>
      </c>
      <c r="B62" s="586" t="s">
        <v>1994</v>
      </c>
      <c r="C62" s="593">
        <v>2021</v>
      </c>
      <c r="D62" s="586"/>
      <c r="E62" s="586" t="s">
        <v>2050</v>
      </c>
      <c r="F62" s="586"/>
      <c r="G62" s="586" t="s">
        <v>1866</v>
      </c>
      <c r="H62" s="586" t="s">
        <v>1866</v>
      </c>
    </row>
    <row r="63" spans="1:8">
      <c r="A63" s="589" t="s">
        <v>2051</v>
      </c>
      <c r="B63" s="586" t="s">
        <v>1994</v>
      </c>
      <c r="C63" s="593">
        <v>2021</v>
      </c>
      <c r="D63" s="586"/>
      <c r="E63" s="586" t="s">
        <v>2052</v>
      </c>
      <c r="F63" s="586"/>
      <c r="G63" s="586" t="s">
        <v>1866</v>
      </c>
      <c r="H63" s="586" t="s">
        <v>1866</v>
      </c>
    </row>
    <row r="64" spans="1:8">
      <c r="A64" s="589" t="s">
        <v>2053</v>
      </c>
      <c r="B64" s="586" t="s">
        <v>1994</v>
      </c>
      <c r="C64" s="593">
        <v>2021</v>
      </c>
      <c r="D64" s="586"/>
      <c r="E64" s="586" t="s">
        <v>2054</v>
      </c>
      <c r="F64" s="586"/>
      <c r="G64" s="586" t="s">
        <v>1866</v>
      </c>
      <c r="H64" s="586" t="s">
        <v>1866</v>
      </c>
    </row>
    <row r="65" spans="1:8">
      <c r="A65" s="589" t="s">
        <v>2055</v>
      </c>
      <c r="B65" s="586" t="s">
        <v>1994</v>
      </c>
      <c r="C65" s="593">
        <v>2021</v>
      </c>
      <c r="D65" s="586"/>
      <c r="E65" s="586" t="s">
        <v>2056</v>
      </c>
      <c r="F65" s="586"/>
      <c r="G65" s="586" t="s">
        <v>1866</v>
      </c>
      <c r="H65" s="586" t="s">
        <v>1866</v>
      </c>
    </row>
    <row r="66" spans="1:8">
      <c r="A66" s="589" t="s">
        <v>2057</v>
      </c>
      <c r="B66" s="586" t="s">
        <v>1994</v>
      </c>
      <c r="C66" s="593">
        <v>2021</v>
      </c>
      <c r="D66" s="586"/>
      <c r="E66" s="586" t="s">
        <v>2058</v>
      </c>
      <c r="F66" s="586"/>
      <c r="G66" s="586" t="s">
        <v>1866</v>
      </c>
      <c r="H66" s="586" t="s">
        <v>1866</v>
      </c>
    </row>
    <row r="67" spans="1:8">
      <c r="A67" s="589" t="s">
        <v>2059</v>
      </c>
      <c r="B67" s="586" t="s">
        <v>2060</v>
      </c>
      <c r="C67" s="593">
        <v>2021</v>
      </c>
      <c r="D67" s="586"/>
      <c r="E67" s="586" t="s">
        <v>2061</v>
      </c>
      <c r="F67" s="586"/>
      <c r="G67" s="586" t="s">
        <v>1866</v>
      </c>
      <c r="H67" s="586" t="s">
        <v>1866</v>
      </c>
    </row>
    <row r="68" spans="1:8">
      <c r="A68" s="589" t="s">
        <v>2062</v>
      </c>
      <c r="B68" s="586" t="s">
        <v>2060</v>
      </c>
      <c r="C68" s="593">
        <v>2021</v>
      </c>
      <c r="D68" s="586"/>
      <c r="E68" s="586" t="s">
        <v>2063</v>
      </c>
      <c r="F68" s="586"/>
      <c r="G68" s="586" t="s">
        <v>1866</v>
      </c>
      <c r="H68" s="586" t="s">
        <v>1866</v>
      </c>
    </row>
    <row r="69" spans="1:8">
      <c r="A69" s="589" t="s">
        <v>2064</v>
      </c>
      <c r="B69" s="586" t="s">
        <v>2060</v>
      </c>
      <c r="C69" s="593">
        <v>2021</v>
      </c>
      <c r="D69" s="586"/>
      <c r="E69" s="586" t="s">
        <v>2065</v>
      </c>
      <c r="F69" s="586"/>
      <c r="G69" s="586" t="s">
        <v>1866</v>
      </c>
      <c r="H69" s="586" t="s">
        <v>1866</v>
      </c>
    </row>
    <row r="70" spans="1:8" ht="27.75">
      <c r="A70" s="589" t="s">
        <v>2066</v>
      </c>
      <c r="B70" s="586" t="s">
        <v>2067</v>
      </c>
      <c r="C70" s="586" t="s">
        <v>1969</v>
      </c>
      <c r="D70" s="586"/>
      <c r="E70" s="586" t="s">
        <v>2068</v>
      </c>
      <c r="F70" s="586"/>
      <c r="G70" s="586" t="s">
        <v>1866</v>
      </c>
      <c r="H70" s="586" t="s">
        <v>1866</v>
      </c>
    </row>
    <row r="71" spans="1:8" ht="27.75">
      <c r="A71" s="589" t="s">
        <v>2069</v>
      </c>
      <c r="B71" s="586" t="s">
        <v>2070</v>
      </c>
      <c r="C71" s="593">
        <v>2021</v>
      </c>
      <c r="D71" s="586"/>
      <c r="E71" s="586" t="s">
        <v>2071</v>
      </c>
      <c r="F71" s="586"/>
      <c r="G71" s="586" t="s">
        <v>1866</v>
      </c>
      <c r="H71" s="586" t="s">
        <v>1866</v>
      </c>
    </row>
    <row r="72" spans="1:8" ht="27.75">
      <c r="A72" s="589" t="s">
        <v>2072</v>
      </c>
      <c r="B72" s="586" t="s">
        <v>2070</v>
      </c>
      <c r="C72" s="593">
        <v>2021</v>
      </c>
      <c r="D72" s="586"/>
      <c r="E72" s="586" t="s">
        <v>2073</v>
      </c>
      <c r="F72" s="586"/>
      <c r="G72" s="586" t="s">
        <v>1866</v>
      </c>
      <c r="H72" s="586" t="s">
        <v>1866</v>
      </c>
    </row>
    <row r="73" spans="1:8" ht="27.75">
      <c r="A73" s="589" t="s">
        <v>2074</v>
      </c>
      <c r="B73" s="586" t="s">
        <v>2070</v>
      </c>
      <c r="C73" s="593">
        <v>2021</v>
      </c>
      <c r="D73" s="586"/>
      <c r="E73" s="586" t="s">
        <v>2075</v>
      </c>
      <c r="F73" s="586"/>
      <c r="G73" s="586" t="s">
        <v>1866</v>
      </c>
      <c r="H73" s="586" t="s">
        <v>1866</v>
      </c>
    </row>
    <row r="74" spans="1:8" ht="27.75">
      <c r="A74" s="589" t="s">
        <v>2076</v>
      </c>
      <c r="B74" s="586" t="s">
        <v>2070</v>
      </c>
      <c r="C74" s="593">
        <v>2021</v>
      </c>
      <c r="D74" s="586"/>
      <c r="E74" s="586" t="s">
        <v>2077</v>
      </c>
      <c r="F74" s="586"/>
      <c r="G74" s="586" t="s">
        <v>1866</v>
      </c>
      <c r="H74" s="586" t="s">
        <v>1866</v>
      </c>
    </row>
    <row r="75" spans="1:8" ht="27.75">
      <c r="A75" s="589" t="s">
        <v>2078</v>
      </c>
      <c r="B75" s="586" t="s">
        <v>2070</v>
      </c>
      <c r="C75" s="593">
        <v>2021</v>
      </c>
      <c r="D75" s="586"/>
      <c r="E75" s="586" t="s">
        <v>2079</v>
      </c>
      <c r="F75" s="586"/>
      <c r="G75" s="586" t="s">
        <v>1866</v>
      </c>
      <c r="H75" s="586" t="s">
        <v>1866</v>
      </c>
    </row>
    <row r="76" spans="1:8" ht="27.75">
      <c r="A76" s="589" t="s">
        <v>2080</v>
      </c>
      <c r="B76" s="586" t="s">
        <v>2070</v>
      </c>
      <c r="C76" s="593">
        <v>2021</v>
      </c>
      <c r="D76" s="586"/>
      <c r="E76" s="586" t="s">
        <v>2081</v>
      </c>
      <c r="F76" s="586"/>
      <c r="G76" s="586" t="s">
        <v>1866</v>
      </c>
      <c r="H76" s="586" t="s">
        <v>1866</v>
      </c>
    </row>
    <row r="77" spans="1:8" ht="27.75">
      <c r="A77" s="589" t="s">
        <v>2082</v>
      </c>
      <c r="B77" s="586" t="s">
        <v>2070</v>
      </c>
      <c r="C77" s="593">
        <v>2021</v>
      </c>
      <c r="D77" s="586"/>
      <c r="E77" s="586" t="s">
        <v>2083</v>
      </c>
      <c r="F77" s="586"/>
      <c r="G77" s="586" t="s">
        <v>1866</v>
      </c>
      <c r="H77" s="586" t="s">
        <v>1866</v>
      </c>
    </row>
    <row r="78" spans="1:8">
      <c r="A78" s="589" t="s">
        <v>2084</v>
      </c>
      <c r="B78" s="586" t="s">
        <v>1992</v>
      </c>
      <c r="C78" s="593">
        <v>2021</v>
      </c>
      <c r="D78" s="586"/>
      <c r="E78" s="586" t="s">
        <v>2085</v>
      </c>
      <c r="F78" s="586"/>
      <c r="G78" s="586" t="s">
        <v>1866</v>
      </c>
      <c r="H78" s="586" t="s">
        <v>1866</v>
      </c>
    </row>
    <row r="79" spans="1:8">
      <c r="A79" s="589" t="s">
        <v>2086</v>
      </c>
      <c r="B79" s="586" t="s">
        <v>2087</v>
      </c>
      <c r="C79" s="586" t="s">
        <v>1969</v>
      </c>
      <c r="D79" s="586"/>
      <c r="E79" s="586" t="s">
        <v>2088</v>
      </c>
      <c r="F79" s="586"/>
      <c r="G79" s="586" t="s">
        <v>1866</v>
      </c>
      <c r="H79" s="586" t="s">
        <v>1866</v>
      </c>
    </row>
    <row r="80" spans="1:8">
      <c r="A80" s="589" t="s">
        <v>2089</v>
      </c>
      <c r="B80" s="586" t="s">
        <v>2087</v>
      </c>
      <c r="C80" s="586" t="s">
        <v>1969</v>
      </c>
      <c r="D80" s="586"/>
      <c r="E80" s="586" t="s">
        <v>2090</v>
      </c>
      <c r="F80" s="586"/>
      <c r="G80" s="586" t="s">
        <v>1866</v>
      </c>
      <c r="H80" s="586" t="s">
        <v>1866</v>
      </c>
    </row>
    <row r="81" spans="1:8">
      <c r="A81" s="589" t="s">
        <v>2091</v>
      </c>
      <c r="B81" s="586" t="s">
        <v>2087</v>
      </c>
      <c r="C81" s="586" t="s">
        <v>1969</v>
      </c>
      <c r="D81" s="586"/>
      <c r="E81" s="586" t="s">
        <v>2092</v>
      </c>
      <c r="F81" s="586"/>
      <c r="G81" s="586" t="s">
        <v>1866</v>
      </c>
      <c r="H81" s="586" t="s">
        <v>1866</v>
      </c>
    </row>
    <row r="82" spans="1:8" ht="15.75" thickBot="1">
      <c r="A82" s="589" t="s">
        <v>2093</v>
      </c>
      <c r="B82" s="586" t="s">
        <v>2087</v>
      </c>
      <c r="C82" s="586" t="s">
        <v>1969</v>
      </c>
      <c r="D82" s="586"/>
      <c r="E82" s="586" t="s">
        <v>2094</v>
      </c>
      <c r="F82" s="586"/>
      <c r="G82" s="586" t="s">
        <v>1866</v>
      </c>
      <c r="H82" s="586" t="s">
        <v>1866</v>
      </c>
    </row>
    <row r="83" spans="1:8">
      <c r="A83" s="767" t="s">
        <v>111</v>
      </c>
      <c r="B83" s="767"/>
      <c r="C83" s="767"/>
      <c r="D83" s="767"/>
      <c r="E83" s="767"/>
      <c r="F83" s="768"/>
      <c r="G83" s="594" t="s">
        <v>2095</v>
      </c>
      <c r="H83" s="594" t="s">
        <v>2095</v>
      </c>
    </row>
  </sheetData>
  <mergeCells count="11">
    <mergeCell ref="A83:F83"/>
    <mergeCell ref="B6:G8"/>
    <mergeCell ref="E1:H4"/>
    <mergeCell ref="A10:A12"/>
    <mergeCell ref="B10:B12"/>
    <mergeCell ref="C10:C12"/>
    <mergeCell ref="D10:D12"/>
    <mergeCell ref="F10:H10"/>
    <mergeCell ref="E11:E12"/>
    <mergeCell ref="F11:F12"/>
    <mergeCell ref="G11:G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59"/>
  <sheetViews>
    <sheetView workbookViewId="0">
      <selection activeCell="I1" sqref="I1:L4"/>
    </sheetView>
  </sheetViews>
  <sheetFormatPr defaultRowHeight="12.75"/>
  <cols>
    <col min="1" max="1" width="5.42578125" style="630" customWidth="1"/>
    <col min="2" max="2" width="29.5703125" style="630" customWidth="1"/>
    <col min="3" max="3" width="14.7109375" style="631" customWidth="1"/>
    <col min="4" max="4" width="13.7109375" style="631" customWidth="1"/>
    <col min="5" max="5" width="14" style="631" customWidth="1"/>
    <col min="6" max="6" width="6.85546875" style="630" customWidth="1"/>
    <col min="7" max="7" width="8.140625" style="630" customWidth="1"/>
    <col min="8" max="8" width="6.42578125" style="630" customWidth="1"/>
    <col min="9" max="9" width="10.7109375" style="630" customWidth="1"/>
    <col min="10" max="10" width="13" style="630" customWidth="1"/>
    <col min="11" max="11" width="13.28515625" style="630" customWidth="1"/>
    <col min="12" max="12" width="14.28515625" style="632" customWidth="1"/>
    <col min="13" max="16384" width="9.140625" style="633"/>
  </cols>
  <sheetData>
    <row r="1" spans="1:12">
      <c r="A1" s="640"/>
      <c r="B1" s="640"/>
      <c r="C1" s="641"/>
      <c r="D1" s="641"/>
      <c r="E1" s="641"/>
      <c r="F1" s="640"/>
      <c r="G1" s="640"/>
      <c r="H1" s="640"/>
      <c r="I1" s="772" t="s">
        <v>2777</v>
      </c>
      <c r="J1" s="772"/>
      <c r="K1" s="772"/>
      <c r="L1" s="772"/>
    </row>
    <row r="2" spans="1:12">
      <c r="A2" s="640"/>
      <c r="B2" s="640"/>
      <c r="C2" s="641"/>
      <c r="D2" s="641"/>
      <c r="E2" s="641"/>
      <c r="F2" s="640"/>
      <c r="G2" s="640"/>
      <c r="H2" s="640"/>
      <c r="I2" s="772"/>
      <c r="J2" s="772"/>
      <c r="K2" s="772"/>
      <c r="L2" s="772"/>
    </row>
    <row r="3" spans="1:12">
      <c r="A3" s="640"/>
      <c r="B3" s="640"/>
      <c r="C3" s="641"/>
      <c r="D3" s="641"/>
      <c r="E3" s="641"/>
      <c r="F3" s="640"/>
      <c r="G3" s="640"/>
      <c r="H3" s="640"/>
      <c r="I3" s="772"/>
      <c r="J3" s="772"/>
      <c r="K3" s="772"/>
      <c r="L3" s="772"/>
    </row>
    <row r="4" spans="1:12">
      <c r="A4" s="640"/>
      <c r="B4" s="640"/>
      <c r="C4" s="641"/>
      <c r="D4" s="641"/>
      <c r="E4" s="641"/>
      <c r="F4" s="640"/>
      <c r="G4" s="640"/>
      <c r="H4" s="640"/>
      <c r="I4" s="772"/>
      <c r="J4" s="772"/>
      <c r="K4" s="772"/>
      <c r="L4" s="772"/>
    </row>
    <row r="5" spans="1:12">
      <c r="A5" s="640"/>
      <c r="B5" s="640"/>
      <c r="C5" s="641"/>
      <c r="D5" s="641"/>
      <c r="E5" s="641"/>
      <c r="F5" s="640"/>
      <c r="G5" s="640"/>
      <c r="H5" s="640"/>
      <c r="I5" s="640"/>
      <c r="J5" s="640"/>
      <c r="K5" s="640"/>
      <c r="L5" s="642"/>
    </row>
    <row r="6" spans="1:12">
      <c r="A6" s="640"/>
      <c r="B6" s="640"/>
      <c r="C6" s="770" t="s">
        <v>2762</v>
      </c>
      <c r="D6" s="771"/>
      <c r="E6" s="771"/>
      <c r="F6" s="771"/>
      <c r="G6" s="771"/>
      <c r="H6" s="771"/>
      <c r="I6" s="771"/>
      <c r="J6" s="771"/>
      <c r="K6" s="640"/>
      <c r="L6" s="642"/>
    </row>
    <row r="7" spans="1:12">
      <c r="A7" s="640"/>
      <c r="B7" s="640"/>
      <c r="C7" s="771"/>
      <c r="D7" s="771"/>
      <c r="E7" s="771"/>
      <c r="F7" s="771"/>
      <c r="G7" s="771"/>
      <c r="H7" s="771"/>
      <c r="I7" s="771"/>
      <c r="J7" s="771"/>
      <c r="K7" s="640"/>
      <c r="L7" s="642"/>
    </row>
    <row r="8" spans="1:12">
      <c r="A8" s="640"/>
      <c r="B8" s="640"/>
      <c r="C8" s="641"/>
      <c r="D8" s="641"/>
      <c r="E8" s="641"/>
      <c r="F8" s="640"/>
      <c r="G8" s="640"/>
      <c r="H8" s="640"/>
      <c r="I8" s="640"/>
      <c r="J8" s="640"/>
      <c r="K8" s="640"/>
      <c r="L8" s="642"/>
    </row>
    <row r="9" spans="1:12" ht="47.25" customHeight="1">
      <c r="A9" s="645" t="s">
        <v>2279</v>
      </c>
      <c r="B9" s="646" t="s">
        <v>2098</v>
      </c>
      <c r="C9" s="646" t="s">
        <v>2101</v>
      </c>
      <c r="D9" s="646" t="s">
        <v>2102</v>
      </c>
      <c r="E9" s="646" t="s">
        <v>2103</v>
      </c>
      <c r="F9" s="646" t="s">
        <v>2280</v>
      </c>
      <c r="G9" s="646" t="s">
        <v>2281</v>
      </c>
      <c r="H9" s="646" t="s">
        <v>2099</v>
      </c>
      <c r="I9" s="646" t="s">
        <v>2282</v>
      </c>
      <c r="J9" s="646" t="s">
        <v>2283</v>
      </c>
      <c r="K9" s="646" t="s">
        <v>2284</v>
      </c>
      <c r="L9" s="646" t="s">
        <v>2285</v>
      </c>
    </row>
    <row r="10" spans="1:12">
      <c r="A10" s="639">
        <v>1</v>
      </c>
      <c r="B10" s="639" t="s">
        <v>2286</v>
      </c>
      <c r="C10" s="643">
        <v>68500</v>
      </c>
      <c r="D10" s="643">
        <v>21311.11</v>
      </c>
      <c r="E10" s="643">
        <v>47188.89</v>
      </c>
      <c r="F10" s="639" t="s">
        <v>2287</v>
      </c>
      <c r="G10" s="639" t="s">
        <v>2288</v>
      </c>
      <c r="H10" s="639" t="s">
        <v>2289</v>
      </c>
      <c r="I10" s="639" t="s">
        <v>2290</v>
      </c>
      <c r="J10" s="639" t="s">
        <v>2291</v>
      </c>
      <c r="K10" s="639" t="s">
        <v>2292</v>
      </c>
      <c r="L10" s="644">
        <v>43425</v>
      </c>
    </row>
    <row r="11" spans="1:12">
      <c r="A11" s="630">
        <v>2</v>
      </c>
      <c r="B11" s="630" t="s">
        <v>2286</v>
      </c>
      <c r="C11" s="631">
        <v>68500</v>
      </c>
      <c r="D11" s="631">
        <v>21311.11</v>
      </c>
      <c r="E11" s="631">
        <v>47188.89</v>
      </c>
      <c r="F11" s="630" t="s">
        <v>2287</v>
      </c>
      <c r="G11" s="630" t="s">
        <v>2288</v>
      </c>
      <c r="H11" s="630" t="s">
        <v>2289</v>
      </c>
      <c r="I11" s="630" t="s">
        <v>2290</v>
      </c>
      <c r="J11" s="630" t="s">
        <v>2291</v>
      </c>
      <c r="K11" s="630" t="s">
        <v>2292</v>
      </c>
      <c r="L11" s="632">
        <v>43425</v>
      </c>
    </row>
    <row r="12" spans="1:12">
      <c r="A12" s="630">
        <v>3</v>
      </c>
      <c r="B12" s="630" t="s">
        <v>2286</v>
      </c>
      <c r="C12" s="631">
        <v>68500</v>
      </c>
      <c r="D12" s="631">
        <v>21311.11</v>
      </c>
      <c r="E12" s="631">
        <v>47188.89</v>
      </c>
      <c r="F12" s="630" t="s">
        <v>2287</v>
      </c>
      <c r="G12" s="630" t="s">
        <v>2288</v>
      </c>
      <c r="H12" s="630" t="s">
        <v>2289</v>
      </c>
      <c r="I12" s="630" t="s">
        <v>2290</v>
      </c>
      <c r="J12" s="630" t="s">
        <v>2291</v>
      </c>
      <c r="K12" s="630" t="s">
        <v>2292</v>
      </c>
      <c r="L12" s="632">
        <v>43425</v>
      </c>
    </row>
    <row r="13" spans="1:12">
      <c r="A13" s="630">
        <v>4</v>
      </c>
      <c r="B13" s="630" t="s">
        <v>2286</v>
      </c>
      <c r="C13" s="631">
        <v>68500</v>
      </c>
      <c r="D13" s="631">
        <v>21311.11</v>
      </c>
      <c r="E13" s="631">
        <v>47188.89</v>
      </c>
      <c r="F13" s="630" t="s">
        <v>2287</v>
      </c>
      <c r="G13" s="630" t="s">
        <v>2288</v>
      </c>
      <c r="H13" s="630" t="s">
        <v>2289</v>
      </c>
      <c r="I13" s="630" t="s">
        <v>2290</v>
      </c>
      <c r="J13" s="630" t="s">
        <v>2291</v>
      </c>
      <c r="K13" s="630" t="s">
        <v>2292</v>
      </c>
      <c r="L13" s="632">
        <v>43425</v>
      </c>
    </row>
    <row r="14" spans="1:12">
      <c r="A14" s="630">
        <v>5</v>
      </c>
      <c r="B14" s="630" t="s">
        <v>2286</v>
      </c>
      <c r="C14" s="631">
        <v>68500</v>
      </c>
      <c r="D14" s="631">
        <v>21311.11</v>
      </c>
      <c r="E14" s="631">
        <v>47188.89</v>
      </c>
      <c r="F14" s="630" t="s">
        <v>2287</v>
      </c>
      <c r="G14" s="630" t="s">
        <v>2288</v>
      </c>
      <c r="H14" s="630" t="s">
        <v>2289</v>
      </c>
      <c r="I14" s="630" t="s">
        <v>2290</v>
      </c>
      <c r="J14" s="630" t="s">
        <v>2291</v>
      </c>
      <c r="K14" s="630" t="s">
        <v>2292</v>
      </c>
      <c r="L14" s="632">
        <v>43425</v>
      </c>
    </row>
    <row r="15" spans="1:12">
      <c r="A15" s="630">
        <v>6</v>
      </c>
      <c r="B15" s="630" t="s">
        <v>2286</v>
      </c>
      <c r="C15" s="631">
        <v>68500</v>
      </c>
      <c r="D15" s="631">
        <v>21311.11</v>
      </c>
      <c r="E15" s="631">
        <v>47188.89</v>
      </c>
      <c r="F15" s="630" t="s">
        <v>2287</v>
      </c>
      <c r="G15" s="630" t="s">
        <v>2288</v>
      </c>
      <c r="H15" s="630" t="s">
        <v>2289</v>
      </c>
      <c r="I15" s="630" t="s">
        <v>2290</v>
      </c>
      <c r="J15" s="630" t="s">
        <v>2291</v>
      </c>
      <c r="K15" s="630" t="s">
        <v>2292</v>
      </c>
      <c r="L15" s="632">
        <v>43425</v>
      </c>
    </row>
    <row r="16" spans="1:12">
      <c r="A16" s="630">
        <v>7</v>
      </c>
      <c r="B16" s="630" t="s">
        <v>2286</v>
      </c>
      <c r="C16" s="631">
        <v>68500</v>
      </c>
      <c r="D16" s="631">
        <v>21311.11</v>
      </c>
      <c r="E16" s="631">
        <v>47188.89</v>
      </c>
      <c r="F16" s="630" t="s">
        <v>2287</v>
      </c>
      <c r="G16" s="630" t="s">
        <v>2288</v>
      </c>
      <c r="H16" s="630" t="s">
        <v>2289</v>
      </c>
      <c r="I16" s="630" t="s">
        <v>2290</v>
      </c>
      <c r="J16" s="630" t="s">
        <v>2291</v>
      </c>
      <c r="K16" s="630" t="s">
        <v>2292</v>
      </c>
      <c r="L16" s="632">
        <v>43425</v>
      </c>
    </row>
    <row r="17" spans="1:12">
      <c r="A17" s="630">
        <v>8</v>
      </c>
      <c r="B17" s="630" t="s">
        <v>2286</v>
      </c>
      <c r="C17" s="631">
        <v>68500</v>
      </c>
      <c r="D17" s="631">
        <v>21311.11</v>
      </c>
      <c r="E17" s="631">
        <v>47188.89</v>
      </c>
      <c r="F17" s="630" t="s">
        <v>2287</v>
      </c>
      <c r="G17" s="630" t="s">
        <v>2288</v>
      </c>
      <c r="H17" s="630" t="s">
        <v>2289</v>
      </c>
      <c r="I17" s="630" t="s">
        <v>2290</v>
      </c>
      <c r="J17" s="630" t="s">
        <v>2291</v>
      </c>
      <c r="K17" s="630" t="s">
        <v>2292</v>
      </c>
      <c r="L17" s="632">
        <v>43425</v>
      </c>
    </row>
    <row r="18" spans="1:12">
      <c r="A18" s="630">
        <v>9</v>
      </c>
      <c r="B18" s="630" t="s">
        <v>2286</v>
      </c>
      <c r="C18" s="631">
        <v>68500</v>
      </c>
      <c r="D18" s="631">
        <v>21311.11</v>
      </c>
      <c r="E18" s="631">
        <v>47188.89</v>
      </c>
      <c r="F18" s="630" t="s">
        <v>2287</v>
      </c>
      <c r="G18" s="630" t="s">
        <v>2288</v>
      </c>
      <c r="H18" s="630" t="s">
        <v>2289</v>
      </c>
      <c r="I18" s="630" t="s">
        <v>2290</v>
      </c>
      <c r="J18" s="630" t="s">
        <v>2291</v>
      </c>
      <c r="K18" s="630" t="s">
        <v>2292</v>
      </c>
      <c r="L18" s="632">
        <v>43425</v>
      </c>
    </row>
    <row r="19" spans="1:12">
      <c r="A19" s="630">
        <v>10</v>
      </c>
      <c r="B19" s="630" t="s">
        <v>2286</v>
      </c>
      <c r="C19" s="631">
        <v>68500</v>
      </c>
      <c r="D19" s="631">
        <v>21311.11</v>
      </c>
      <c r="E19" s="631">
        <v>47188.89</v>
      </c>
      <c r="F19" s="630" t="s">
        <v>2287</v>
      </c>
      <c r="G19" s="630" t="s">
        <v>2288</v>
      </c>
      <c r="H19" s="630" t="s">
        <v>2289</v>
      </c>
      <c r="I19" s="630" t="s">
        <v>2290</v>
      </c>
      <c r="J19" s="630" t="s">
        <v>2291</v>
      </c>
      <c r="K19" s="630" t="s">
        <v>2292</v>
      </c>
      <c r="L19" s="632">
        <v>43425</v>
      </c>
    </row>
    <row r="20" spans="1:12">
      <c r="A20" s="630">
        <v>11</v>
      </c>
      <c r="B20" s="630" t="s">
        <v>2286</v>
      </c>
      <c r="C20" s="631">
        <v>68500</v>
      </c>
      <c r="D20" s="631">
        <v>21311.11</v>
      </c>
      <c r="E20" s="631">
        <v>47188.89</v>
      </c>
      <c r="F20" s="630" t="s">
        <v>2287</v>
      </c>
      <c r="G20" s="630" t="s">
        <v>2288</v>
      </c>
      <c r="H20" s="630" t="s">
        <v>2289</v>
      </c>
      <c r="I20" s="630" t="s">
        <v>2290</v>
      </c>
      <c r="J20" s="630" t="s">
        <v>2291</v>
      </c>
      <c r="K20" s="630" t="s">
        <v>2292</v>
      </c>
      <c r="L20" s="632">
        <v>43425</v>
      </c>
    </row>
    <row r="21" spans="1:12">
      <c r="A21" s="630">
        <v>12</v>
      </c>
      <c r="B21" s="630" t="s">
        <v>2286</v>
      </c>
      <c r="C21" s="631">
        <v>68500</v>
      </c>
      <c r="D21" s="631">
        <v>21311.11</v>
      </c>
      <c r="E21" s="631">
        <v>47188.89</v>
      </c>
      <c r="F21" s="630" t="s">
        <v>2287</v>
      </c>
      <c r="G21" s="630" t="s">
        <v>2288</v>
      </c>
      <c r="H21" s="630" t="s">
        <v>2289</v>
      </c>
      <c r="I21" s="630" t="s">
        <v>2290</v>
      </c>
      <c r="J21" s="630" t="s">
        <v>2291</v>
      </c>
      <c r="K21" s="630" t="s">
        <v>2292</v>
      </c>
      <c r="L21" s="632">
        <v>43425</v>
      </c>
    </row>
    <row r="22" spans="1:12">
      <c r="A22" s="630">
        <v>13</v>
      </c>
      <c r="B22" s="630" t="s">
        <v>2286</v>
      </c>
      <c r="C22" s="631">
        <v>68500</v>
      </c>
      <c r="D22" s="631">
        <v>21311.11</v>
      </c>
      <c r="E22" s="631">
        <v>47188.89</v>
      </c>
      <c r="F22" s="630" t="s">
        <v>2287</v>
      </c>
      <c r="G22" s="630" t="s">
        <v>2288</v>
      </c>
      <c r="H22" s="630" t="s">
        <v>2289</v>
      </c>
      <c r="I22" s="630" t="s">
        <v>2290</v>
      </c>
      <c r="J22" s="630" t="s">
        <v>2291</v>
      </c>
      <c r="K22" s="630" t="s">
        <v>2292</v>
      </c>
      <c r="L22" s="632">
        <v>43425</v>
      </c>
    </row>
    <row r="23" spans="1:12">
      <c r="A23" s="630">
        <v>14</v>
      </c>
      <c r="B23" s="630" t="s">
        <v>2286</v>
      </c>
      <c r="C23" s="631">
        <v>68500</v>
      </c>
      <c r="D23" s="631">
        <v>21311.11</v>
      </c>
      <c r="E23" s="631">
        <v>47188.89</v>
      </c>
      <c r="F23" s="630" t="s">
        <v>2287</v>
      </c>
      <c r="G23" s="630" t="s">
        <v>2288</v>
      </c>
      <c r="H23" s="630" t="s">
        <v>2289</v>
      </c>
      <c r="I23" s="630" t="s">
        <v>2290</v>
      </c>
      <c r="J23" s="630" t="s">
        <v>2291</v>
      </c>
      <c r="K23" s="630" t="s">
        <v>2292</v>
      </c>
      <c r="L23" s="632">
        <v>43425</v>
      </c>
    </row>
    <row r="24" spans="1:12">
      <c r="A24" s="630">
        <v>15</v>
      </c>
      <c r="B24" s="630" t="s">
        <v>2286</v>
      </c>
      <c r="C24" s="631">
        <v>68500</v>
      </c>
      <c r="D24" s="631">
        <v>21311.11</v>
      </c>
      <c r="E24" s="631">
        <v>47188.89</v>
      </c>
      <c r="F24" s="630" t="s">
        <v>2287</v>
      </c>
      <c r="G24" s="630" t="s">
        <v>2288</v>
      </c>
      <c r="H24" s="630" t="s">
        <v>2289</v>
      </c>
      <c r="I24" s="630" t="s">
        <v>2290</v>
      </c>
      <c r="J24" s="630" t="s">
        <v>2291</v>
      </c>
      <c r="K24" s="630" t="s">
        <v>2292</v>
      </c>
      <c r="L24" s="632">
        <v>43425</v>
      </c>
    </row>
    <row r="25" spans="1:12">
      <c r="A25" s="630">
        <v>16</v>
      </c>
      <c r="B25" s="630" t="s">
        <v>2286</v>
      </c>
      <c r="C25" s="631">
        <v>68500</v>
      </c>
      <c r="D25" s="631">
        <v>21311.11</v>
      </c>
      <c r="E25" s="631">
        <v>47188.89</v>
      </c>
      <c r="F25" s="630" t="s">
        <v>2287</v>
      </c>
      <c r="G25" s="630" t="s">
        <v>2288</v>
      </c>
      <c r="H25" s="630" t="s">
        <v>2289</v>
      </c>
      <c r="I25" s="630" t="s">
        <v>2290</v>
      </c>
      <c r="J25" s="630" t="s">
        <v>2291</v>
      </c>
      <c r="K25" s="630" t="s">
        <v>2292</v>
      </c>
      <c r="L25" s="632">
        <v>43425</v>
      </c>
    </row>
    <row r="26" spans="1:12">
      <c r="A26" s="630">
        <v>17</v>
      </c>
      <c r="B26" s="630" t="s">
        <v>2286</v>
      </c>
      <c r="C26" s="631">
        <v>68500</v>
      </c>
      <c r="D26" s="631">
        <v>21311.11</v>
      </c>
      <c r="E26" s="631">
        <v>47188.89</v>
      </c>
      <c r="F26" s="630" t="s">
        <v>2287</v>
      </c>
      <c r="G26" s="630" t="s">
        <v>2288</v>
      </c>
      <c r="H26" s="630" t="s">
        <v>2289</v>
      </c>
      <c r="I26" s="630" t="s">
        <v>2290</v>
      </c>
      <c r="J26" s="630" t="s">
        <v>2291</v>
      </c>
      <c r="K26" s="630" t="s">
        <v>2292</v>
      </c>
      <c r="L26" s="632">
        <v>43425</v>
      </c>
    </row>
    <row r="27" spans="1:12">
      <c r="A27" s="630">
        <v>18</v>
      </c>
      <c r="B27" s="630" t="s">
        <v>2286</v>
      </c>
      <c r="C27" s="631">
        <v>68500</v>
      </c>
      <c r="D27" s="631">
        <v>21311.11</v>
      </c>
      <c r="E27" s="631">
        <v>47188.89</v>
      </c>
      <c r="F27" s="630" t="s">
        <v>2287</v>
      </c>
      <c r="G27" s="630" t="s">
        <v>2288</v>
      </c>
      <c r="H27" s="630" t="s">
        <v>2289</v>
      </c>
      <c r="I27" s="630" t="s">
        <v>2290</v>
      </c>
      <c r="J27" s="630" t="s">
        <v>2291</v>
      </c>
      <c r="K27" s="630" t="s">
        <v>2292</v>
      </c>
      <c r="L27" s="632">
        <v>43425</v>
      </c>
    </row>
    <row r="28" spans="1:12">
      <c r="A28" s="630">
        <v>19</v>
      </c>
      <c r="B28" s="630" t="s">
        <v>2286</v>
      </c>
      <c r="C28" s="631">
        <v>68500</v>
      </c>
      <c r="D28" s="631">
        <v>21311.11</v>
      </c>
      <c r="E28" s="631">
        <v>47188.89</v>
      </c>
      <c r="F28" s="630" t="s">
        <v>2287</v>
      </c>
      <c r="G28" s="630" t="s">
        <v>2288</v>
      </c>
      <c r="H28" s="630" t="s">
        <v>2289</v>
      </c>
      <c r="I28" s="630" t="s">
        <v>2290</v>
      </c>
      <c r="J28" s="630" t="s">
        <v>2291</v>
      </c>
      <c r="K28" s="630" t="s">
        <v>2292</v>
      </c>
      <c r="L28" s="632">
        <v>43425</v>
      </c>
    </row>
    <row r="29" spans="1:12">
      <c r="A29" s="630">
        <v>20</v>
      </c>
      <c r="B29" s="630" t="s">
        <v>2286</v>
      </c>
      <c r="C29" s="631">
        <v>68500</v>
      </c>
      <c r="D29" s="631">
        <v>21311.11</v>
      </c>
      <c r="E29" s="631">
        <v>47188.89</v>
      </c>
      <c r="F29" s="630" t="s">
        <v>2287</v>
      </c>
      <c r="G29" s="630" t="s">
        <v>2288</v>
      </c>
      <c r="H29" s="630" t="s">
        <v>2289</v>
      </c>
      <c r="I29" s="630" t="s">
        <v>2290</v>
      </c>
      <c r="J29" s="630" t="s">
        <v>2291</v>
      </c>
      <c r="K29" s="630" t="s">
        <v>2292</v>
      </c>
      <c r="L29" s="632">
        <v>43425</v>
      </c>
    </row>
    <row r="30" spans="1:12">
      <c r="A30" s="630">
        <v>21</v>
      </c>
      <c r="B30" s="630" t="s">
        <v>2286</v>
      </c>
      <c r="C30" s="631">
        <v>68500</v>
      </c>
      <c r="D30" s="631">
        <v>21311.11</v>
      </c>
      <c r="E30" s="631">
        <v>47188.89</v>
      </c>
      <c r="F30" s="630" t="s">
        <v>2287</v>
      </c>
      <c r="G30" s="630" t="s">
        <v>2288</v>
      </c>
      <c r="H30" s="630" t="s">
        <v>2289</v>
      </c>
      <c r="I30" s="630" t="s">
        <v>2290</v>
      </c>
      <c r="J30" s="630" t="s">
        <v>2291</v>
      </c>
      <c r="K30" s="630" t="s">
        <v>2292</v>
      </c>
      <c r="L30" s="632">
        <v>43425</v>
      </c>
    </row>
    <row r="31" spans="1:12">
      <c r="A31" s="630">
        <v>22</v>
      </c>
      <c r="B31" s="630" t="s">
        <v>2286</v>
      </c>
      <c r="C31" s="631">
        <v>68500</v>
      </c>
      <c r="D31" s="631">
        <v>21311.11</v>
      </c>
      <c r="E31" s="631">
        <v>47188.89</v>
      </c>
      <c r="F31" s="630" t="s">
        <v>2287</v>
      </c>
      <c r="G31" s="630" t="s">
        <v>2288</v>
      </c>
      <c r="H31" s="630" t="s">
        <v>2289</v>
      </c>
      <c r="I31" s="630" t="s">
        <v>2290</v>
      </c>
      <c r="J31" s="630" t="s">
        <v>2291</v>
      </c>
      <c r="K31" s="630" t="s">
        <v>2292</v>
      </c>
      <c r="L31" s="632">
        <v>43425</v>
      </c>
    </row>
    <row r="32" spans="1:12">
      <c r="A32" s="630">
        <v>23</v>
      </c>
      <c r="B32" s="630" t="s">
        <v>2286</v>
      </c>
      <c r="C32" s="631">
        <v>68500</v>
      </c>
      <c r="D32" s="631">
        <v>21311.11</v>
      </c>
      <c r="E32" s="631">
        <v>47188.89</v>
      </c>
      <c r="F32" s="630" t="s">
        <v>2287</v>
      </c>
      <c r="G32" s="630" t="s">
        <v>2288</v>
      </c>
      <c r="H32" s="630" t="s">
        <v>2289</v>
      </c>
      <c r="I32" s="630" t="s">
        <v>2290</v>
      </c>
      <c r="J32" s="630" t="s">
        <v>2291</v>
      </c>
      <c r="K32" s="630" t="s">
        <v>2292</v>
      </c>
      <c r="L32" s="632">
        <v>43425</v>
      </c>
    </row>
    <row r="33" spans="1:12">
      <c r="A33" s="630">
        <v>24</v>
      </c>
      <c r="B33" s="630" t="s">
        <v>2286</v>
      </c>
      <c r="C33" s="631">
        <v>68500</v>
      </c>
      <c r="D33" s="631">
        <v>21311.11</v>
      </c>
      <c r="E33" s="631">
        <v>47188.89</v>
      </c>
      <c r="F33" s="630" t="s">
        <v>2287</v>
      </c>
      <c r="G33" s="630" t="s">
        <v>2288</v>
      </c>
      <c r="H33" s="630" t="s">
        <v>2289</v>
      </c>
      <c r="I33" s="630" t="s">
        <v>2290</v>
      </c>
      <c r="J33" s="630" t="s">
        <v>2291</v>
      </c>
      <c r="K33" s="630" t="s">
        <v>2292</v>
      </c>
      <c r="L33" s="632">
        <v>43425</v>
      </c>
    </row>
    <row r="34" spans="1:12">
      <c r="A34" s="630">
        <v>25</v>
      </c>
      <c r="B34" s="630" t="s">
        <v>2286</v>
      </c>
      <c r="C34" s="631">
        <v>68500</v>
      </c>
      <c r="D34" s="631">
        <v>21311.11</v>
      </c>
      <c r="E34" s="631">
        <v>47188.89</v>
      </c>
      <c r="F34" s="630" t="s">
        <v>2287</v>
      </c>
      <c r="G34" s="630" t="s">
        <v>2288</v>
      </c>
      <c r="H34" s="630" t="s">
        <v>2289</v>
      </c>
      <c r="I34" s="630" t="s">
        <v>2290</v>
      </c>
      <c r="J34" s="630" t="s">
        <v>2291</v>
      </c>
      <c r="K34" s="630" t="s">
        <v>2292</v>
      </c>
      <c r="L34" s="632">
        <v>43425</v>
      </c>
    </row>
    <row r="35" spans="1:12">
      <c r="A35" s="630">
        <v>26</v>
      </c>
      <c r="B35" s="630" t="s">
        <v>2286</v>
      </c>
      <c r="C35" s="631">
        <v>68500</v>
      </c>
      <c r="D35" s="631">
        <v>21311.11</v>
      </c>
      <c r="E35" s="631">
        <v>47188.89</v>
      </c>
      <c r="F35" s="630" t="s">
        <v>2287</v>
      </c>
      <c r="G35" s="630" t="s">
        <v>2288</v>
      </c>
      <c r="H35" s="630" t="s">
        <v>2289</v>
      </c>
      <c r="I35" s="630" t="s">
        <v>2290</v>
      </c>
      <c r="J35" s="630" t="s">
        <v>2291</v>
      </c>
      <c r="K35" s="630" t="s">
        <v>2292</v>
      </c>
      <c r="L35" s="632">
        <v>43425</v>
      </c>
    </row>
    <row r="36" spans="1:12">
      <c r="A36" s="630">
        <v>27</v>
      </c>
      <c r="B36" s="630" t="s">
        <v>2286</v>
      </c>
      <c r="C36" s="631">
        <v>68500</v>
      </c>
      <c r="D36" s="631">
        <v>21311.11</v>
      </c>
      <c r="E36" s="631">
        <v>47188.89</v>
      </c>
      <c r="F36" s="630" t="s">
        <v>2287</v>
      </c>
      <c r="G36" s="630" t="s">
        <v>2288</v>
      </c>
      <c r="H36" s="630" t="s">
        <v>2289</v>
      </c>
      <c r="I36" s="630" t="s">
        <v>2290</v>
      </c>
      <c r="J36" s="630" t="s">
        <v>2291</v>
      </c>
      <c r="K36" s="630" t="s">
        <v>2292</v>
      </c>
      <c r="L36" s="632">
        <v>43425</v>
      </c>
    </row>
    <row r="37" spans="1:12">
      <c r="A37" s="630">
        <v>28</v>
      </c>
      <c r="B37" s="630" t="s">
        <v>2286</v>
      </c>
      <c r="C37" s="631">
        <v>68500</v>
      </c>
      <c r="D37" s="631">
        <v>21311.11</v>
      </c>
      <c r="E37" s="631">
        <v>47188.89</v>
      </c>
      <c r="F37" s="630" t="s">
        <v>2287</v>
      </c>
      <c r="G37" s="630" t="s">
        <v>2288</v>
      </c>
      <c r="H37" s="630" t="s">
        <v>2289</v>
      </c>
      <c r="I37" s="630" t="s">
        <v>2290</v>
      </c>
      <c r="J37" s="630" t="s">
        <v>2291</v>
      </c>
      <c r="K37" s="630" t="s">
        <v>2292</v>
      </c>
      <c r="L37" s="632">
        <v>43425</v>
      </c>
    </row>
    <row r="38" spans="1:12">
      <c r="A38" s="630">
        <v>29</v>
      </c>
      <c r="B38" s="630" t="s">
        <v>2286</v>
      </c>
      <c r="C38" s="631">
        <v>68500</v>
      </c>
      <c r="D38" s="631">
        <v>21311.11</v>
      </c>
      <c r="E38" s="631">
        <v>47188.89</v>
      </c>
      <c r="F38" s="630" t="s">
        <v>2287</v>
      </c>
      <c r="G38" s="630" t="s">
        <v>2288</v>
      </c>
      <c r="H38" s="630" t="s">
        <v>2289</v>
      </c>
      <c r="I38" s="630" t="s">
        <v>2290</v>
      </c>
      <c r="J38" s="630" t="s">
        <v>2291</v>
      </c>
      <c r="K38" s="630" t="s">
        <v>2292</v>
      </c>
      <c r="L38" s="632">
        <v>43425</v>
      </c>
    </row>
    <row r="39" spans="1:12">
      <c r="A39" s="630">
        <v>30</v>
      </c>
      <c r="B39" s="630" t="s">
        <v>2286</v>
      </c>
      <c r="C39" s="631">
        <v>68500</v>
      </c>
      <c r="D39" s="631">
        <v>21311.11</v>
      </c>
      <c r="E39" s="631">
        <v>47188.89</v>
      </c>
      <c r="F39" s="630" t="s">
        <v>2287</v>
      </c>
      <c r="G39" s="630" t="s">
        <v>2288</v>
      </c>
      <c r="H39" s="630" t="s">
        <v>2289</v>
      </c>
      <c r="I39" s="630" t="s">
        <v>2290</v>
      </c>
      <c r="J39" s="630" t="s">
        <v>2291</v>
      </c>
      <c r="K39" s="630" t="s">
        <v>2292</v>
      </c>
      <c r="L39" s="632">
        <v>43425</v>
      </c>
    </row>
    <row r="40" spans="1:12">
      <c r="A40" s="630">
        <v>31</v>
      </c>
      <c r="B40" s="630" t="s">
        <v>2286</v>
      </c>
      <c r="C40" s="631">
        <v>68500</v>
      </c>
      <c r="D40" s="631">
        <v>21311.11</v>
      </c>
      <c r="E40" s="631">
        <v>47188.89</v>
      </c>
      <c r="F40" s="630" t="s">
        <v>2287</v>
      </c>
      <c r="G40" s="630" t="s">
        <v>2288</v>
      </c>
      <c r="H40" s="630" t="s">
        <v>2289</v>
      </c>
      <c r="I40" s="630" t="s">
        <v>2290</v>
      </c>
      <c r="J40" s="630" t="s">
        <v>2291</v>
      </c>
      <c r="K40" s="630" t="s">
        <v>2292</v>
      </c>
      <c r="L40" s="632">
        <v>43425</v>
      </c>
    </row>
    <row r="41" spans="1:12">
      <c r="A41" s="630">
        <v>32</v>
      </c>
      <c r="B41" s="630" t="s">
        <v>2286</v>
      </c>
      <c r="C41" s="631">
        <v>68500</v>
      </c>
      <c r="D41" s="631">
        <v>21311.11</v>
      </c>
      <c r="E41" s="631">
        <v>47188.89</v>
      </c>
      <c r="F41" s="630" t="s">
        <v>2287</v>
      </c>
      <c r="G41" s="630" t="s">
        <v>2288</v>
      </c>
      <c r="H41" s="630" t="s">
        <v>2289</v>
      </c>
      <c r="I41" s="630" t="s">
        <v>2290</v>
      </c>
      <c r="J41" s="630" t="s">
        <v>2291</v>
      </c>
      <c r="K41" s="630" t="s">
        <v>2292</v>
      </c>
      <c r="L41" s="632">
        <v>43425</v>
      </c>
    </row>
    <row r="42" spans="1:12">
      <c r="A42" s="630">
        <v>33</v>
      </c>
      <c r="B42" s="630" t="s">
        <v>2286</v>
      </c>
      <c r="C42" s="631">
        <v>68500</v>
      </c>
      <c r="D42" s="631">
        <v>21311.11</v>
      </c>
      <c r="E42" s="631">
        <v>47188.89</v>
      </c>
      <c r="F42" s="630" t="s">
        <v>2287</v>
      </c>
      <c r="G42" s="630" t="s">
        <v>2288</v>
      </c>
      <c r="H42" s="630" t="s">
        <v>2289</v>
      </c>
      <c r="I42" s="630" t="s">
        <v>2290</v>
      </c>
      <c r="J42" s="630" t="s">
        <v>2291</v>
      </c>
      <c r="K42" s="630" t="s">
        <v>2292</v>
      </c>
      <c r="L42" s="632">
        <v>43425</v>
      </c>
    </row>
    <row r="43" spans="1:12">
      <c r="A43" s="630">
        <v>34</v>
      </c>
      <c r="B43" s="630" t="s">
        <v>2286</v>
      </c>
      <c r="C43" s="631">
        <v>68500</v>
      </c>
      <c r="D43" s="631">
        <v>21311.11</v>
      </c>
      <c r="E43" s="631">
        <v>47188.89</v>
      </c>
      <c r="F43" s="630" t="s">
        <v>2287</v>
      </c>
      <c r="G43" s="630" t="s">
        <v>2288</v>
      </c>
      <c r="H43" s="630" t="s">
        <v>2289</v>
      </c>
      <c r="I43" s="630" t="s">
        <v>2290</v>
      </c>
      <c r="J43" s="630" t="s">
        <v>2291</v>
      </c>
      <c r="K43" s="630" t="s">
        <v>2292</v>
      </c>
      <c r="L43" s="632">
        <v>43425</v>
      </c>
    </row>
    <row r="44" spans="1:12">
      <c r="A44" s="630">
        <v>35</v>
      </c>
      <c r="B44" s="630" t="s">
        <v>2286</v>
      </c>
      <c r="C44" s="631">
        <v>68500</v>
      </c>
      <c r="D44" s="631">
        <v>21311.11</v>
      </c>
      <c r="E44" s="631">
        <v>47188.89</v>
      </c>
      <c r="F44" s="630" t="s">
        <v>2287</v>
      </c>
      <c r="G44" s="630" t="s">
        <v>2288</v>
      </c>
      <c r="H44" s="630" t="s">
        <v>2289</v>
      </c>
      <c r="I44" s="630" t="s">
        <v>2290</v>
      </c>
      <c r="J44" s="630" t="s">
        <v>2291</v>
      </c>
      <c r="K44" s="630" t="s">
        <v>2292</v>
      </c>
      <c r="L44" s="632">
        <v>43425</v>
      </c>
    </row>
    <row r="45" spans="1:12">
      <c r="A45" s="630">
        <v>36</v>
      </c>
      <c r="B45" s="630" t="s">
        <v>2286</v>
      </c>
      <c r="C45" s="631">
        <v>68500</v>
      </c>
      <c r="D45" s="631">
        <v>21311.11</v>
      </c>
      <c r="E45" s="631">
        <v>47188.89</v>
      </c>
      <c r="F45" s="630" t="s">
        <v>2287</v>
      </c>
      <c r="G45" s="630" t="s">
        <v>2288</v>
      </c>
      <c r="H45" s="630" t="s">
        <v>2289</v>
      </c>
      <c r="I45" s="630" t="s">
        <v>2290</v>
      </c>
      <c r="J45" s="630" t="s">
        <v>2291</v>
      </c>
      <c r="K45" s="630" t="s">
        <v>2292</v>
      </c>
      <c r="L45" s="632">
        <v>43425</v>
      </c>
    </row>
    <row r="46" spans="1:12">
      <c r="A46" s="630">
        <v>37</v>
      </c>
      <c r="B46" s="630" t="s">
        <v>2286</v>
      </c>
      <c r="C46" s="631">
        <v>68500</v>
      </c>
      <c r="D46" s="631">
        <v>21311.11</v>
      </c>
      <c r="E46" s="631">
        <v>47188.89</v>
      </c>
      <c r="F46" s="630" t="s">
        <v>2287</v>
      </c>
      <c r="G46" s="630" t="s">
        <v>2288</v>
      </c>
      <c r="H46" s="630" t="s">
        <v>2289</v>
      </c>
      <c r="I46" s="630" t="s">
        <v>2290</v>
      </c>
      <c r="J46" s="630" t="s">
        <v>2291</v>
      </c>
      <c r="K46" s="630" t="s">
        <v>2292</v>
      </c>
      <c r="L46" s="632">
        <v>43425</v>
      </c>
    </row>
    <row r="47" spans="1:12">
      <c r="A47" s="630">
        <v>38</v>
      </c>
      <c r="B47" s="630" t="s">
        <v>2286</v>
      </c>
      <c r="C47" s="631">
        <v>68500</v>
      </c>
      <c r="D47" s="631">
        <v>21311.11</v>
      </c>
      <c r="E47" s="631">
        <v>47188.89</v>
      </c>
      <c r="F47" s="630" t="s">
        <v>2287</v>
      </c>
      <c r="G47" s="630" t="s">
        <v>2288</v>
      </c>
      <c r="H47" s="630" t="s">
        <v>2289</v>
      </c>
      <c r="I47" s="630" t="s">
        <v>2290</v>
      </c>
      <c r="J47" s="630" t="s">
        <v>2291</v>
      </c>
      <c r="K47" s="630" t="s">
        <v>2292</v>
      </c>
      <c r="L47" s="632">
        <v>43425</v>
      </c>
    </row>
    <row r="48" spans="1:12">
      <c r="A48" s="630">
        <v>39</v>
      </c>
      <c r="B48" s="630" t="s">
        <v>2286</v>
      </c>
      <c r="C48" s="631">
        <v>68500</v>
      </c>
      <c r="D48" s="631">
        <v>21311.11</v>
      </c>
      <c r="E48" s="631">
        <v>47188.89</v>
      </c>
      <c r="F48" s="630" t="s">
        <v>2287</v>
      </c>
      <c r="G48" s="630" t="s">
        <v>2288</v>
      </c>
      <c r="H48" s="630" t="s">
        <v>2289</v>
      </c>
      <c r="I48" s="630" t="s">
        <v>2290</v>
      </c>
      <c r="J48" s="630" t="s">
        <v>2291</v>
      </c>
      <c r="K48" s="630" t="s">
        <v>2292</v>
      </c>
      <c r="L48" s="632">
        <v>43425</v>
      </c>
    </row>
    <row r="49" spans="1:12">
      <c r="A49" s="630">
        <v>40</v>
      </c>
      <c r="B49" s="630" t="s">
        <v>2286</v>
      </c>
      <c r="C49" s="631">
        <v>68500</v>
      </c>
      <c r="D49" s="631">
        <v>21311.11</v>
      </c>
      <c r="E49" s="631">
        <v>47188.89</v>
      </c>
      <c r="F49" s="630" t="s">
        <v>2287</v>
      </c>
      <c r="G49" s="630" t="s">
        <v>2288</v>
      </c>
      <c r="H49" s="630" t="s">
        <v>2289</v>
      </c>
      <c r="I49" s="630" t="s">
        <v>2290</v>
      </c>
      <c r="J49" s="630" t="s">
        <v>2291</v>
      </c>
      <c r="K49" s="630" t="s">
        <v>2292</v>
      </c>
      <c r="L49" s="632">
        <v>43425</v>
      </c>
    </row>
    <row r="50" spans="1:12">
      <c r="A50" s="630">
        <v>41</v>
      </c>
      <c r="B50" s="630" t="s">
        <v>2286</v>
      </c>
      <c r="C50" s="631">
        <v>68500</v>
      </c>
      <c r="D50" s="631">
        <v>21311.11</v>
      </c>
      <c r="E50" s="631">
        <v>47188.89</v>
      </c>
      <c r="F50" s="630" t="s">
        <v>2287</v>
      </c>
      <c r="G50" s="630" t="s">
        <v>2288</v>
      </c>
      <c r="H50" s="630" t="s">
        <v>2289</v>
      </c>
      <c r="I50" s="630" t="s">
        <v>2290</v>
      </c>
      <c r="J50" s="630" t="s">
        <v>2291</v>
      </c>
      <c r="K50" s="630" t="s">
        <v>2292</v>
      </c>
      <c r="L50" s="632">
        <v>43425</v>
      </c>
    </row>
    <row r="51" spans="1:12">
      <c r="A51" s="630">
        <v>42</v>
      </c>
      <c r="B51" s="630" t="s">
        <v>2286</v>
      </c>
      <c r="C51" s="631">
        <v>68500</v>
      </c>
      <c r="D51" s="631">
        <v>21311.11</v>
      </c>
      <c r="E51" s="631">
        <v>47188.89</v>
      </c>
      <c r="F51" s="630" t="s">
        <v>2287</v>
      </c>
      <c r="G51" s="630" t="s">
        <v>2288</v>
      </c>
      <c r="H51" s="630" t="s">
        <v>2289</v>
      </c>
      <c r="I51" s="630" t="s">
        <v>2290</v>
      </c>
      <c r="J51" s="630" t="s">
        <v>2291</v>
      </c>
      <c r="K51" s="630" t="s">
        <v>2292</v>
      </c>
      <c r="L51" s="632">
        <v>43425</v>
      </c>
    </row>
    <row r="52" spans="1:12">
      <c r="A52" s="630">
        <v>43</v>
      </c>
      <c r="B52" s="630" t="s">
        <v>2286</v>
      </c>
      <c r="C52" s="631">
        <v>68500</v>
      </c>
      <c r="D52" s="631">
        <v>21311.11</v>
      </c>
      <c r="E52" s="631">
        <v>47188.89</v>
      </c>
      <c r="F52" s="630" t="s">
        <v>2287</v>
      </c>
      <c r="G52" s="630" t="s">
        <v>2288</v>
      </c>
      <c r="H52" s="630" t="s">
        <v>2289</v>
      </c>
      <c r="I52" s="630" t="s">
        <v>2290</v>
      </c>
      <c r="J52" s="630" t="s">
        <v>2291</v>
      </c>
      <c r="K52" s="630" t="s">
        <v>2292</v>
      </c>
      <c r="L52" s="632">
        <v>43425</v>
      </c>
    </row>
    <row r="53" spans="1:12">
      <c r="A53" s="630">
        <v>44</v>
      </c>
      <c r="B53" s="630" t="s">
        <v>2286</v>
      </c>
      <c r="C53" s="631">
        <v>68500</v>
      </c>
      <c r="D53" s="631">
        <v>21311.11</v>
      </c>
      <c r="E53" s="631">
        <v>47188.89</v>
      </c>
      <c r="F53" s="630" t="s">
        <v>2287</v>
      </c>
      <c r="G53" s="630" t="s">
        <v>2288</v>
      </c>
      <c r="H53" s="630" t="s">
        <v>2289</v>
      </c>
      <c r="I53" s="630" t="s">
        <v>2290</v>
      </c>
      <c r="J53" s="630" t="s">
        <v>2291</v>
      </c>
      <c r="K53" s="630" t="s">
        <v>2292</v>
      </c>
      <c r="L53" s="632">
        <v>43425</v>
      </c>
    </row>
    <row r="54" spans="1:12">
      <c r="A54" s="630">
        <v>45</v>
      </c>
      <c r="B54" s="630" t="s">
        <v>2286</v>
      </c>
      <c r="C54" s="631">
        <v>68500</v>
      </c>
      <c r="D54" s="631">
        <v>21311.11</v>
      </c>
      <c r="E54" s="631">
        <v>47188.89</v>
      </c>
      <c r="F54" s="630" t="s">
        <v>2287</v>
      </c>
      <c r="G54" s="630" t="s">
        <v>2288</v>
      </c>
      <c r="H54" s="630" t="s">
        <v>2289</v>
      </c>
      <c r="I54" s="630" t="s">
        <v>2290</v>
      </c>
      <c r="J54" s="630" t="s">
        <v>2291</v>
      </c>
      <c r="K54" s="630" t="s">
        <v>2292</v>
      </c>
      <c r="L54" s="632">
        <v>43425</v>
      </c>
    </row>
    <row r="55" spans="1:12">
      <c r="A55" s="630">
        <v>46</v>
      </c>
      <c r="B55" s="630" t="s">
        <v>2286</v>
      </c>
      <c r="C55" s="631">
        <v>68500</v>
      </c>
      <c r="D55" s="631">
        <v>21311.11</v>
      </c>
      <c r="E55" s="631">
        <v>47188.89</v>
      </c>
      <c r="F55" s="630" t="s">
        <v>2287</v>
      </c>
      <c r="G55" s="630" t="s">
        <v>2288</v>
      </c>
      <c r="H55" s="630" t="s">
        <v>2289</v>
      </c>
      <c r="I55" s="630" t="s">
        <v>2290</v>
      </c>
      <c r="J55" s="630" t="s">
        <v>2291</v>
      </c>
      <c r="K55" s="630" t="s">
        <v>2292</v>
      </c>
      <c r="L55" s="632">
        <v>43425</v>
      </c>
    </row>
    <row r="56" spans="1:12">
      <c r="A56" s="630">
        <v>47</v>
      </c>
      <c r="B56" s="630" t="s">
        <v>2286</v>
      </c>
      <c r="C56" s="631">
        <v>68500</v>
      </c>
      <c r="D56" s="631">
        <v>21311.11</v>
      </c>
      <c r="E56" s="631">
        <v>47188.89</v>
      </c>
      <c r="F56" s="630" t="s">
        <v>2287</v>
      </c>
      <c r="G56" s="630" t="s">
        <v>2288</v>
      </c>
      <c r="H56" s="630" t="s">
        <v>2289</v>
      </c>
      <c r="I56" s="630" t="s">
        <v>2290</v>
      </c>
      <c r="J56" s="630" t="s">
        <v>2291</v>
      </c>
      <c r="K56" s="630" t="s">
        <v>2292</v>
      </c>
      <c r="L56" s="632">
        <v>43425</v>
      </c>
    </row>
    <row r="57" spans="1:12">
      <c r="A57" s="630">
        <v>48</v>
      </c>
      <c r="B57" s="630" t="s">
        <v>2286</v>
      </c>
      <c r="C57" s="631">
        <v>68500</v>
      </c>
      <c r="D57" s="631">
        <v>21311.11</v>
      </c>
      <c r="E57" s="631">
        <v>47188.89</v>
      </c>
      <c r="F57" s="630" t="s">
        <v>2287</v>
      </c>
      <c r="G57" s="630" t="s">
        <v>2288</v>
      </c>
      <c r="H57" s="630" t="s">
        <v>2289</v>
      </c>
      <c r="I57" s="630" t="s">
        <v>2290</v>
      </c>
      <c r="J57" s="630" t="s">
        <v>2291</v>
      </c>
      <c r="K57" s="630" t="s">
        <v>2292</v>
      </c>
      <c r="L57" s="632">
        <v>43425</v>
      </c>
    </row>
    <row r="58" spans="1:12">
      <c r="A58" s="630">
        <v>49</v>
      </c>
      <c r="B58" s="630" t="s">
        <v>2286</v>
      </c>
      <c r="C58" s="631">
        <v>68500</v>
      </c>
      <c r="D58" s="631">
        <v>21311.11</v>
      </c>
      <c r="E58" s="631">
        <v>47188.89</v>
      </c>
      <c r="F58" s="630" t="s">
        <v>2287</v>
      </c>
      <c r="G58" s="630" t="s">
        <v>2288</v>
      </c>
      <c r="H58" s="630" t="s">
        <v>2289</v>
      </c>
      <c r="I58" s="630" t="s">
        <v>2290</v>
      </c>
      <c r="J58" s="630" t="s">
        <v>2291</v>
      </c>
      <c r="K58" s="630" t="s">
        <v>2292</v>
      </c>
      <c r="L58" s="632">
        <v>43425</v>
      </c>
    </row>
    <row r="59" spans="1:12">
      <c r="A59" s="630">
        <v>50</v>
      </c>
      <c r="B59" s="630" t="s">
        <v>2286</v>
      </c>
      <c r="C59" s="631">
        <v>68500</v>
      </c>
      <c r="D59" s="631">
        <v>21311.11</v>
      </c>
      <c r="E59" s="631">
        <v>47188.89</v>
      </c>
      <c r="F59" s="630" t="s">
        <v>2287</v>
      </c>
      <c r="G59" s="630" t="s">
        <v>2288</v>
      </c>
      <c r="H59" s="630" t="s">
        <v>2289</v>
      </c>
      <c r="I59" s="630" t="s">
        <v>2290</v>
      </c>
      <c r="J59" s="630" t="s">
        <v>2291</v>
      </c>
      <c r="K59" s="630" t="s">
        <v>2292</v>
      </c>
      <c r="L59" s="632">
        <v>43425</v>
      </c>
    </row>
    <row r="60" spans="1:12">
      <c r="A60" s="630">
        <v>51</v>
      </c>
      <c r="B60" s="630" t="s">
        <v>2286</v>
      </c>
      <c r="C60" s="631">
        <v>68500</v>
      </c>
      <c r="D60" s="631">
        <v>21311.11</v>
      </c>
      <c r="E60" s="631">
        <v>47188.89</v>
      </c>
      <c r="F60" s="630" t="s">
        <v>2287</v>
      </c>
      <c r="G60" s="630" t="s">
        <v>2288</v>
      </c>
      <c r="H60" s="630" t="s">
        <v>2289</v>
      </c>
      <c r="I60" s="630" t="s">
        <v>2290</v>
      </c>
      <c r="J60" s="630" t="s">
        <v>2291</v>
      </c>
      <c r="K60" s="630" t="s">
        <v>2292</v>
      </c>
      <c r="L60" s="632">
        <v>43425</v>
      </c>
    </row>
    <row r="61" spans="1:12">
      <c r="A61" s="630">
        <v>52</v>
      </c>
      <c r="B61" s="630" t="s">
        <v>2286</v>
      </c>
      <c r="C61" s="631">
        <v>68500</v>
      </c>
      <c r="D61" s="631">
        <v>21311.11</v>
      </c>
      <c r="E61" s="631">
        <v>47188.89</v>
      </c>
      <c r="F61" s="630" t="s">
        <v>2287</v>
      </c>
      <c r="G61" s="630" t="s">
        <v>2288</v>
      </c>
      <c r="H61" s="630" t="s">
        <v>2289</v>
      </c>
      <c r="I61" s="630" t="s">
        <v>2290</v>
      </c>
      <c r="J61" s="630" t="s">
        <v>2291</v>
      </c>
      <c r="K61" s="630" t="s">
        <v>2292</v>
      </c>
      <c r="L61" s="632">
        <v>43425</v>
      </c>
    </row>
    <row r="62" spans="1:12">
      <c r="A62" s="630">
        <v>53</v>
      </c>
      <c r="B62" s="630" t="s">
        <v>2286</v>
      </c>
      <c r="C62" s="631">
        <v>68500</v>
      </c>
      <c r="D62" s="631">
        <v>21311.11</v>
      </c>
      <c r="E62" s="631">
        <v>47188.89</v>
      </c>
      <c r="F62" s="630" t="s">
        <v>2287</v>
      </c>
      <c r="G62" s="630" t="s">
        <v>2288</v>
      </c>
      <c r="H62" s="630" t="s">
        <v>2289</v>
      </c>
      <c r="I62" s="630" t="s">
        <v>2290</v>
      </c>
      <c r="J62" s="630" t="s">
        <v>2291</v>
      </c>
      <c r="K62" s="630" t="s">
        <v>2292</v>
      </c>
      <c r="L62" s="632">
        <v>43425</v>
      </c>
    </row>
    <row r="63" spans="1:12">
      <c r="A63" s="630">
        <v>54</v>
      </c>
      <c r="B63" s="630" t="s">
        <v>2286</v>
      </c>
      <c r="C63" s="631">
        <v>68500</v>
      </c>
      <c r="D63" s="631">
        <v>21311.11</v>
      </c>
      <c r="E63" s="631">
        <v>47188.89</v>
      </c>
      <c r="F63" s="630" t="s">
        <v>2287</v>
      </c>
      <c r="G63" s="630" t="s">
        <v>2288</v>
      </c>
      <c r="H63" s="630" t="s">
        <v>2289</v>
      </c>
      <c r="I63" s="630" t="s">
        <v>2290</v>
      </c>
      <c r="J63" s="630" t="s">
        <v>2291</v>
      </c>
      <c r="K63" s="630" t="s">
        <v>2292</v>
      </c>
      <c r="L63" s="632">
        <v>43425</v>
      </c>
    </row>
    <row r="64" spans="1:12">
      <c r="A64" s="630">
        <v>55</v>
      </c>
      <c r="B64" s="630" t="s">
        <v>2286</v>
      </c>
      <c r="C64" s="631">
        <v>68500</v>
      </c>
      <c r="D64" s="631">
        <v>21311.11</v>
      </c>
      <c r="E64" s="631">
        <v>47188.89</v>
      </c>
      <c r="F64" s="630" t="s">
        <v>2287</v>
      </c>
      <c r="G64" s="630" t="s">
        <v>2288</v>
      </c>
      <c r="H64" s="630" t="s">
        <v>2289</v>
      </c>
      <c r="I64" s="630" t="s">
        <v>2290</v>
      </c>
      <c r="J64" s="630" t="s">
        <v>2291</v>
      </c>
      <c r="K64" s="630" t="s">
        <v>2292</v>
      </c>
      <c r="L64" s="632">
        <v>43425</v>
      </c>
    </row>
    <row r="65" spans="1:12">
      <c r="A65" s="630">
        <v>56</v>
      </c>
      <c r="B65" s="630" t="s">
        <v>2286</v>
      </c>
      <c r="C65" s="631">
        <v>68500</v>
      </c>
      <c r="D65" s="631">
        <v>21311.11</v>
      </c>
      <c r="E65" s="631">
        <v>47188.89</v>
      </c>
      <c r="F65" s="630" t="s">
        <v>2287</v>
      </c>
      <c r="G65" s="630" t="s">
        <v>2288</v>
      </c>
      <c r="H65" s="630" t="s">
        <v>2289</v>
      </c>
      <c r="I65" s="630" t="s">
        <v>2290</v>
      </c>
      <c r="J65" s="630" t="s">
        <v>2291</v>
      </c>
      <c r="K65" s="630" t="s">
        <v>2292</v>
      </c>
      <c r="L65" s="632">
        <v>43425</v>
      </c>
    </row>
    <row r="66" spans="1:12">
      <c r="A66" s="630">
        <v>57</v>
      </c>
      <c r="B66" s="630" t="s">
        <v>2286</v>
      </c>
      <c r="C66" s="631">
        <v>68500</v>
      </c>
      <c r="D66" s="631">
        <v>21311.11</v>
      </c>
      <c r="E66" s="631">
        <v>47188.89</v>
      </c>
      <c r="F66" s="630" t="s">
        <v>2287</v>
      </c>
      <c r="G66" s="630" t="s">
        <v>2288</v>
      </c>
      <c r="H66" s="630" t="s">
        <v>2289</v>
      </c>
      <c r="I66" s="630" t="s">
        <v>2290</v>
      </c>
      <c r="J66" s="630" t="s">
        <v>2291</v>
      </c>
      <c r="K66" s="630" t="s">
        <v>2292</v>
      </c>
      <c r="L66" s="632">
        <v>43425</v>
      </c>
    </row>
    <row r="67" spans="1:12">
      <c r="A67" s="630">
        <v>58</v>
      </c>
      <c r="B67" s="630" t="s">
        <v>2286</v>
      </c>
      <c r="C67" s="631">
        <v>68500</v>
      </c>
      <c r="D67" s="631">
        <v>21311.11</v>
      </c>
      <c r="E67" s="631">
        <v>47188.89</v>
      </c>
      <c r="F67" s="630" t="s">
        <v>2287</v>
      </c>
      <c r="G67" s="630" t="s">
        <v>2288</v>
      </c>
      <c r="H67" s="630" t="s">
        <v>2289</v>
      </c>
      <c r="I67" s="630" t="s">
        <v>2290</v>
      </c>
      <c r="J67" s="630" t="s">
        <v>2291</v>
      </c>
      <c r="K67" s="630" t="s">
        <v>2292</v>
      </c>
      <c r="L67" s="632">
        <v>43425</v>
      </c>
    </row>
    <row r="68" spans="1:12">
      <c r="A68" s="630">
        <v>59</v>
      </c>
      <c r="B68" s="630" t="s">
        <v>2286</v>
      </c>
      <c r="C68" s="631">
        <v>68500</v>
      </c>
      <c r="D68" s="631">
        <v>21311.11</v>
      </c>
      <c r="E68" s="631">
        <v>47188.89</v>
      </c>
      <c r="F68" s="630" t="s">
        <v>2287</v>
      </c>
      <c r="G68" s="630" t="s">
        <v>2288</v>
      </c>
      <c r="H68" s="630" t="s">
        <v>2289</v>
      </c>
      <c r="I68" s="630" t="s">
        <v>2290</v>
      </c>
      <c r="J68" s="630" t="s">
        <v>2291</v>
      </c>
      <c r="K68" s="630" t="s">
        <v>2292</v>
      </c>
      <c r="L68" s="632">
        <v>43425</v>
      </c>
    </row>
    <row r="69" spans="1:12">
      <c r="A69" s="630">
        <v>60</v>
      </c>
      <c r="B69" s="630" t="s">
        <v>2286</v>
      </c>
      <c r="C69" s="631">
        <v>68500</v>
      </c>
      <c r="D69" s="631">
        <v>21311.11</v>
      </c>
      <c r="E69" s="631">
        <v>47188.89</v>
      </c>
      <c r="F69" s="630" t="s">
        <v>2287</v>
      </c>
      <c r="G69" s="630" t="s">
        <v>2288</v>
      </c>
      <c r="H69" s="630" t="s">
        <v>2289</v>
      </c>
      <c r="I69" s="630" t="s">
        <v>2290</v>
      </c>
      <c r="J69" s="630" t="s">
        <v>2291</v>
      </c>
      <c r="K69" s="630" t="s">
        <v>2292</v>
      </c>
      <c r="L69" s="632">
        <v>43425</v>
      </c>
    </row>
    <row r="70" spans="1:12">
      <c r="A70" s="630">
        <v>61</v>
      </c>
      <c r="B70" s="630" t="s">
        <v>2286</v>
      </c>
      <c r="C70" s="631">
        <v>68500</v>
      </c>
      <c r="D70" s="631">
        <v>21311.11</v>
      </c>
      <c r="E70" s="631">
        <v>47188.89</v>
      </c>
      <c r="F70" s="630" t="s">
        <v>2287</v>
      </c>
      <c r="G70" s="630" t="s">
        <v>2288</v>
      </c>
      <c r="H70" s="630" t="s">
        <v>2289</v>
      </c>
      <c r="I70" s="630" t="s">
        <v>2290</v>
      </c>
      <c r="J70" s="630" t="s">
        <v>2291</v>
      </c>
      <c r="K70" s="630" t="s">
        <v>2292</v>
      </c>
      <c r="L70" s="632">
        <v>43425</v>
      </c>
    </row>
    <row r="71" spans="1:12">
      <c r="A71" s="630">
        <v>62</v>
      </c>
      <c r="B71" s="630" t="s">
        <v>2286</v>
      </c>
      <c r="C71" s="631">
        <v>68500</v>
      </c>
      <c r="D71" s="631">
        <v>21311.11</v>
      </c>
      <c r="E71" s="631">
        <v>47188.89</v>
      </c>
      <c r="F71" s="630" t="s">
        <v>2287</v>
      </c>
      <c r="G71" s="630" t="s">
        <v>2288</v>
      </c>
      <c r="H71" s="630" t="s">
        <v>2289</v>
      </c>
      <c r="I71" s="630" t="s">
        <v>2290</v>
      </c>
      <c r="J71" s="630" t="s">
        <v>2291</v>
      </c>
      <c r="K71" s="630" t="s">
        <v>2292</v>
      </c>
      <c r="L71" s="632">
        <v>43425</v>
      </c>
    </row>
    <row r="72" spans="1:12">
      <c r="A72" s="630">
        <v>63</v>
      </c>
      <c r="B72" s="630" t="s">
        <v>2286</v>
      </c>
      <c r="C72" s="631">
        <v>68500</v>
      </c>
      <c r="D72" s="631">
        <v>21311.11</v>
      </c>
      <c r="E72" s="631">
        <v>47188.89</v>
      </c>
      <c r="F72" s="630" t="s">
        <v>2287</v>
      </c>
      <c r="G72" s="630" t="s">
        <v>2288</v>
      </c>
      <c r="H72" s="630" t="s">
        <v>2289</v>
      </c>
      <c r="I72" s="630" t="s">
        <v>2290</v>
      </c>
      <c r="J72" s="630" t="s">
        <v>2291</v>
      </c>
      <c r="K72" s="630" t="s">
        <v>2292</v>
      </c>
      <c r="L72" s="632">
        <v>43425</v>
      </c>
    </row>
    <row r="73" spans="1:12">
      <c r="A73" s="630">
        <v>64</v>
      </c>
      <c r="B73" s="630" t="s">
        <v>2286</v>
      </c>
      <c r="C73" s="631">
        <v>68500</v>
      </c>
      <c r="D73" s="631">
        <v>21311.11</v>
      </c>
      <c r="E73" s="631">
        <v>47188.89</v>
      </c>
      <c r="F73" s="630" t="s">
        <v>2287</v>
      </c>
      <c r="G73" s="630" t="s">
        <v>2288</v>
      </c>
      <c r="H73" s="630" t="s">
        <v>2289</v>
      </c>
      <c r="I73" s="630" t="s">
        <v>2290</v>
      </c>
      <c r="J73" s="630" t="s">
        <v>2291</v>
      </c>
      <c r="K73" s="630" t="s">
        <v>2292</v>
      </c>
      <c r="L73" s="632">
        <v>43425</v>
      </c>
    </row>
    <row r="74" spans="1:12">
      <c r="A74" s="630">
        <v>65</v>
      </c>
      <c r="B74" s="630" t="s">
        <v>2286</v>
      </c>
      <c r="C74" s="631">
        <v>68500</v>
      </c>
      <c r="D74" s="631">
        <v>21311.11</v>
      </c>
      <c r="E74" s="631">
        <v>47188.89</v>
      </c>
      <c r="F74" s="630" t="s">
        <v>2287</v>
      </c>
      <c r="G74" s="630" t="s">
        <v>2288</v>
      </c>
      <c r="H74" s="630" t="s">
        <v>2289</v>
      </c>
      <c r="I74" s="630" t="s">
        <v>2290</v>
      </c>
      <c r="J74" s="630" t="s">
        <v>2291</v>
      </c>
      <c r="K74" s="630" t="s">
        <v>2292</v>
      </c>
      <c r="L74" s="632">
        <v>43425</v>
      </c>
    </row>
    <row r="75" spans="1:12">
      <c r="A75" s="630">
        <v>66</v>
      </c>
      <c r="B75" s="630" t="s">
        <v>2286</v>
      </c>
      <c r="C75" s="631">
        <v>68500</v>
      </c>
      <c r="D75" s="631">
        <v>21311.11</v>
      </c>
      <c r="E75" s="631">
        <v>47188.89</v>
      </c>
      <c r="F75" s="630" t="s">
        <v>2287</v>
      </c>
      <c r="G75" s="630" t="s">
        <v>2288</v>
      </c>
      <c r="H75" s="630" t="s">
        <v>2289</v>
      </c>
      <c r="I75" s="630" t="s">
        <v>2290</v>
      </c>
      <c r="J75" s="630" t="s">
        <v>2291</v>
      </c>
      <c r="K75" s="630" t="s">
        <v>2292</v>
      </c>
      <c r="L75" s="632">
        <v>43425</v>
      </c>
    </row>
    <row r="76" spans="1:12">
      <c r="A76" s="630">
        <v>67</v>
      </c>
      <c r="B76" s="630" t="s">
        <v>2286</v>
      </c>
      <c r="C76" s="631">
        <v>68500</v>
      </c>
      <c r="D76" s="631">
        <v>21311.11</v>
      </c>
      <c r="E76" s="631">
        <v>47188.89</v>
      </c>
      <c r="F76" s="630" t="s">
        <v>2287</v>
      </c>
      <c r="G76" s="630" t="s">
        <v>2288</v>
      </c>
      <c r="H76" s="630" t="s">
        <v>2289</v>
      </c>
      <c r="I76" s="630" t="s">
        <v>2290</v>
      </c>
      <c r="J76" s="630" t="s">
        <v>2291</v>
      </c>
      <c r="K76" s="630" t="s">
        <v>2292</v>
      </c>
      <c r="L76" s="632">
        <v>43425</v>
      </c>
    </row>
    <row r="77" spans="1:12">
      <c r="A77" s="630">
        <v>68</v>
      </c>
      <c r="B77" s="630" t="s">
        <v>2286</v>
      </c>
      <c r="C77" s="631">
        <v>68500</v>
      </c>
      <c r="D77" s="631">
        <v>21311.11</v>
      </c>
      <c r="E77" s="631">
        <v>47188.89</v>
      </c>
      <c r="F77" s="630" t="s">
        <v>2287</v>
      </c>
      <c r="G77" s="630" t="s">
        <v>2288</v>
      </c>
      <c r="H77" s="630" t="s">
        <v>2289</v>
      </c>
      <c r="I77" s="630" t="s">
        <v>2290</v>
      </c>
      <c r="J77" s="630" t="s">
        <v>2291</v>
      </c>
      <c r="K77" s="630" t="s">
        <v>2292</v>
      </c>
      <c r="L77" s="632">
        <v>43425</v>
      </c>
    </row>
    <row r="78" spans="1:12">
      <c r="A78" s="630">
        <v>69</v>
      </c>
      <c r="B78" s="630" t="s">
        <v>2286</v>
      </c>
      <c r="C78" s="631">
        <v>68500</v>
      </c>
      <c r="D78" s="631">
        <v>21311.11</v>
      </c>
      <c r="E78" s="631">
        <v>47188.89</v>
      </c>
      <c r="F78" s="630" t="s">
        <v>2287</v>
      </c>
      <c r="G78" s="630" t="s">
        <v>2288</v>
      </c>
      <c r="H78" s="630" t="s">
        <v>2289</v>
      </c>
      <c r="I78" s="630" t="s">
        <v>2290</v>
      </c>
      <c r="J78" s="630" t="s">
        <v>2291</v>
      </c>
      <c r="K78" s="630" t="s">
        <v>2292</v>
      </c>
      <c r="L78" s="632">
        <v>43425</v>
      </c>
    </row>
    <row r="79" spans="1:12">
      <c r="A79" s="630">
        <v>70</v>
      </c>
      <c r="B79" s="630" t="s">
        <v>2286</v>
      </c>
      <c r="C79" s="631">
        <v>68500</v>
      </c>
      <c r="D79" s="631">
        <v>21311.11</v>
      </c>
      <c r="E79" s="631">
        <v>47188.89</v>
      </c>
      <c r="F79" s="630" t="s">
        <v>2287</v>
      </c>
      <c r="G79" s="630" t="s">
        <v>2288</v>
      </c>
      <c r="H79" s="630" t="s">
        <v>2289</v>
      </c>
      <c r="I79" s="630" t="s">
        <v>2290</v>
      </c>
      <c r="J79" s="630" t="s">
        <v>2291</v>
      </c>
      <c r="K79" s="630" t="s">
        <v>2292</v>
      </c>
      <c r="L79" s="632">
        <v>43425</v>
      </c>
    </row>
    <row r="80" spans="1:12">
      <c r="A80" s="630">
        <v>71</v>
      </c>
      <c r="B80" s="630" t="s">
        <v>2286</v>
      </c>
      <c r="C80" s="631">
        <v>68500</v>
      </c>
      <c r="D80" s="631">
        <v>21311.11</v>
      </c>
      <c r="E80" s="631">
        <v>47188.89</v>
      </c>
      <c r="F80" s="630" t="s">
        <v>2287</v>
      </c>
      <c r="G80" s="630" t="s">
        <v>2288</v>
      </c>
      <c r="H80" s="630" t="s">
        <v>2289</v>
      </c>
      <c r="I80" s="630" t="s">
        <v>2290</v>
      </c>
      <c r="J80" s="630" t="s">
        <v>2291</v>
      </c>
      <c r="K80" s="630" t="s">
        <v>2292</v>
      </c>
      <c r="L80" s="632">
        <v>43425</v>
      </c>
    </row>
    <row r="81" spans="1:12">
      <c r="A81" s="630">
        <v>72</v>
      </c>
      <c r="B81" s="630" t="s">
        <v>2286</v>
      </c>
      <c r="C81" s="631">
        <v>68500</v>
      </c>
      <c r="D81" s="631">
        <v>21311.11</v>
      </c>
      <c r="E81" s="631">
        <v>47188.89</v>
      </c>
      <c r="F81" s="630" t="s">
        <v>2287</v>
      </c>
      <c r="G81" s="630" t="s">
        <v>2288</v>
      </c>
      <c r="H81" s="630" t="s">
        <v>2289</v>
      </c>
      <c r="I81" s="630" t="s">
        <v>2290</v>
      </c>
      <c r="J81" s="630" t="s">
        <v>2291</v>
      </c>
      <c r="K81" s="630" t="s">
        <v>2292</v>
      </c>
      <c r="L81" s="632">
        <v>43425</v>
      </c>
    </row>
    <row r="82" spans="1:12">
      <c r="A82" s="630">
        <v>73</v>
      </c>
      <c r="B82" s="630" t="s">
        <v>2286</v>
      </c>
      <c r="C82" s="631">
        <v>68500</v>
      </c>
      <c r="D82" s="631">
        <v>21311.11</v>
      </c>
      <c r="E82" s="631">
        <v>47188.89</v>
      </c>
      <c r="F82" s="630" t="s">
        <v>2287</v>
      </c>
      <c r="G82" s="630" t="s">
        <v>2288</v>
      </c>
      <c r="H82" s="630" t="s">
        <v>2289</v>
      </c>
      <c r="I82" s="630" t="s">
        <v>2290</v>
      </c>
      <c r="J82" s="630" t="s">
        <v>2291</v>
      </c>
      <c r="K82" s="630" t="s">
        <v>2292</v>
      </c>
      <c r="L82" s="632">
        <v>43425</v>
      </c>
    </row>
    <row r="83" spans="1:12">
      <c r="A83" s="630">
        <v>74</v>
      </c>
      <c r="B83" s="630" t="s">
        <v>2286</v>
      </c>
      <c r="C83" s="631">
        <v>68500</v>
      </c>
      <c r="D83" s="631">
        <v>21311.11</v>
      </c>
      <c r="E83" s="631">
        <v>47188.89</v>
      </c>
      <c r="F83" s="630" t="s">
        <v>2287</v>
      </c>
      <c r="G83" s="630" t="s">
        <v>2288</v>
      </c>
      <c r="H83" s="630" t="s">
        <v>2289</v>
      </c>
      <c r="I83" s="630" t="s">
        <v>2290</v>
      </c>
      <c r="J83" s="630" t="s">
        <v>2291</v>
      </c>
      <c r="K83" s="630" t="s">
        <v>2292</v>
      </c>
      <c r="L83" s="632">
        <v>43425</v>
      </c>
    </row>
    <row r="84" spans="1:12">
      <c r="A84" s="630">
        <v>75</v>
      </c>
      <c r="B84" s="630" t="s">
        <v>2286</v>
      </c>
      <c r="C84" s="631">
        <v>68500</v>
      </c>
      <c r="D84" s="631">
        <v>21311.11</v>
      </c>
      <c r="E84" s="631">
        <v>47188.89</v>
      </c>
      <c r="F84" s="630" t="s">
        <v>2287</v>
      </c>
      <c r="G84" s="630" t="s">
        <v>2288</v>
      </c>
      <c r="H84" s="630" t="s">
        <v>2289</v>
      </c>
      <c r="I84" s="630" t="s">
        <v>2290</v>
      </c>
      <c r="J84" s="630" t="s">
        <v>2291</v>
      </c>
      <c r="K84" s="630" t="s">
        <v>2292</v>
      </c>
      <c r="L84" s="632">
        <v>43425</v>
      </c>
    </row>
    <row r="85" spans="1:12">
      <c r="A85" s="630">
        <v>76</v>
      </c>
      <c r="B85" s="630" t="s">
        <v>2286</v>
      </c>
      <c r="C85" s="631">
        <v>68500</v>
      </c>
      <c r="D85" s="631">
        <v>21311.11</v>
      </c>
      <c r="E85" s="631">
        <v>47188.89</v>
      </c>
      <c r="F85" s="630" t="s">
        <v>2287</v>
      </c>
      <c r="G85" s="630" t="s">
        <v>2288</v>
      </c>
      <c r="H85" s="630" t="s">
        <v>2289</v>
      </c>
      <c r="I85" s="630" t="s">
        <v>2290</v>
      </c>
      <c r="J85" s="630" t="s">
        <v>2291</v>
      </c>
      <c r="K85" s="630" t="s">
        <v>2292</v>
      </c>
      <c r="L85" s="632">
        <v>43425</v>
      </c>
    </row>
    <row r="86" spans="1:12">
      <c r="A86" s="630">
        <v>77</v>
      </c>
      <c r="B86" s="630" t="s">
        <v>2286</v>
      </c>
      <c r="C86" s="631">
        <v>68500</v>
      </c>
      <c r="D86" s="631">
        <v>21311.11</v>
      </c>
      <c r="E86" s="631">
        <v>47188.89</v>
      </c>
      <c r="F86" s="630" t="s">
        <v>2287</v>
      </c>
      <c r="G86" s="630" t="s">
        <v>2288</v>
      </c>
      <c r="H86" s="630" t="s">
        <v>2289</v>
      </c>
      <c r="I86" s="630" t="s">
        <v>2290</v>
      </c>
      <c r="J86" s="630" t="s">
        <v>2291</v>
      </c>
      <c r="K86" s="630" t="s">
        <v>2292</v>
      </c>
      <c r="L86" s="632">
        <v>43425</v>
      </c>
    </row>
    <row r="87" spans="1:12">
      <c r="A87" s="630">
        <v>78</v>
      </c>
      <c r="B87" s="630" t="s">
        <v>2286</v>
      </c>
      <c r="C87" s="631">
        <v>68500</v>
      </c>
      <c r="D87" s="631">
        <v>21311.11</v>
      </c>
      <c r="E87" s="631">
        <v>47188.89</v>
      </c>
      <c r="F87" s="630" t="s">
        <v>2287</v>
      </c>
      <c r="G87" s="630" t="s">
        <v>2288</v>
      </c>
      <c r="H87" s="630" t="s">
        <v>2289</v>
      </c>
      <c r="I87" s="630" t="s">
        <v>2290</v>
      </c>
      <c r="J87" s="630" t="s">
        <v>2291</v>
      </c>
      <c r="K87" s="630" t="s">
        <v>2292</v>
      </c>
      <c r="L87" s="632">
        <v>43425</v>
      </c>
    </row>
    <row r="88" spans="1:12">
      <c r="A88" s="630">
        <v>79</v>
      </c>
      <c r="B88" s="630" t="s">
        <v>2286</v>
      </c>
      <c r="C88" s="631">
        <v>68500</v>
      </c>
      <c r="D88" s="631">
        <v>21311.11</v>
      </c>
      <c r="E88" s="631">
        <v>47188.89</v>
      </c>
      <c r="F88" s="630" t="s">
        <v>2287</v>
      </c>
      <c r="G88" s="630" t="s">
        <v>2288</v>
      </c>
      <c r="H88" s="630" t="s">
        <v>2289</v>
      </c>
      <c r="I88" s="630" t="s">
        <v>2290</v>
      </c>
      <c r="J88" s="630" t="s">
        <v>2291</v>
      </c>
      <c r="K88" s="630" t="s">
        <v>2292</v>
      </c>
      <c r="L88" s="632">
        <v>43425</v>
      </c>
    </row>
    <row r="89" spans="1:12">
      <c r="A89" s="630">
        <v>80</v>
      </c>
      <c r="B89" s="630" t="s">
        <v>2286</v>
      </c>
      <c r="C89" s="631">
        <v>68500</v>
      </c>
      <c r="D89" s="631">
        <v>21311.11</v>
      </c>
      <c r="E89" s="631">
        <v>47188.89</v>
      </c>
      <c r="F89" s="630" t="s">
        <v>2287</v>
      </c>
      <c r="G89" s="630" t="s">
        <v>2288</v>
      </c>
      <c r="H89" s="630" t="s">
        <v>2289</v>
      </c>
      <c r="I89" s="630" t="s">
        <v>2290</v>
      </c>
      <c r="J89" s="630" t="s">
        <v>2291</v>
      </c>
      <c r="K89" s="630" t="s">
        <v>2292</v>
      </c>
      <c r="L89" s="632">
        <v>43425</v>
      </c>
    </row>
    <row r="90" spans="1:12">
      <c r="A90" s="630">
        <v>81</v>
      </c>
      <c r="B90" s="630" t="s">
        <v>2286</v>
      </c>
      <c r="C90" s="631">
        <v>68500</v>
      </c>
      <c r="D90" s="631">
        <v>21311.11</v>
      </c>
      <c r="E90" s="631">
        <v>47188.89</v>
      </c>
      <c r="F90" s="630" t="s">
        <v>2287</v>
      </c>
      <c r="G90" s="630" t="s">
        <v>2288</v>
      </c>
      <c r="H90" s="630" t="s">
        <v>2289</v>
      </c>
      <c r="I90" s="630" t="s">
        <v>2290</v>
      </c>
      <c r="J90" s="630" t="s">
        <v>2291</v>
      </c>
      <c r="K90" s="630" t="s">
        <v>2292</v>
      </c>
      <c r="L90" s="632">
        <v>43425</v>
      </c>
    </row>
    <row r="91" spans="1:12">
      <c r="A91" s="630">
        <v>82</v>
      </c>
      <c r="B91" s="630" t="s">
        <v>2286</v>
      </c>
      <c r="C91" s="631">
        <v>68500</v>
      </c>
      <c r="D91" s="631">
        <v>21311.11</v>
      </c>
      <c r="E91" s="631">
        <v>47188.89</v>
      </c>
      <c r="F91" s="630" t="s">
        <v>2287</v>
      </c>
      <c r="G91" s="630" t="s">
        <v>2288</v>
      </c>
      <c r="H91" s="630" t="s">
        <v>2289</v>
      </c>
      <c r="I91" s="630" t="s">
        <v>2290</v>
      </c>
      <c r="J91" s="630" t="s">
        <v>2291</v>
      </c>
      <c r="K91" s="630" t="s">
        <v>2292</v>
      </c>
      <c r="L91" s="632">
        <v>43425</v>
      </c>
    </row>
    <row r="92" spans="1:12">
      <c r="A92" s="630">
        <v>83</v>
      </c>
      <c r="B92" s="630" t="s">
        <v>2286</v>
      </c>
      <c r="C92" s="631">
        <v>68500</v>
      </c>
      <c r="D92" s="631">
        <v>21311.11</v>
      </c>
      <c r="E92" s="631">
        <v>47188.89</v>
      </c>
      <c r="F92" s="630" t="s">
        <v>2287</v>
      </c>
      <c r="G92" s="630" t="s">
        <v>2288</v>
      </c>
      <c r="H92" s="630" t="s">
        <v>2289</v>
      </c>
      <c r="I92" s="630" t="s">
        <v>2290</v>
      </c>
      <c r="J92" s="630" t="s">
        <v>2291</v>
      </c>
      <c r="K92" s="630" t="s">
        <v>2292</v>
      </c>
      <c r="L92" s="632">
        <v>43425</v>
      </c>
    </row>
    <row r="93" spans="1:12">
      <c r="A93" s="630">
        <v>84</v>
      </c>
      <c r="B93" s="630" t="s">
        <v>2286</v>
      </c>
      <c r="C93" s="631">
        <v>68500</v>
      </c>
      <c r="D93" s="631">
        <v>21311.11</v>
      </c>
      <c r="E93" s="631">
        <v>47188.89</v>
      </c>
      <c r="F93" s="630" t="s">
        <v>2287</v>
      </c>
      <c r="G93" s="630" t="s">
        <v>2288</v>
      </c>
      <c r="H93" s="630" t="s">
        <v>2289</v>
      </c>
      <c r="I93" s="630" t="s">
        <v>2290</v>
      </c>
      <c r="J93" s="630" t="s">
        <v>2291</v>
      </c>
      <c r="K93" s="630" t="s">
        <v>2292</v>
      </c>
      <c r="L93" s="632">
        <v>43425</v>
      </c>
    </row>
    <row r="94" spans="1:12">
      <c r="A94" s="630">
        <v>85</v>
      </c>
      <c r="B94" s="630" t="s">
        <v>2286</v>
      </c>
      <c r="C94" s="631">
        <v>68500</v>
      </c>
      <c r="D94" s="631">
        <v>21311.11</v>
      </c>
      <c r="E94" s="631">
        <v>47188.89</v>
      </c>
      <c r="F94" s="630" t="s">
        <v>2287</v>
      </c>
      <c r="G94" s="630" t="s">
        <v>2288</v>
      </c>
      <c r="H94" s="630" t="s">
        <v>2289</v>
      </c>
      <c r="I94" s="630" t="s">
        <v>2290</v>
      </c>
      <c r="J94" s="630" t="s">
        <v>2291</v>
      </c>
      <c r="K94" s="630" t="s">
        <v>2292</v>
      </c>
      <c r="L94" s="632">
        <v>43425</v>
      </c>
    </row>
    <row r="95" spans="1:12">
      <c r="A95" s="630">
        <v>86</v>
      </c>
      <c r="B95" s="630" t="s">
        <v>2286</v>
      </c>
      <c r="C95" s="631">
        <v>68500</v>
      </c>
      <c r="D95" s="631">
        <v>21311.11</v>
      </c>
      <c r="E95" s="631">
        <v>47188.89</v>
      </c>
      <c r="F95" s="630" t="s">
        <v>2287</v>
      </c>
      <c r="G95" s="630" t="s">
        <v>2288</v>
      </c>
      <c r="H95" s="630" t="s">
        <v>2289</v>
      </c>
      <c r="I95" s="630" t="s">
        <v>2290</v>
      </c>
      <c r="J95" s="630" t="s">
        <v>2291</v>
      </c>
      <c r="K95" s="630" t="s">
        <v>2292</v>
      </c>
      <c r="L95" s="632">
        <v>43425</v>
      </c>
    </row>
    <row r="96" spans="1:12">
      <c r="A96" s="630">
        <v>87</v>
      </c>
      <c r="B96" s="630" t="s">
        <v>2286</v>
      </c>
      <c r="C96" s="631">
        <v>68500</v>
      </c>
      <c r="D96" s="631">
        <v>21311.11</v>
      </c>
      <c r="E96" s="631">
        <v>47188.89</v>
      </c>
      <c r="F96" s="630" t="s">
        <v>2287</v>
      </c>
      <c r="G96" s="630" t="s">
        <v>2288</v>
      </c>
      <c r="H96" s="630" t="s">
        <v>2289</v>
      </c>
      <c r="I96" s="630" t="s">
        <v>2290</v>
      </c>
      <c r="J96" s="630" t="s">
        <v>2291</v>
      </c>
      <c r="K96" s="630" t="s">
        <v>2292</v>
      </c>
      <c r="L96" s="632">
        <v>43425</v>
      </c>
    </row>
    <row r="97" spans="1:12">
      <c r="A97" s="630">
        <v>88</v>
      </c>
      <c r="B97" s="630" t="s">
        <v>2286</v>
      </c>
      <c r="C97" s="631">
        <v>68500</v>
      </c>
      <c r="D97" s="631">
        <v>21311.11</v>
      </c>
      <c r="E97" s="631">
        <v>47188.89</v>
      </c>
      <c r="F97" s="630" t="s">
        <v>2287</v>
      </c>
      <c r="G97" s="630" t="s">
        <v>2288</v>
      </c>
      <c r="H97" s="630" t="s">
        <v>2289</v>
      </c>
      <c r="I97" s="630" t="s">
        <v>2290</v>
      </c>
      <c r="J97" s="630" t="s">
        <v>2291</v>
      </c>
      <c r="K97" s="630" t="s">
        <v>2292</v>
      </c>
      <c r="L97" s="632">
        <v>43425</v>
      </c>
    </row>
    <row r="98" spans="1:12">
      <c r="A98" s="630">
        <v>89</v>
      </c>
      <c r="B98" s="630" t="s">
        <v>2286</v>
      </c>
      <c r="C98" s="631">
        <v>68500</v>
      </c>
      <c r="D98" s="631">
        <v>21311.11</v>
      </c>
      <c r="E98" s="631">
        <v>47188.89</v>
      </c>
      <c r="F98" s="630" t="s">
        <v>2287</v>
      </c>
      <c r="G98" s="630" t="s">
        <v>2288</v>
      </c>
      <c r="H98" s="630" t="s">
        <v>2289</v>
      </c>
      <c r="I98" s="630" t="s">
        <v>2290</v>
      </c>
      <c r="J98" s="630" t="s">
        <v>2291</v>
      </c>
      <c r="K98" s="630" t="s">
        <v>2292</v>
      </c>
      <c r="L98" s="632">
        <v>43425</v>
      </c>
    </row>
    <row r="99" spans="1:12">
      <c r="A99" s="630">
        <v>90</v>
      </c>
      <c r="B99" s="630" t="s">
        <v>2286</v>
      </c>
      <c r="C99" s="631">
        <v>68500</v>
      </c>
      <c r="D99" s="631">
        <v>21311.11</v>
      </c>
      <c r="E99" s="631">
        <v>47188.89</v>
      </c>
      <c r="F99" s="630" t="s">
        <v>2287</v>
      </c>
      <c r="G99" s="630" t="s">
        <v>2288</v>
      </c>
      <c r="H99" s="630" t="s">
        <v>2289</v>
      </c>
      <c r="I99" s="630" t="s">
        <v>2290</v>
      </c>
      <c r="J99" s="630" t="s">
        <v>2291</v>
      </c>
      <c r="K99" s="630" t="s">
        <v>2292</v>
      </c>
      <c r="L99" s="632">
        <v>43425</v>
      </c>
    </row>
    <row r="100" spans="1:12">
      <c r="A100" s="630">
        <v>91</v>
      </c>
      <c r="B100" s="630" t="s">
        <v>2286</v>
      </c>
      <c r="C100" s="631">
        <v>68500</v>
      </c>
      <c r="D100" s="631">
        <v>21311.11</v>
      </c>
      <c r="E100" s="631">
        <v>47188.89</v>
      </c>
      <c r="F100" s="630" t="s">
        <v>2287</v>
      </c>
      <c r="G100" s="630" t="s">
        <v>2288</v>
      </c>
      <c r="H100" s="630" t="s">
        <v>2289</v>
      </c>
      <c r="I100" s="630" t="s">
        <v>2290</v>
      </c>
      <c r="J100" s="630" t="s">
        <v>2291</v>
      </c>
      <c r="K100" s="630" t="s">
        <v>2292</v>
      </c>
      <c r="L100" s="632">
        <v>43425</v>
      </c>
    </row>
    <row r="101" spans="1:12">
      <c r="A101" s="630">
        <v>92</v>
      </c>
      <c r="B101" s="630" t="s">
        <v>2286</v>
      </c>
      <c r="C101" s="631">
        <v>68500</v>
      </c>
      <c r="D101" s="631">
        <v>21311.11</v>
      </c>
      <c r="E101" s="631">
        <v>47188.89</v>
      </c>
      <c r="F101" s="630" t="s">
        <v>2287</v>
      </c>
      <c r="G101" s="630" t="s">
        <v>2288</v>
      </c>
      <c r="H101" s="630" t="s">
        <v>2289</v>
      </c>
      <c r="I101" s="630" t="s">
        <v>2290</v>
      </c>
      <c r="J101" s="630" t="s">
        <v>2291</v>
      </c>
      <c r="K101" s="630" t="s">
        <v>2292</v>
      </c>
      <c r="L101" s="632">
        <v>43425</v>
      </c>
    </row>
    <row r="102" spans="1:12">
      <c r="A102" s="630">
        <v>93</v>
      </c>
      <c r="B102" s="630" t="s">
        <v>2286</v>
      </c>
      <c r="C102" s="631">
        <v>68500</v>
      </c>
      <c r="D102" s="631">
        <v>21311.11</v>
      </c>
      <c r="E102" s="631">
        <v>47188.89</v>
      </c>
      <c r="F102" s="630" t="s">
        <v>2287</v>
      </c>
      <c r="G102" s="630" t="s">
        <v>2288</v>
      </c>
      <c r="H102" s="630" t="s">
        <v>2289</v>
      </c>
      <c r="I102" s="630" t="s">
        <v>2290</v>
      </c>
      <c r="J102" s="630" t="s">
        <v>2291</v>
      </c>
      <c r="K102" s="630" t="s">
        <v>2292</v>
      </c>
      <c r="L102" s="632">
        <v>43425</v>
      </c>
    </row>
    <row r="103" spans="1:12">
      <c r="A103" s="630">
        <v>94</v>
      </c>
      <c r="B103" s="630" t="s">
        <v>2286</v>
      </c>
      <c r="C103" s="631">
        <v>68500</v>
      </c>
      <c r="D103" s="631">
        <v>21311.11</v>
      </c>
      <c r="E103" s="631">
        <v>47188.89</v>
      </c>
      <c r="F103" s="630" t="s">
        <v>2287</v>
      </c>
      <c r="G103" s="630" t="s">
        <v>2288</v>
      </c>
      <c r="H103" s="630" t="s">
        <v>2289</v>
      </c>
      <c r="I103" s="630" t="s">
        <v>2290</v>
      </c>
      <c r="J103" s="630" t="s">
        <v>2291</v>
      </c>
      <c r="K103" s="630" t="s">
        <v>2292</v>
      </c>
      <c r="L103" s="632">
        <v>43425</v>
      </c>
    </row>
    <row r="104" spans="1:12">
      <c r="A104" s="630">
        <v>95</v>
      </c>
      <c r="B104" s="630" t="s">
        <v>2286</v>
      </c>
      <c r="C104" s="631">
        <v>68500</v>
      </c>
      <c r="D104" s="631">
        <v>21311.11</v>
      </c>
      <c r="E104" s="631">
        <v>47188.89</v>
      </c>
      <c r="F104" s="630" t="s">
        <v>2287</v>
      </c>
      <c r="G104" s="630" t="s">
        <v>2288</v>
      </c>
      <c r="H104" s="630" t="s">
        <v>2289</v>
      </c>
      <c r="I104" s="630" t="s">
        <v>2290</v>
      </c>
      <c r="J104" s="630" t="s">
        <v>2291</v>
      </c>
      <c r="K104" s="630" t="s">
        <v>2292</v>
      </c>
      <c r="L104" s="632">
        <v>43425</v>
      </c>
    </row>
    <row r="105" spans="1:12">
      <c r="A105" s="630">
        <v>96</v>
      </c>
      <c r="B105" s="630" t="s">
        <v>2286</v>
      </c>
      <c r="C105" s="631">
        <v>68500</v>
      </c>
      <c r="D105" s="631">
        <v>21311.11</v>
      </c>
      <c r="E105" s="631">
        <v>47188.89</v>
      </c>
      <c r="F105" s="630" t="s">
        <v>2287</v>
      </c>
      <c r="G105" s="630" t="s">
        <v>2288</v>
      </c>
      <c r="H105" s="630" t="s">
        <v>2289</v>
      </c>
      <c r="I105" s="630" t="s">
        <v>2290</v>
      </c>
      <c r="J105" s="630" t="s">
        <v>2291</v>
      </c>
      <c r="K105" s="630" t="s">
        <v>2292</v>
      </c>
      <c r="L105" s="632">
        <v>43425</v>
      </c>
    </row>
    <row r="106" spans="1:12">
      <c r="A106" s="630">
        <v>97</v>
      </c>
      <c r="B106" s="630" t="s">
        <v>2286</v>
      </c>
      <c r="C106" s="631">
        <v>68500</v>
      </c>
      <c r="D106" s="631">
        <v>21311.11</v>
      </c>
      <c r="E106" s="631">
        <v>47188.89</v>
      </c>
      <c r="F106" s="630" t="s">
        <v>2287</v>
      </c>
      <c r="G106" s="630" t="s">
        <v>2288</v>
      </c>
      <c r="H106" s="630" t="s">
        <v>2289</v>
      </c>
      <c r="I106" s="630" t="s">
        <v>2290</v>
      </c>
      <c r="J106" s="630" t="s">
        <v>2291</v>
      </c>
      <c r="K106" s="630" t="s">
        <v>2292</v>
      </c>
      <c r="L106" s="632">
        <v>43425</v>
      </c>
    </row>
    <row r="107" spans="1:12">
      <c r="A107" s="630">
        <v>98</v>
      </c>
      <c r="B107" s="630" t="s">
        <v>2286</v>
      </c>
      <c r="C107" s="631">
        <v>68500</v>
      </c>
      <c r="D107" s="631">
        <v>21311.11</v>
      </c>
      <c r="E107" s="631">
        <v>47188.89</v>
      </c>
      <c r="F107" s="630" t="s">
        <v>2287</v>
      </c>
      <c r="G107" s="630" t="s">
        <v>2288</v>
      </c>
      <c r="H107" s="630" t="s">
        <v>2289</v>
      </c>
      <c r="I107" s="630" t="s">
        <v>2290</v>
      </c>
      <c r="J107" s="630" t="s">
        <v>2291</v>
      </c>
      <c r="K107" s="630" t="s">
        <v>2292</v>
      </c>
      <c r="L107" s="632">
        <v>43425</v>
      </c>
    </row>
    <row r="108" spans="1:12">
      <c r="A108" s="630">
        <v>99</v>
      </c>
      <c r="B108" s="630" t="s">
        <v>2286</v>
      </c>
      <c r="C108" s="631">
        <v>68500</v>
      </c>
      <c r="D108" s="631">
        <v>21311.11</v>
      </c>
      <c r="E108" s="631">
        <v>47188.89</v>
      </c>
      <c r="F108" s="630" t="s">
        <v>2287</v>
      </c>
      <c r="G108" s="630" t="s">
        <v>2288</v>
      </c>
      <c r="H108" s="630" t="s">
        <v>2289</v>
      </c>
      <c r="I108" s="630" t="s">
        <v>2290</v>
      </c>
      <c r="J108" s="630" t="s">
        <v>2291</v>
      </c>
      <c r="K108" s="630" t="s">
        <v>2292</v>
      </c>
      <c r="L108" s="632">
        <v>43425</v>
      </c>
    </row>
    <row r="109" spans="1:12">
      <c r="A109" s="630">
        <v>100</v>
      </c>
      <c r="B109" s="630" t="s">
        <v>2286</v>
      </c>
      <c r="C109" s="631">
        <v>68500</v>
      </c>
      <c r="D109" s="631">
        <v>21311.11</v>
      </c>
      <c r="E109" s="631">
        <v>47188.89</v>
      </c>
      <c r="F109" s="630" t="s">
        <v>2287</v>
      </c>
      <c r="G109" s="630" t="s">
        <v>2288</v>
      </c>
      <c r="H109" s="630" t="s">
        <v>2289</v>
      </c>
      <c r="I109" s="630" t="s">
        <v>2290</v>
      </c>
      <c r="J109" s="630" t="s">
        <v>2291</v>
      </c>
      <c r="K109" s="630" t="s">
        <v>2292</v>
      </c>
      <c r="L109" s="632">
        <v>43425</v>
      </c>
    </row>
    <row r="110" spans="1:12">
      <c r="A110" s="630">
        <v>101</v>
      </c>
      <c r="B110" s="630" t="s">
        <v>2286</v>
      </c>
      <c r="C110" s="631">
        <v>68500</v>
      </c>
      <c r="D110" s="631">
        <v>21311.11</v>
      </c>
      <c r="E110" s="631">
        <v>47188.89</v>
      </c>
      <c r="F110" s="630" t="s">
        <v>2287</v>
      </c>
      <c r="G110" s="630" t="s">
        <v>2288</v>
      </c>
      <c r="H110" s="630" t="s">
        <v>2289</v>
      </c>
      <c r="I110" s="630" t="s">
        <v>2290</v>
      </c>
      <c r="J110" s="630" t="s">
        <v>2291</v>
      </c>
      <c r="K110" s="630" t="s">
        <v>2292</v>
      </c>
      <c r="L110" s="632">
        <v>43425</v>
      </c>
    </row>
    <row r="111" spans="1:12">
      <c r="A111" s="630">
        <v>102</v>
      </c>
      <c r="B111" s="630" t="s">
        <v>2286</v>
      </c>
      <c r="C111" s="631">
        <v>68500</v>
      </c>
      <c r="D111" s="631">
        <v>21311.11</v>
      </c>
      <c r="E111" s="631">
        <v>47188.89</v>
      </c>
      <c r="F111" s="630" t="s">
        <v>2287</v>
      </c>
      <c r="G111" s="630" t="s">
        <v>2288</v>
      </c>
      <c r="H111" s="630" t="s">
        <v>2289</v>
      </c>
      <c r="I111" s="630" t="s">
        <v>2290</v>
      </c>
      <c r="J111" s="630" t="s">
        <v>2291</v>
      </c>
      <c r="K111" s="630" t="s">
        <v>2292</v>
      </c>
      <c r="L111" s="632">
        <v>43425</v>
      </c>
    </row>
    <row r="112" spans="1:12">
      <c r="A112" s="630">
        <v>103</v>
      </c>
      <c r="B112" s="630" t="s">
        <v>2286</v>
      </c>
      <c r="C112" s="631">
        <v>68500</v>
      </c>
      <c r="D112" s="631">
        <v>21311.11</v>
      </c>
      <c r="E112" s="631">
        <v>47188.89</v>
      </c>
      <c r="F112" s="630" t="s">
        <v>2287</v>
      </c>
      <c r="G112" s="630" t="s">
        <v>2288</v>
      </c>
      <c r="H112" s="630" t="s">
        <v>2289</v>
      </c>
      <c r="I112" s="630" t="s">
        <v>2290</v>
      </c>
      <c r="J112" s="630" t="s">
        <v>2291</v>
      </c>
      <c r="K112" s="630" t="s">
        <v>2292</v>
      </c>
      <c r="L112" s="632">
        <v>43425</v>
      </c>
    </row>
    <row r="113" spans="1:12">
      <c r="A113" s="630">
        <v>104</v>
      </c>
      <c r="B113" s="630" t="s">
        <v>2286</v>
      </c>
      <c r="C113" s="631">
        <v>68500</v>
      </c>
      <c r="D113" s="631">
        <v>21311.11</v>
      </c>
      <c r="E113" s="631">
        <v>47188.89</v>
      </c>
      <c r="F113" s="630" t="s">
        <v>2287</v>
      </c>
      <c r="G113" s="630" t="s">
        <v>2288</v>
      </c>
      <c r="H113" s="630" t="s">
        <v>2289</v>
      </c>
      <c r="I113" s="630" t="s">
        <v>2290</v>
      </c>
      <c r="J113" s="630" t="s">
        <v>2291</v>
      </c>
      <c r="K113" s="630" t="s">
        <v>2292</v>
      </c>
      <c r="L113" s="632">
        <v>43425</v>
      </c>
    </row>
    <row r="114" spans="1:12">
      <c r="A114" s="630">
        <v>105</v>
      </c>
      <c r="B114" s="630" t="s">
        <v>2286</v>
      </c>
      <c r="C114" s="631">
        <v>68500</v>
      </c>
      <c r="D114" s="631">
        <v>21311.11</v>
      </c>
      <c r="E114" s="631">
        <v>47188.89</v>
      </c>
      <c r="F114" s="630" t="s">
        <v>2287</v>
      </c>
      <c r="G114" s="630" t="s">
        <v>2288</v>
      </c>
      <c r="H114" s="630" t="s">
        <v>2289</v>
      </c>
      <c r="I114" s="630" t="s">
        <v>2290</v>
      </c>
      <c r="J114" s="630" t="s">
        <v>2291</v>
      </c>
      <c r="K114" s="630" t="s">
        <v>2292</v>
      </c>
      <c r="L114" s="632">
        <v>43425</v>
      </c>
    </row>
    <row r="115" spans="1:12">
      <c r="A115" s="630">
        <v>106</v>
      </c>
      <c r="B115" s="630" t="s">
        <v>2286</v>
      </c>
      <c r="C115" s="631">
        <v>68500</v>
      </c>
      <c r="D115" s="631">
        <v>21311.11</v>
      </c>
      <c r="E115" s="631">
        <v>47188.89</v>
      </c>
      <c r="F115" s="630" t="s">
        <v>2287</v>
      </c>
      <c r="G115" s="630" t="s">
        <v>2288</v>
      </c>
      <c r="H115" s="630" t="s">
        <v>2289</v>
      </c>
      <c r="I115" s="630" t="s">
        <v>2290</v>
      </c>
      <c r="J115" s="630" t="s">
        <v>2291</v>
      </c>
      <c r="K115" s="630" t="s">
        <v>2292</v>
      </c>
      <c r="L115" s="632">
        <v>43425</v>
      </c>
    </row>
    <row r="116" spans="1:12">
      <c r="A116" s="630">
        <v>107</v>
      </c>
      <c r="B116" s="630" t="s">
        <v>2286</v>
      </c>
      <c r="C116" s="631">
        <v>68500</v>
      </c>
      <c r="D116" s="631">
        <v>21311.11</v>
      </c>
      <c r="E116" s="631">
        <v>47188.89</v>
      </c>
      <c r="F116" s="630" t="s">
        <v>2287</v>
      </c>
      <c r="G116" s="630" t="s">
        <v>2288</v>
      </c>
      <c r="H116" s="630" t="s">
        <v>2289</v>
      </c>
      <c r="I116" s="630" t="s">
        <v>2290</v>
      </c>
      <c r="J116" s="630" t="s">
        <v>2291</v>
      </c>
      <c r="K116" s="630" t="s">
        <v>2292</v>
      </c>
      <c r="L116" s="632">
        <v>43425</v>
      </c>
    </row>
    <row r="117" spans="1:12">
      <c r="A117" s="630">
        <v>108</v>
      </c>
      <c r="B117" s="630" t="s">
        <v>2286</v>
      </c>
      <c r="C117" s="631">
        <v>68500</v>
      </c>
      <c r="D117" s="631">
        <v>21311.11</v>
      </c>
      <c r="E117" s="631">
        <v>47188.89</v>
      </c>
      <c r="F117" s="630" t="s">
        <v>2287</v>
      </c>
      <c r="G117" s="630" t="s">
        <v>2288</v>
      </c>
      <c r="H117" s="630" t="s">
        <v>2289</v>
      </c>
      <c r="I117" s="630" t="s">
        <v>2290</v>
      </c>
      <c r="J117" s="630" t="s">
        <v>2291</v>
      </c>
      <c r="K117" s="630" t="s">
        <v>2292</v>
      </c>
      <c r="L117" s="632">
        <v>43425</v>
      </c>
    </row>
    <row r="118" spans="1:12">
      <c r="A118" s="630">
        <v>109</v>
      </c>
      <c r="B118" s="630" t="s">
        <v>2286</v>
      </c>
      <c r="C118" s="631">
        <v>68500</v>
      </c>
      <c r="D118" s="631">
        <v>21311.11</v>
      </c>
      <c r="E118" s="631">
        <v>47188.89</v>
      </c>
      <c r="F118" s="630" t="s">
        <v>2287</v>
      </c>
      <c r="G118" s="630" t="s">
        <v>2288</v>
      </c>
      <c r="H118" s="630" t="s">
        <v>2289</v>
      </c>
      <c r="I118" s="630" t="s">
        <v>2290</v>
      </c>
      <c r="J118" s="630" t="s">
        <v>2291</v>
      </c>
      <c r="K118" s="630" t="s">
        <v>2292</v>
      </c>
      <c r="L118" s="632">
        <v>43425</v>
      </c>
    </row>
    <row r="119" spans="1:12">
      <c r="A119" s="630">
        <v>110</v>
      </c>
      <c r="B119" s="630" t="s">
        <v>2286</v>
      </c>
      <c r="C119" s="631">
        <v>68500</v>
      </c>
      <c r="D119" s="631">
        <v>21311.11</v>
      </c>
      <c r="E119" s="631">
        <v>47188.89</v>
      </c>
      <c r="F119" s="630" t="s">
        <v>2287</v>
      </c>
      <c r="G119" s="630" t="s">
        <v>2288</v>
      </c>
      <c r="H119" s="630" t="s">
        <v>2289</v>
      </c>
      <c r="I119" s="630" t="s">
        <v>2290</v>
      </c>
      <c r="J119" s="630" t="s">
        <v>2291</v>
      </c>
      <c r="K119" s="630" t="s">
        <v>2292</v>
      </c>
      <c r="L119" s="632">
        <v>43425</v>
      </c>
    </row>
    <row r="120" spans="1:12">
      <c r="A120" s="630">
        <v>111</v>
      </c>
      <c r="B120" s="630" t="s">
        <v>2286</v>
      </c>
      <c r="C120" s="631">
        <v>68500</v>
      </c>
      <c r="D120" s="631">
        <v>21311.11</v>
      </c>
      <c r="E120" s="631">
        <v>47188.89</v>
      </c>
      <c r="F120" s="630" t="s">
        <v>2287</v>
      </c>
      <c r="G120" s="630" t="s">
        <v>2288</v>
      </c>
      <c r="H120" s="630" t="s">
        <v>2289</v>
      </c>
      <c r="I120" s="630" t="s">
        <v>2290</v>
      </c>
      <c r="J120" s="630" t="s">
        <v>2291</v>
      </c>
      <c r="K120" s="630" t="s">
        <v>2292</v>
      </c>
      <c r="L120" s="632">
        <v>43425</v>
      </c>
    </row>
    <row r="121" spans="1:12">
      <c r="A121" s="630">
        <v>112</v>
      </c>
      <c r="B121" s="630" t="s">
        <v>2286</v>
      </c>
      <c r="C121" s="631">
        <v>68500</v>
      </c>
      <c r="D121" s="631">
        <v>21311.11</v>
      </c>
      <c r="E121" s="631">
        <v>47188.89</v>
      </c>
      <c r="F121" s="630" t="s">
        <v>2287</v>
      </c>
      <c r="G121" s="630" t="s">
        <v>2288</v>
      </c>
      <c r="H121" s="630" t="s">
        <v>2289</v>
      </c>
      <c r="I121" s="630" t="s">
        <v>2290</v>
      </c>
      <c r="J121" s="630" t="s">
        <v>2291</v>
      </c>
      <c r="K121" s="630" t="s">
        <v>2292</v>
      </c>
      <c r="L121" s="632">
        <v>43425</v>
      </c>
    </row>
    <row r="122" spans="1:12">
      <c r="A122" s="630">
        <v>113</v>
      </c>
      <c r="B122" s="630" t="s">
        <v>2286</v>
      </c>
      <c r="C122" s="631">
        <v>68500</v>
      </c>
      <c r="D122" s="631">
        <v>21311.11</v>
      </c>
      <c r="E122" s="631">
        <v>47188.89</v>
      </c>
      <c r="F122" s="630" t="s">
        <v>2287</v>
      </c>
      <c r="G122" s="630" t="s">
        <v>2288</v>
      </c>
      <c r="H122" s="630" t="s">
        <v>2289</v>
      </c>
      <c r="I122" s="630" t="s">
        <v>2290</v>
      </c>
      <c r="J122" s="630" t="s">
        <v>2291</v>
      </c>
      <c r="K122" s="630" t="s">
        <v>2292</v>
      </c>
      <c r="L122" s="632">
        <v>43425</v>
      </c>
    </row>
    <row r="123" spans="1:12">
      <c r="A123" s="630">
        <v>114</v>
      </c>
      <c r="B123" s="630" t="s">
        <v>2286</v>
      </c>
      <c r="C123" s="631">
        <v>68500</v>
      </c>
      <c r="D123" s="631">
        <v>21311.11</v>
      </c>
      <c r="E123" s="631">
        <v>47188.89</v>
      </c>
      <c r="F123" s="630" t="s">
        <v>2287</v>
      </c>
      <c r="G123" s="630" t="s">
        <v>2288</v>
      </c>
      <c r="H123" s="630" t="s">
        <v>2289</v>
      </c>
      <c r="I123" s="630" t="s">
        <v>2290</v>
      </c>
      <c r="J123" s="630" t="s">
        <v>2291</v>
      </c>
      <c r="K123" s="630" t="s">
        <v>2292</v>
      </c>
      <c r="L123" s="632">
        <v>43425</v>
      </c>
    </row>
    <row r="124" spans="1:12">
      <c r="A124" s="630">
        <v>115</v>
      </c>
      <c r="B124" s="630" t="s">
        <v>2286</v>
      </c>
      <c r="C124" s="631">
        <v>68500</v>
      </c>
      <c r="D124" s="631">
        <v>21311.11</v>
      </c>
      <c r="E124" s="631">
        <v>47188.89</v>
      </c>
      <c r="F124" s="630" t="s">
        <v>2287</v>
      </c>
      <c r="G124" s="630" t="s">
        <v>2288</v>
      </c>
      <c r="H124" s="630" t="s">
        <v>2289</v>
      </c>
      <c r="I124" s="630" t="s">
        <v>2290</v>
      </c>
      <c r="J124" s="630" t="s">
        <v>2291</v>
      </c>
      <c r="K124" s="630" t="s">
        <v>2292</v>
      </c>
      <c r="L124" s="632">
        <v>43425</v>
      </c>
    </row>
    <row r="125" spans="1:12">
      <c r="A125" s="630">
        <v>116</v>
      </c>
      <c r="B125" s="630" t="s">
        <v>2286</v>
      </c>
      <c r="C125" s="631">
        <v>68500</v>
      </c>
      <c r="D125" s="631">
        <v>21311.11</v>
      </c>
      <c r="E125" s="631">
        <v>47188.89</v>
      </c>
      <c r="F125" s="630" t="s">
        <v>2287</v>
      </c>
      <c r="G125" s="630" t="s">
        <v>2288</v>
      </c>
      <c r="H125" s="630" t="s">
        <v>2289</v>
      </c>
      <c r="I125" s="630" t="s">
        <v>2290</v>
      </c>
      <c r="J125" s="630" t="s">
        <v>2291</v>
      </c>
      <c r="K125" s="630" t="s">
        <v>2292</v>
      </c>
      <c r="L125" s="632">
        <v>43425</v>
      </c>
    </row>
    <row r="126" spans="1:12">
      <c r="A126" s="630">
        <v>117</v>
      </c>
      <c r="B126" s="630" t="s">
        <v>2286</v>
      </c>
      <c r="C126" s="631">
        <v>68500</v>
      </c>
      <c r="D126" s="631">
        <v>21311.11</v>
      </c>
      <c r="E126" s="631">
        <v>47188.89</v>
      </c>
      <c r="F126" s="630" t="s">
        <v>2287</v>
      </c>
      <c r="G126" s="630" t="s">
        <v>2288</v>
      </c>
      <c r="H126" s="630" t="s">
        <v>2289</v>
      </c>
      <c r="I126" s="630" t="s">
        <v>2290</v>
      </c>
      <c r="J126" s="630" t="s">
        <v>2291</v>
      </c>
      <c r="K126" s="630" t="s">
        <v>2292</v>
      </c>
      <c r="L126" s="632">
        <v>43425</v>
      </c>
    </row>
    <row r="127" spans="1:12">
      <c r="A127" s="630">
        <v>118</v>
      </c>
      <c r="B127" s="630" t="s">
        <v>2286</v>
      </c>
      <c r="C127" s="631">
        <v>68500</v>
      </c>
      <c r="D127" s="631">
        <v>21311.11</v>
      </c>
      <c r="E127" s="631">
        <v>47188.89</v>
      </c>
      <c r="F127" s="630" t="s">
        <v>2287</v>
      </c>
      <c r="G127" s="630" t="s">
        <v>2288</v>
      </c>
      <c r="H127" s="630" t="s">
        <v>2289</v>
      </c>
      <c r="I127" s="630" t="s">
        <v>2290</v>
      </c>
      <c r="J127" s="630" t="s">
        <v>2291</v>
      </c>
      <c r="K127" s="630" t="s">
        <v>2292</v>
      </c>
      <c r="L127" s="632">
        <v>43425</v>
      </c>
    </row>
    <row r="128" spans="1:12">
      <c r="A128" s="630">
        <v>119</v>
      </c>
      <c r="B128" s="630" t="s">
        <v>2286</v>
      </c>
      <c r="C128" s="631">
        <v>68500</v>
      </c>
      <c r="D128" s="631">
        <v>21311.11</v>
      </c>
      <c r="E128" s="631">
        <v>47188.89</v>
      </c>
      <c r="F128" s="630" t="s">
        <v>2287</v>
      </c>
      <c r="G128" s="630" t="s">
        <v>2288</v>
      </c>
      <c r="H128" s="630" t="s">
        <v>2289</v>
      </c>
      <c r="I128" s="630" t="s">
        <v>2290</v>
      </c>
      <c r="J128" s="630" t="s">
        <v>2291</v>
      </c>
      <c r="K128" s="630" t="s">
        <v>2292</v>
      </c>
      <c r="L128" s="632">
        <v>43425</v>
      </c>
    </row>
    <row r="129" spans="1:12">
      <c r="A129" s="630">
        <v>120</v>
      </c>
      <c r="B129" s="630" t="s">
        <v>2286</v>
      </c>
      <c r="C129" s="631">
        <v>68500</v>
      </c>
      <c r="D129" s="631">
        <v>21311.11</v>
      </c>
      <c r="E129" s="631">
        <v>47188.89</v>
      </c>
      <c r="F129" s="630" t="s">
        <v>2287</v>
      </c>
      <c r="G129" s="630" t="s">
        <v>2288</v>
      </c>
      <c r="H129" s="630" t="s">
        <v>2289</v>
      </c>
      <c r="I129" s="630" t="s">
        <v>2290</v>
      </c>
      <c r="J129" s="630" t="s">
        <v>2291</v>
      </c>
      <c r="K129" s="630" t="s">
        <v>2292</v>
      </c>
      <c r="L129" s="632">
        <v>43425</v>
      </c>
    </row>
    <row r="130" spans="1:12">
      <c r="A130" s="630">
        <v>121</v>
      </c>
      <c r="B130" s="630" t="s">
        <v>2286</v>
      </c>
      <c r="C130" s="631">
        <v>68500</v>
      </c>
      <c r="D130" s="631">
        <v>21311.11</v>
      </c>
      <c r="E130" s="631">
        <v>47188.89</v>
      </c>
      <c r="F130" s="630" t="s">
        <v>2287</v>
      </c>
      <c r="G130" s="630" t="s">
        <v>2288</v>
      </c>
      <c r="H130" s="630" t="s">
        <v>2289</v>
      </c>
      <c r="I130" s="630" t="s">
        <v>2290</v>
      </c>
      <c r="J130" s="630" t="s">
        <v>2291</v>
      </c>
      <c r="K130" s="630" t="s">
        <v>2292</v>
      </c>
      <c r="L130" s="632">
        <v>43425</v>
      </c>
    </row>
    <row r="131" spans="1:12">
      <c r="A131" s="630">
        <v>122</v>
      </c>
      <c r="B131" s="630" t="s">
        <v>2286</v>
      </c>
      <c r="C131" s="631">
        <v>68500</v>
      </c>
      <c r="D131" s="631">
        <v>21311.11</v>
      </c>
      <c r="E131" s="631">
        <v>47188.89</v>
      </c>
      <c r="F131" s="630" t="s">
        <v>2287</v>
      </c>
      <c r="G131" s="630" t="s">
        <v>2288</v>
      </c>
      <c r="H131" s="630" t="s">
        <v>2289</v>
      </c>
      <c r="I131" s="630" t="s">
        <v>2290</v>
      </c>
      <c r="J131" s="630" t="s">
        <v>2291</v>
      </c>
      <c r="K131" s="630" t="s">
        <v>2292</v>
      </c>
      <c r="L131" s="632">
        <v>43425</v>
      </c>
    </row>
    <row r="132" spans="1:12">
      <c r="A132" s="630">
        <v>123</v>
      </c>
      <c r="B132" s="630" t="s">
        <v>2286</v>
      </c>
      <c r="C132" s="631">
        <v>68500</v>
      </c>
      <c r="D132" s="631">
        <v>21311.11</v>
      </c>
      <c r="E132" s="631">
        <v>47188.89</v>
      </c>
      <c r="F132" s="630" t="s">
        <v>2287</v>
      </c>
      <c r="G132" s="630" t="s">
        <v>2288</v>
      </c>
      <c r="H132" s="630" t="s">
        <v>2289</v>
      </c>
      <c r="I132" s="630" t="s">
        <v>2290</v>
      </c>
      <c r="J132" s="630" t="s">
        <v>2291</v>
      </c>
      <c r="K132" s="630" t="s">
        <v>2292</v>
      </c>
      <c r="L132" s="632">
        <v>43425</v>
      </c>
    </row>
    <row r="133" spans="1:12">
      <c r="A133" s="630">
        <v>124</v>
      </c>
      <c r="B133" s="630" t="s">
        <v>2286</v>
      </c>
      <c r="C133" s="631">
        <v>68500</v>
      </c>
      <c r="D133" s="631">
        <v>21311.11</v>
      </c>
      <c r="E133" s="631">
        <v>47188.89</v>
      </c>
      <c r="F133" s="630" t="s">
        <v>2287</v>
      </c>
      <c r="G133" s="630" t="s">
        <v>2288</v>
      </c>
      <c r="H133" s="630" t="s">
        <v>2289</v>
      </c>
      <c r="I133" s="630" t="s">
        <v>2290</v>
      </c>
      <c r="J133" s="630" t="s">
        <v>2291</v>
      </c>
      <c r="K133" s="630" t="s">
        <v>2292</v>
      </c>
      <c r="L133" s="632">
        <v>43425</v>
      </c>
    </row>
    <row r="134" spans="1:12">
      <c r="A134" s="630">
        <v>125</v>
      </c>
      <c r="B134" s="630" t="s">
        <v>2286</v>
      </c>
      <c r="C134" s="631">
        <v>68500</v>
      </c>
      <c r="D134" s="631">
        <v>21311.11</v>
      </c>
      <c r="E134" s="631">
        <v>47188.89</v>
      </c>
      <c r="F134" s="630" t="s">
        <v>2287</v>
      </c>
      <c r="G134" s="630" t="s">
        <v>2288</v>
      </c>
      <c r="H134" s="630" t="s">
        <v>2289</v>
      </c>
      <c r="I134" s="630" t="s">
        <v>2290</v>
      </c>
      <c r="J134" s="630" t="s">
        <v>2291</v>
      </c>
      <c r="K134" s="630" t="s">
        <v>2292</v>
      </c>
      <c r="L134" s="632">
        <v>43425</v>
      </c>
    </row>
    <row r="135" spans="1:12">
      <c r="A135" s="630">
        <v>126</v>
      </c>
      <c r="B135" s="630" t="s">
        <v>2286</v>
      </c>
      <c r="C135" s="631">
        <v>68500</v>
      </c>
      <c r="D135" s="631">
        <v>21311.11</v>
      </c>
      <c r="E135" s="631">
        <v>47188.89</v>
      </c>
      <c r="F135" s="630" t="s">
        <v>2287</v>
      </c>
      <c r="G135" s="630" t="s">
        <v>2288</v>
      </c>
      <c r="H135" s="630" t="s">
        <v>2289</v>
      </c>
      <c r="I135" s="630" t="s">
        <v>2290</v>
      </c>
      <c r="J135" s="630" t="s">
        <v>2291</v>
      </c>
      <c r="K135" s="630" t="s">
        <v>2292</v>
      </c>
      <c r="L135" s="632">
        <v>43425</v>
      </c>
    </row>
    <row r="136" spans="1:12">
      <c r="A136" s="630">
        <v>127</v>
      </c>
      <c r="B136" s="630" t="s">
        <v>2286</v>
      </c>
      <c r="C136" s="631">
        <v>68500</v>
      </c>
      <c r="D136" s="631">
        <v>21311.11</v>
      </c>
      <c r="E136" s="631">
        <v>47188.89</v>
      </c>
      <c r="F136" s="630" t="s">
        <v>2287</v>
      </c>
      <c r="G136" s="630" t="s">
        <v>2288</v>
      </c>
      <c r="H136" s="630" t="s">
        <v>2289</v>
      </c>
      <c r="I136" s="630" t="s">
        <v>2290</v>
      </c>
      <c r="J136" s="630" t="s">
        <v>2291</v>
      </c>
      <c r="K136" s="630" t="s">
        <v>2292</v>
      </c>
      <c r="L136" s="632">
        <v>43425</v>
      </c>
    </row>
    <row r="137" spans="1:12">
      <c r="A137" s="630">
        <v>128</v>
      </c>
      <c r="B137" s="630" t="s">
        <v>2286</v>
      </c>
      <c r="C137" s="631">
        <v>68500</v>
      </c>
      <c r="D137" s="631">
        <v>21311.11</v>
      </c>
      <c r="E137" s="631">
        <v>47188.89</v>
      </c>
      <c r="F137" s="630" t="s">
        <v>2287</v>
      </c>
      <c r="G137" s="630" t="s">
        <v>2288</v>
      </c>
      <c r="H137" s="630" t="s">
        <v>2289</v>
      </c>
      <c r="I137" s="630" t="s">
        <v>2290</v>
      </c>
      <c r="J137" s="630" t="s">
        <v>2291</v>
      </c>
      <c r="K137" s="630" t="s">
        <v>2292</v>
      </c>
      <c r="L137" s="632">
        <v>43425</v>
      </c>
    </row>
    <row r="138" spans="1:12">
      <c r="A138" s="630">
        <v>129</v>
      </c>
      <c r="B138" s="630" t="s">
        <v>2286</v>
      </c>
      <c r="C138" s="631">
        <v>68500</v>
      </c>
      <c r="D138" s="631">
        <v>21311.11</v>
      </c>
      <c r="E138" s="631">
        <v>47188.89</v>
      </c>
      <c r="F138" s="630" t="s">
        <v>2287</v>
      </c>
      <c r="G138" s="630" t="s">
        <v>2288</v>
      </c>
      <c r="H138" s="630" t="s">
        <v>2289</v>
      </c>
      <c r="I138" s="630" t="s">
        <v>2290</v>
      </c>
      <c r="J138" s="630" t="s">
        <v>2291</v>
      </c>
      <c r="K138" s="630" t="s">
        <v>2292</v>
      </c>
      <c r="L138" s="632">
        <v>43425</v>
      </c>
    </row>
    <row r="139" spans="1:12">
      <c r="A139" s="630">
        <v>130</v>
      </c>
      <c r="B139" s="630" t="s">
        <v>2286</v>
      </c>
      <c r="C139" s="631">
        <v>68500</v>
      </c>
      <c r="D139" s="631">
        <v>21311.11</v>
      </c>
      <c r="E139" s="631">
        <v>47188.89</v>
      </c>
      <c r="F139" s="630" t="s">
        <v>2287</v>
      </c>
      <c r="G139" s="630" t="s">
        <v>2288</v>
      </c>
      <c r="H139" s="630" t="s">
        <v>2289</v>
      </c>
      <c r="I139" s="630" t="s">
        <v>2290</v>
      </c>
      <c r="J139" s="630" t="s">
        <v>2291</v>
      </c>
      <c r="K139" s="630" t="s">
        <v>2292</v>
      </c>
      <c r="L139" s="632">
        <v>43425</v>
      </c>
    </row>
    <row r="140" spans="1:12">
      <c r="A140" s="630">
        <v>131</v>
      </c>
      <c r="B140" s="630" t="s">
        <v>2286</v>
      </c>
      <c r="C140" s="631">
        <v>68500</v>
      </c>
      <c r="D140" s="631">
        <v>21311.11</v>
      </c>
      <c r="E140" s="631">
        <v>47188.89</v>
      </c>
      <c r="F140" s="630" t="s">
        <v>2287</v>
      </c>
      <c r="G140" s="630" t="s">
        <v>2288</v>
      </c>
      <c r="H140" s="630" t="s">
        <v>2289</v>
      </c>
      <c r="I140" s="630" t="s">
        <v>2290</v>
      </c>
      <c r="J140" s="630" t="s">
        <v>2291</v>
      </c>
      <c r="K140" s="630" t="s">
        <v>2292</v>
      </c>
      <c r="L140" s="632">
        <v>43425</v>
      </c>
    </row>
    <row r="141" spans="1:12">
      <c r="A141" s="630">
        <v>132</v>
      </c>
      <c r="B141" s="630" t="s">
        <v>2286</v>
      </c>
      <c r="C141" s="631">
        <v>68500</v>
      </c>
      <c r="D141" s="631">
        <v>21311.11</v>
      </c>
      <c r="E141" s="631">
        <v>47188.89</v>
      </c>
      <c r="F141" s="630" t="s">
        <v>2287</v>
      </c>
      <c r="G141" s="630" t="s">
        <v>2288</v>
      </c>
      <c r="H141" s="630" t="s">
        <v>2289</v>
      </c>
      <c r="I141" s="630" t="s">
        <v>2290</v>
      </c>
      <c r="J141" s="630" t="s">
        <v>2291</v>
      </c>
      <c r="K141" s="630" t="s">
        <v>2292</v>
      </c>
      <c r="L141" s="632">
        <v>43425</v>
      </c>
    </row>
    <row r="142" spans="1:12">
      <c r="A142" s="630">
        <v>133</v>
      </c>
      <c r="B142" s="630" t="s">
        <v>2286</v>
      </c>
      <c r="C142" s="631">
        <v>68500</v>
      </c>
      <c r="D142" s="631">
        <v>21311.11</v>
      </c>
      <c r="E142" s="631">
        <v>47188.89</v>
      </c>
      <c r="F142" s="630" t="s">
        <v>2287</v>
      </c>
      <c r="G142" s="630" t="s">
        <v>2288</v>
      </c>
      <c r="H142" s="630" t="s">
        <v>2289</v>
      </c>
      <c r="I142" s="630" t="s">
        <v>2290</v>
      </c>
      <c r="J142" s="630" t="s">
        <v>2291</v>
      </c>
      <c r="K142" s="630" t="s">
        <v>2292</v>
      </c>
      <c r="L142" s="632">
        <v>43425</v>
      </c>
    </row>
    <row r="143" spans="1:12">
      <c r="A143" s="630">
        <v>134</v>
      </c>
      <c r="B143" s="630" t="s">
        <v>2286</v>
      </c>
      <c r="C143" s="631">
        <v>68500</v>
      </c>
      <c r="D143" s="631">
        <v>21311.11</v>
      </c>
      <c r="E143" s="631">
        <v>47188.89</v>
      </c>
      <c r="F143" s="630" t="s">
        <v>2287</v>
      </c>
      <c r="G143" s="630" t="s">
        <v>2288</v>
      </c>
      <c r="H143" s="630" t="s">
        <v>2289</v>
      </c>
      <c r="I143" s="630" t="s">
        <v>2290</v>
      </c>
      <c r="J143" s="630" t="s">
        <v>2291</v>
      </c>
      <c r="K143" s="630" t="s">
        <v>2292</v>
      </c>
      <c r="L143" s="632">
        <v>43425</v>
      </c>
    </row>
    <row r="144" spans="1:12">
      <c r="A144" s="630">
        <v>135</v>
      </c>
      <c r="B144" s="630" t="s">
        <v>2286</v>
      </c>
      <c r="C144" s="631">
        <v>68500</v>
      </c>
      <c r="D144" s="631">
        <v>21311.11</v>
      </c>
      <c r="E144" s="631">
        <v>47188.89</v>
      </c>
      <c r="F144" s="630" t="s">
        <v>2287</v>
      </c>
      <c r="G144" s="630" t="s">
        <v>2288</v>
      </c>
      <c r="H144" s="630" t="s">
        <v>2289</v>
      </c>
      <c r="I144" s="630" t="s">
        <v>2290</v>
      </c>
      <c r="J144" s="630" t="s">
        <v>2291</v>
      </c>
      <c r="K144" s="630" t="s">
        <v>2292</v>
      </c>
      <c r="L144" s="632">
        <v>43425</v>
      </c>
    </row>
    <row r="145" spans="1:12">
      <c r="A145" s="630">
        <v>136</v>
      </c>
      <c r="B145" s="630" t="s">
        <v>2286</v>
      </c>
      <c r="C145" s="631">
        <v>68500</v>
      </c>
      <c r="D145" s="631">
        <v>21311.11</v>
      </c>
      <c r="E145" s="631">
        <v>47188.89</v>
      </c>
      <c r="F145" s="630" t="s">
        <v>2287</v>
      </c>
      <c r="G145" s="630" t="s">
        <v>2288</v>
      </c>
      <c r="H145" s="630" t="s">
        <v>2289</v>
      </c>
      <c r="I145" s="630" t="s">
        <v>2290</v>
      </c>
      <c r="J145" s="630" t="s">
        <v>2291</v>
      </c>
      <c r="K145" s="630" t="s">
        <v>2292</v>
      </c>
      <c r="L145" s="632">
        <v>43425</v>
      </c>
    </row>
    <row r="146" spans="1:12">
      <c r="A146" s="630">
        <v>137</v>
      </c>
      <c r="B146" s="630" t="s">
        <v>2286</v>
      </c>
      <c r="C146" s="631">
        <v>68500</v>
      </c>
      <c r="D146" s="631">
        <v>21311.11</v>
      </c>
      <c r="E146" s="631">
        <v>47188.89</v>
      </c>
      <c r="F146" s="630" t="s">
        <v>2287</v>
      </c>
      <c r="G146" s="630" t="s">
        <v>2288</v>
      </c>
      <c r="H146" s="630" t="s">
        <v>2289</v>
      </c>
      <c r="I146" s="630" t="s">
        <v>2290</v>
      </c>
      <c r="J146" s="630" t="s">
        <v>2291</v>
      </c>
      <c r="K146" s="630" t="s">
        <v>2292</v>
      </c>
      <c r="L146" s="632">
        <v>43425</v>
      </c>
    </row>
    <row r="147" spans="1:12">
      <c r="A147" s="630">
        <v>138</v>
      </c>
      <c r="B147" s="630" t="s">
        <v>2286</v>
      </c>
      <c r="C147" s="631">
        <v>68500</v>
      </c>
      <c r="D147" s="631">
        <v>21311.11</v>
      </c>
      <c r="E147" s="631">
        <v>47188.89</v>
      </c>
      <c r="F147" s="630" t="s">
        <v>2287</v>
      </c>
      <c r="G147" s="630" t="s">
        <v>2288</v>
      </c>
      <c r="H147" s="630" t="s">
        <v>2289</v>
      </c>
      <c r="I147" s="630" t="s">
        <v>2290</v>
      </c>
      <c r="J147" s="630" t="s">
        <v>2291</v>
      </c>
      <c r="K147" s="630" t="s">
        <v>2292</v>
      </c>
      <c r="L147" s="632">
        <v>43425</v>
      </c>
    </row>
    <row r="148" spans="1:12">
      <c r="A148" s="630">
        <v>139</v>
      </c>
      <c r="B148" s="630" t="s">
        <v>2286</v>
      </c>
      <c r="C148" s="631">
        <v>68500</v>
      </c>
      <c r="D148" s="631">
        <v>21311.11</v>
      </c>
      <c r="E148" s="631">
        <v>47188.89</v>
      </c>
      <c r="F148" s="630" t="s">
        <v>2287</v>
      </c>
      <c r="G148" s="630" t="s">
        <v>2288</v>
      </c>
      <c r="H148" s="630" t="s">
        <v>2289</v>
      </c>
      <c r="I148" s="630" t="s">
        <v>2290</v>
      </c>
      <c r="J148" s="630" t="s">
        <v>2291</v>
      </c>
      <c r="K148" s="630" t="s">
        <v>2292</v>
      </c>
      <c r="L148" s="632">
        <v>43425</v>
      </c>
    </row>
    <row r="149" spans="1:12">
      <c r="A149" s="630">
        <v>140</v>
      </c>
      <c r="B149" s="630" t="s">
        <v>2286</v>
      </c>
      <c r="C149" s="631">
        <v>68500</v>
      </c>
      <c r="D149" s="631">
        <v>21311.11</v>
      </c>
      <c r="E149" s="631">
        <v>47188.89</v>
      </c>
      <c r="F149" s="630" t="s">
        <v>2287</v>
      </c>
      <c r="G149" s="630" t="s">
        <v>2288</v>
      </c>
      <c r="H149" s="630" t="s">
        <v>2289</v>
      </c>
      <c r="I149" s="630" t="s">
        <v>2290</v>
      </c>
      <c r="J149" s="630" t="s">
        <v>2291</v>
      </c>
      <c r="K149" s="630" t="s">
        <v>2292</v>
      </c>
      <c r="L149" s="632">
        <v>43425</v>
      </c>
    </row>
    <row r="150" spans="1:12">
      <c r="A150" s="630">
        <v>141</v>
      </c>
      <c r="B150" s="630" t="s">
        <v>2286</v>
      </c>
      <c r="C150" s="631">
        <v>68500</v>
      </c>
      <c r="D150" s="631">
        <v>21311.11</v>
      </c>
      <c r="E150" s="631">
        <v>47188.89</v>
      </c>
      <c r="F150" s="630" t="s">
        <v>2287</v>
      </c>
      <c r="G150" s="630" t="s">
        <v>2288</v>
      </c>
      <c r="H150" s="630" t="s">
        <v>2289</v>
      </c>
      <c r="I150" s="630" t="s">
        <v>2290</v>
      </c>
      <c r="J150" s="630" t="s">
        <v>2291</v>
      </c>
      <c r="K150" s="630" t="s">
        <v>2292</v>
      </c>
      <c r="L150" s="632">
        <v>43425</v>
      </c>
    </row>
    <row r="151" spans="1:12">
      <c r="A151" s="630">
        <v>142</v>
      </c>
      <c r="B151" s="630" t="s">
        <v>2286</v>
      </c>
      <c r="C151" s="631">
        <v>68500</v>
      </c>
      <c r="D151" s="631">
        <v>21311.11</v>
      </c>
      <c r="E151" s="631">
        <v>47188.89</v>
      </c>
      <c r="F151" s="630" t="s">
        <v>2287</v>
      </c>
      <c r="G151" s="630" t="s">
        <v>2288</v>
      </c>
      <c r="H151" s="630" t="s">
        <v>2289</v>
      </c>
      <c r="I151" s="630" t="s">
        <v>2290</v>
      </c>
      <c r="J151" s="630" t="s">
        <v>2291</v>
      </c>
      <c r="K151" s="630" t="s">
        <v>2292</v>
      </c>
      <c r="L151" s="632">
        <v>43425</v>
      </c>
    </row>
    <row r="152" spans="1:12">
      <c r="A152" s="630">
        <v>143</v>
      </c>
      <c r="B152" s="630" t="s">
        <v>2286</v>
      </c>
      <c r="C152" s="631">
        <v>68500</v>
      </c>
      <c r="D152" s="631">
        <v>21311.11</v>
      </c>
      <c r="E152" s="631">
        <v>47188.89</v>
      </c>
      <c r="F152" s="630" t="s">
        <v>2287</v>
      </c>
      <c r="G152" s="630" t="s">
        <v>2288</v>
      </c>
      <c r="H152" s="630" t="s">
        <v>2289</v>
      </c>
      <c r="I152" s="630" t="s">
        <v>2290</v>
      </c>
      <c r="J152" s="630" t="s">
        <v>2291</v>
      </c>
      <c r="K152" s="630" t="s">
        <v>2292</v>
      </c>
      <c r="L152" s="632">
        <v>43425</v>
      </c>
    </row>
    <row r="153" spans="1:12">
      <c r="A153" s="630">
        <v>144</v>
      </c>
      <c r="B153" s="630" t="s">
        <v>2286</v>
      </c>
      <c r="C153" s="631">
        <v>68500</v>
      </c>
      <c r="D153" s="631">
        <v>21311.11</v>
      </c>
      <c r="E153" s="631">
        <v>47188.89</v>
      </c>
      <c r="F153" s="630" t="s">
        <v>2287</v>
      </c>
      <c r="G153" s="630" t="s">
        <v>2288</v>
      </c>
      <c r="H153" s="630" t="s">
        <v>2289</v>
      </c>
      <c r="I153" s="630" t="s">
        <v>2290</v>
      </c>
      <c r="J153" s="630" t="s">
        <v>2291</v>
      </c>
      <c r="K153" s="630" t="s">
        <v>2292</v>
      </c>
      <c r="L153" s="632">
        <v>43425</v>
      </c>
    </row>
    <row r="154" spans="1:12">
      <c r="A154" s="630">
        <v>145</v>
      </c>
      <c r="B154" s="630" t="s">
        <v>2286</v>
      </c>
      <c r="C154" s="631">
        <v>68500</v>
      </c>
      <c r="D154" s="631">
        <v>21311.11</v>
      </c>
      <c r="E154" s="631">
        <v>47188.89</v>
      </c>
      <c r="F154" s="630" t="s">
        <v>2287</v>
      </c>
      <c r="G154" s="630" t="s">
        <v>2288</v>
      </c>
      <c r="H154" s="630" t="s">
        <v>2289</v>
      </c>
      <c r="I154" s="630" t="s">
        <v>2290</v>
      </c>
      <c r="J154" s="630" t="s">
        <v>2291</v>
      </c>
      <c r="K154" s="630" t="s">
        <v>2292</v>
      </c>
      <c r="L154" s="632">
        <v>43425</v>
      </c>
    </row>
    <row r="155" spans="1:12">
      <c r="A155" s="630">
        <v>146</v>
      </c>
      <c r="B155" s="630" t="s">
        <v>2286</v>
      </c>
      <c r="C155" s="631">
        <v>68500</v>
      </c>
      <c r="D155" s="631">
        <v>21311.11</v>
      </c>
      <c r="E155" s="631">
        <v>47188.89</v>
      </c>
      <c r="F155" s="630" t="s">
        <v>2287</v>
      </c>
      <c r="G155" s="630" t="s">
        <v>2288</v>
      </c>
      <c r="H155" s="630" t="s">
        <v>2289</v>
      </c>
      <c r="I155" s="630" t="s">
        <v>2290</v>
      </c>
      <c r="J155" s="630" t="s">
        <v>2291</v>
      </c>
      <c r="K155" s="630" t="s">
        <v>2292</v>
      </c>
      <c r="L155" s="632">
        <v>43425</v>
      </c>
    </row>
    <row r="156" spans="1:12">
      <c r="A156" s="630">
        <v>147</v>
      </c>
      <c r="B156" s="630" t="s">
        <v>2286</v>
      </c>
      <c r="C156" s="631">
        <v>68500</v>
      </c>
      <c r="D156" s="631">
        <v>21311.11</v>
      </c>
      <c r="E156" s="631">
        <v>47188.89</v>
      </c>
      <c r="F156" s="630" t="s">
        <v>2287</v>
      </c>
      <c r="G156" s="630" t="s">
        <v>2288</v>
      </c>
      <c r="H156" s="630" t="s">
        <v>2289</v>
      </c>
      <c r="I156" s="630" t="s">
        <v>2290</v>
      </c>
      <c r="J156" s="630" t="s">
        <v>2291</v>
      </c>
      <c r="K156" s="630" t="s">
        <v>2292</v>
      </c>
      <c r="L156" s="632">
        <v>43425</v>
      </c>
    </row>
    <row r="157" spans="1:12">
      <c r="A157" s="630">
        <v>148</v>
      </c>
      <c r="B157" s="630" t="s">
        <v>2286</v>
      </c>
      <c r="C157" s="631">
        <v>68500</v>
      </c>
      <c r="D157" s="631">
        <v>21311.11</v>
      </c>
      <c r="E157" s="631">
        <v>47188.89</v>
      </c>
      <c r="F157" s="630" t="s">
        <v>2287</v>
      </c>
      <c r="G157" s="630" t="s">
        <v>2288</v>
      </c>
      <c r="H157" s="630" t="s">
        <v>2289</v>
      </c>
      <c r="I157" s="630" t="s">
        <v>2290</v>
      </c>
      <c r="J157" s="630" t="s">
        <v>2291</v>
      </c>
      <c r="K157" s="630" t="s">
        <v>2292</v>
      </c>
      <c r="L157" s="632">
        <v>43425</v>
      </c>
    </row>
    <row r="158" spans="1:12">
      <c r="A158" s="630">
        <v>149</v>
      </c>
      <c r="B158" s="630" t="s">
        <v>2286</v>
      </c>
      <c r="C158" s="631">
        <v>68500</v>
      </c>
      <c r="D158" s="631">
        <v>21311.11</v>
      </c>
      <c r="E158" s="631">
        <v>47188.89</v>
      </c>
      <c r="F158" s="630" t="s">
        <v>2287</v>
      </c>
      <c r="G158" s="630" t="s">
        <v>2288</v>
      </c>
      <c r="H158" s="630" t="s">
        <v>2289</v>
      </c>
      <c r="I158" s="630" t="s">
        <v>2290</v>
      </c>
      <c r="J158" s="630" t="s">
        <v>2291</v>
      </c>
      <c r="K158" s="630" t="s">
        <v>2292</v>
      </c>
      <c r="L158" s="632">
        <v>43425</v>
      </c>
    </row>
    <row r="159" spans="1:12">
      <c r="A159" s="630">
        <v>150</v>
      </c>
      <c r="B159" s="630" t="s">
        <v>2286</v>
      </c>
      <c r="C159" s="631">
        <v>68500</v>
      </c>
      <c r="D159" s="631">
        <v>21311.11</v>
      </c>
      <c r="E159" s="631">
        <v>47188.89</v>
      </c>
      <c r="F159" s="630" t="s">
        <v>2287</v>
      </c>
      <c r="G159" s="630" t="s">
        <v>2288</v>
      </c>
      <c r="H159" s="630" t="s">
        <v>2289</v>
      </c>
      <c r="I159" s="630" t="s">
        <v>2290</v>
      </c>
      <c r="J159" s="630" t="s">
        <v>2291</v>
      </c>
      <c r="K159" s="630" t="s">
        <v>2292</v>
      </c>
      <c r="L159" s="632">
        <v>43425</v>
      </c>
    </row>
    <row r="160" spans="1:12">
      <c r="A160" s="630">
        <v>151</v>
      </c>
      <c r="B160" s="630" t="s">
        <v>2286</v>
      </c>
      <c r="C160" s="631">
        <v>68500</v>
      </c>
      <c r="D160" s="631">
        <v>21311.11</v>
      </c>
      <c r="E160" s="631">
        <v>47188.89</v>
      </c>
      <c r="F160" s="630" t="s">
        <v>2287</v>
      </c>
      <c r="G160" s="630" t="s">
        <v>2288</v>
      </c>
      <c r="H160" s="630" t="s">
        <v>2289</v>
      </c>
      <c r="I160" s="630" t="s">
        <v>2290</v>
      </c>
      <c r="J160" s="630" t="s">
        <v>2291</v>
      </c>
      <c r="K160" s="630" t="s">
        <v>2292</v>
      </c>
      <c r="L160" s="632">
        <v>43425</v>
      </c>
    </row>
    <row r="161" spans="1:12">
      <c r="A161" s="630">
        <v>152</v>
      </c>
      <c r="B161" s="630" t="s">
        <v>2286</v>
      </c>
      <c r="C161" s="631">
        <v>68500</v>
      </c>
      <c r="D161" s="631">
        <v>21311.11</v>
      </c>
      <c r="E161" s="631">
        <v>47188.89</v>
      </c>
      <c r="F161" s="630" t="s">
        <v>2287</v>
      </c>
      <c r="G161" s="630" t="s">
        <v>2288</v>
      </c>
      <c r="H161" s="630" t="s">
        <v>2289</v>
      </c>
      <c r="I161" s="630" t="s">
        <v>2290</v>
      </c>
      <c r="J161" s="630" t="s">
        <v>2291</v>
      </c>
      <c r="K161" s="630" t="s">
        <v>2292</v>
      </c>
      <c r="L161" s="632">
        <v>43425</v>
      </c>
    </row>
    <row r="162" spans="1:12">
      <c r="A162" s="630">
        <v>153</v>
      </c>
      <c r="B162" s="630" t="s">
        <v>2286</v>
      </c>
      <c r="C162" s="631">
        <v>68500</v>
      </c>
      <c r="D162" s="631">
        <v>21311.11</v>
      </c>
      <c r="E162" s="631">
        <v>47188.89</v>
      </c>
      <c r="F162" s="630" t="s">
        <v>2287</v>
      </c>
      <c r="G162" s="630" t="s">
        <v>2288</v>
      </c>
      <c r="H162" s="630" t="s">
        <v>2289</v>
      </c>
      <c r="I162" s="630" t="s">
        <v>2290</v>
      </c>
      <c r="J162" s="630" t="s">
        <v>2291</v>
      </c>
      <c r="K162" s="630" t="s">
        <v>2292</v>
      </c>
      <c r="L162" s="632">
        <v>43425</v>
      </c>
    </row>
    <row r="163" spans="1:12">
      <c r="A163" s="630">
        <v>154</v>
      </c>
      <c r="B163" s="630" t="s">
        <v>2286</v>
      </c>
      <c r="C163" s="631">
        <v>68500</v>
      </c>
      <c r="D163" s="631">
        <v>21311.11</v>
      </c>
      <c r="E163" s="631">
        <v>47188.89</v>
      </c>
      <c r="F163" s="630" t="s">
        <v>2287</v>
      </c>
      <c r="G163" s="630" t="s">
        <v>2288</v>
      </c>
      <c r="H163" s="630" t="s">
        <v>2289</v>
      </c>
      <c r="I163" s="630" t="s">
        <v>2290</v>
      </c>
      <c r="J163" s="630" t="s">
        <v>2291</v>
      </c>
      <c r="K163" s="630" t="s">
        <v>2292</v>
      </c>
      <c r="L163" s="632">
        <v>43425</v>
      </c>
    </row>
    <row r="164" spans="1:12">
      <c r="A164" s="630">
        <v>155</v>
      </c>
      <c r="B164" s="630" t="s">
        <v>2286</v>
      </c>
      <c r="C164" s="631">
        <v>68500</v>
      </c>
      <c r="D164" s="631">
        <v>21311.11</v>
      </c>
      <c r="E164" s="631">
        <v>47188.89</v>
      </c>
      <c r="F164" s="630" t="s">
        <v>2287</v>
      </c>
      <c r="G164" s="630" t="s">
        <v>2288</v>
      </c>
      <c r="H164" s="630" t="s">
        <v>2289</v>
      </c>
      <c r="I164" s="630" t="s">
        <v>2290</v>
      </c>
      <c r="J164" s="630" t="s">
        <v>2291</v>
      </c>
      <c r="K164" s="630" t="s">
        <v>2292</v>
      </c>
      <c r="L164" s="632">
        <v>43425</v>
      </c>
    </row>
    <row r="165" spans="1:12">
      <c r="A165" s="630">
        <v>156</v>
      </c>
      <c r="B165" s="630" t="s">
        <v>2286</v>
      </c>
      <c r="C165" s="631">
        <v>68500</v>
      </c>
      <c r="D165" s="631">
        <v>21311.11</v>
      </c>
      <c r="E165" s="631">
        <v>47188.89</v>
      </c>
      <c r="F165" s="630" t="s">
        <v>2287</v>
      </c>
      <c r="G165" s="630" t="s">
        <v>2288</v>
      </c>
      <c r="H165" s="630" t="s">
        <v>2289</v>
      </c>
      <c r="I165" s="630" t="s">
        <v>2290</v>
      </c>
      <c r="J165" s="630" t="s">
        <v>2291</v>
      </c>
      <c r="K165" s="630" t="s">
        <v>2292</v>
      </c>
      <c r="L165" s="632">
        <v>43425</v>
      </c>
    </row>
    <row r="166" spans="1:12">
      <c r="A166" s="630">
        <v>157</v>
      </c>
      <c r="B166" s="630" t="s">
        <v>2286</v>
      </c>
      <c r="C166" s="631">
        <v>68500</v>
      </c>
      <c r="D166" s="631">
        <v>21311.11</v>
      </c>
      <c r="E166" s="631">
        <v>47188.89</v>
      </c>
      <c r="F166" s="630" t="s">
        <v>2287</v>
      </c>
      <c r="G166" s="630" t="s">
        <v>2288</v>
      </c>
      <c r="H166" s="630" t="s">
        <v>2289</v>
      </c>
      <c r="I166" s="630" t="s">
        <v>2290</v>
      </c>
      <c r="J166" s="630" t="s">
        <v>2291</v>
      </c>
      <c r="K166" s="630" t="s">
        <v>2292</v>
      </c>
      <c r="L166" s="632">
        <v>43425</v>
      </c>
    </row>
    <row r="167" spans="1:12">
      <c r="A167" s="630">
        <v>158</v>
      </c>
      <c r="B167" s="630" t="s">
        <v>2286</v>
      </c>
      <c r="C167" s="631">
        <v>68500</v>
      </c>
      <c r="D167" s="631">
        <v>21311.11</v>
      </c>
      <c r="E167" s="631">
        <v>47188.89</v>
      </c>
      <c r="F167" s="630" t="s">
        <v>2287</v>
      </c>
      <c r="G167" s="630" t="s">
        <v>2288</v>
      </c>
      <c r="H167" s="630" t="s">
        <v>2289</v>
      </c>
      <c r="I167" s="630" t="s">
        <v>2290</v>
      </c>
      <c r="J167" s="630" t="s">
        <v>2291</v>
      </c>
      <c r="K167" s="630" t="s">
        <v>2292</v>
      </c>
      <c r="L167" s="632">
        <v>43425</v>
      </c>
    </row>
    <row r="168" spans="1:12">
      <c r="A168" s="630">
        <v>159</v>
      </c>
      <c r="B168" s="630" t="s">
        <v>2286</v>
      </c>
      <c r="C168" s="631">
        <v>68500</v>
      </c>
      <c r="D168" s="631">
        <v>21311.11</v>
      </c>
      <c r="E168" s="631">
        <v>47188.89</v>
      </c>
      <c r="F168" s="630" t="s">
        <v>2287</v>
      </c>
      <c r="G168" s="630" t="s">
        <v>2288</v>
      </c>
      <c r="H168" s="630" t="s">
        <v>2289</v>
      </c>
      <c r="I168" s="630" t="s">
        <v>2290</v>
      </c>
      <c r="J168" s="630" t="s">
        <v>2291</v>
      </c>
      <c r="K168" s="630" t="s">
        <v>2292</v>
      </c>
      <c r="L168" s="632">
        <v>43425</v>
      </c>
    </row>
    <row r="169" spans="1:12">
      <c r="A169" s="630">
        <v>160</v>
      </c>
      <c r="B169" s="630" t="s">
        <v>2286</v>
      </c>
      <c r="C169" s="631">
        <v>68500</v>
      </c>
      <c r="D169" s="631">
        <v>21311.11</v>
      </c>
      <c r="E169" s="631">
        <v>47188.89</v>
      </c>
      <c r="F169" s="630" t="s">
        <v>2287</v>
      </c>
      <c r="G169" s="630" t="s">
        <v>2288</v>
      </c>
      <c r="H169" s="630" t="s">
        <v>2289</v>
      </c>
      <c r="I169" s="630" t="s">
        <v>2290</v>
      </c>
      <c r="J169" s="630" t="s">
        <v>2291</v>
      </c>
      <c r="K169" s="630" t="s">
        <v>2292</v>
      </c>
      <c r="L169" s="632">
        <v>43425</v>
      </c>
    </row>
    <row r="170" spans="1:12">
      <c r="A170" s="630">
        <v>161</v>
      </c>
      <c r="B170" s="630" t="s">
        <v>2286</v>
      </c>
      <c r="C170" s="631">
        <v>68500</v>
      </c>
      <c r="D170" s="631">
        <v>21311.11</v>
      </c>
      <c r="E170" s="631">
        <v>47188.89</v>
      </c>
      <c r="F170" s="630" t="s">
        <v>2287</v>
      </c>
      <c r="G170" s="630" t="s">
        <v>2288</v>
      </c>
      <c r="H170" s="630" t="s">
        <v>2289</v>
      </c>
      <c r="I170" s="630" t="s">
        <v>2290</v>
      </c>
      <c r="J170" s="630" t="s">
        <v>2291</v>
      </c>
      <c r="K170" s="630" t="s">
        <v>2292</v>
      </c>
      <c r="L170" s="632">
        <v>43425</v>
      </c>
    </row>
    <row r="171" spans="1:12">
      <c r="A171" s="630">
        <v>162</v>
      </c>
      <c r="B171" s="630" t="s">
        <v>2286</v>
      </c>
      <c r="C171" s="631">
        <v>68500</v>
      </c>
      <c r="D171" s="631">
        <v>21311.11</v>
      </c>
      <c r="E171" s="631">
        <v>47188.89</v>
      </c>
      <c r="F171" s="630" t="s">
        <v>2287</v>
      </c>
      <c r="G171" s="630" t="s">
        <v>2288</v>
      </c>
      <c r="H171" s="630" t="s">
        <v>2289</v>
      </c>
      <c r="I171" s="630" t="s">
        <v>2290</v>
      </c>
      <c r="J171" s="630" t="s">
        <v>2291</v>
      </c>
      <c r="K171" s="630" t="s">
        <v>2292</v>
      </c>
      <c r="L171" s="632">
        <v>43425</v>
      </c>
    </row>
    <row r="172" spans="1:12">
      <c r="A172" s="630">
        <v>163</v>
      </c>
      <c r="B172" s="630" t="s">
        <v>2286</v>
      </c>
      <c r="C172" s="631">
        <v>68500</v>
      </c>
      <c r="D172" s="631">
        <v>21311.11</v>
      </c>
      <c r="E172" s="631">
        <v>47188.89</v>
      </c>
      <c r="F172" s="630" t="s">
        <v>2287</v>
      </c>
      <c r="G172" s="630" t="s">
        <v>2288</v>
      </c>
      <c r="H172" s="630" t="s">
        <v>2289</v>
      </c>
      <c r="I172" s="630" t="s">
        <v>2290</v>
      </c>
      <c r="J172" s="630" t="s">
        <v>2291</v>
      </c>
      <c r="K172" s="630" t="s">
        <v>2292</v>
      </c>
      <c r="L172" s="632">
        <v>43425</v>
      </c>
    </row>
    <row r="173" spans="1:12">
      <c r="A173" s="630">
        <v>164</v>
      </c>
      <c r="B173" s="630" t="s">
        <v>2286</v>
      </c>
      <c r="C173" s="631">
        <v>68500</v>
      </c>
      <c r="D173" s="631">
        <v>21311.11</v>
      </c>
      <c r="E173" s="631">
        <v>47188.89</v>
      </c>
      <c r="F173" s="630" t="s">
        <v>2287</v>
      </c>
      <c r="G173" s="630" t="s">
        <v>2288</v>
      </c>
      <c r="H173" s="630" t="s">
        <v>2289</v>
      </c>
      <c r="I173" s="630" t="s">
        <v>2290</v>
      </c>
      <c r="J173" s="630" t="s">
        <v>2291</v>
      </c>
      <c r="K173" s="630" t="s">
        <v>2292</v>
      </c>
      <c r="L173" s="632">
        <v>43425</v>
      </c>
    </row>
    <row r="174" spans="1:12">
      <c r="A174" s="630">
        <v>165</v>
      </c>
      <c r="B174" s="630" t="s">
        <v>2286</v>
      </c>
      <c r="C174" s="631">
        <v>68500</v>
      </c>
      <c r="D174" s="631">
        <v>21311.11</v>
      </c>
      <c r="E174" s="631">
        <v>47188.89</v>
      </c>
      <c r="F174" s="630" t="s">
        <v>2287</v>
      </c>
      <c r="G174" s="630" t="s">
        <v>2288</v>
      </c>
      <c r="H174" s="630" t="s">
        <v>2289</v>
      </c>
      <c r="I174" s="630" t="s">
        <v>2290</v>
      </c>
      <c r="J174" s="630" t="s">
        <v>2291</v>
      </c>
      <c r="K174" s="630" t="s">
        <v>2292</v>
      </c>
      <c r="L174" s="632">
        <v>43425</v>
      </c>
    </row>
    <row r="175" spans="1:12">
      <c r="A175" s="630">
        <v>166</v>
      </c>
      <c r="B175" s="630" t="s">
        <v>2286</v>
      </c>
      <c r="C175" s="631">
        <v>68500</v>
      </c>
      <c r="D175" s="631">
        <v>21311.11</v>
      </c>
      <c r="E175" s="631">
        <v>47188.89</v>
      </c>
      <c r="F175" s="630" t="s">
        <v>2287</v>
      </c>
      <c r="G175" s="630" t="s">
        <v>2288</v>
      </c>
      <c r="H175" s="630" t="s">
        <v>2289</v>
      </c>
      <c r="I175" s="630" t="s">
        <v>2290</v>
      </c>
      <c r="J175" s="630" t="s">
        <v>2291</v>
      </c>
      <c r="K175" s="630" t="s">
        <v>2292</v>
      </c>
      <c r="L175" s="632">
        <v>43425</v>
      </c>
    </row>
    <row r="176" spans="1:12">
      <c r="A176" s="630">
        <v>167</v>
      </c>
      <c r="B176" s="630" t="s">
        <v>2286</v>
      </c>
      <c r="C176" s="631">
        <v>68500</v>
      </c>
      <c r="D176" s="631">
        <v>21311.11</v>
      </c>
      <c r="E176" s="631">
        <v>47188.89</v>
      </c>
      <c r="F176" s="630" t="s">
        <v>2287</v>
      </c>
      <c r="G176" s="630" t="s">
        <v>2288</v>
      </c>
      <c r="H176" s="630" t="s">
        <v>2289</v>
      </c>
      <c r="I176" s="630" t="s">
        <v>2290</v>
      </c>
      <c r="J176" s="630" t="s">
        <v>2291</v>
      </c>
      <c r="K176" s="630" t="s">
        <v>2292</v>
      </c>
      <c r="L176" s="632">
        <v>43425</v>
      </c>
    </row>
    <row r="177" spans="1:12">
      <c r="A177" s="630">
        <v>168</v>
      </c>
      <c r="B177" s="630" t="s">
        <v>2286</v>
      </c>
      <c r="C177" s="631">
        <v>68500</v>
      </c>
      <c r="D177" s="631">
        <v>21311.11</v>
      </c>
      <c r="E177" s="631">
        <v>47188.89</v>
      </c>
      <c r="F177" s="630" t="s">
        <v>2287</v>
      </c>
      <c r="G177" s="630" t="s">
        <v>2288</v>
      </c>
      <c r="H177" s="630" t="s">
        <v>2289</v>
      </c>
      <c r="I177" s="630" t="s">
        <v>2290</v>
      </c>
      <c r="J177" s="630" t="s">
        <v>2291</v>
      </c>
      <c r="K177" s="630" t="s">
        <v>2292</v>
      </c>
      <c r="L177" s="632">
        <v>43425</v>
      </c>
    </row>
    <row r="178" spans="1:12">
      <c r="A178" s="630">
        <v>169</v>
      </c>
      <c r="B178" s="630" t="s">
        <v>2286</v>
      </c>
      <c r="C178" s="631">
        <v>68500</v>
      </c>
      <c r="D178" s="631">
        <v>21311.11</v>
      </c>
      <c r="E178" s="631">
        <v>47188.89</v>
      </c>
      <c r="F178" s="630" t="s">
        <v>2287</v>
      </c>
      <c r="G178" s="630" t="s">
        <v>2288</v>
      </c>
      <c r="H178" s="630" t="s">
        <v>2289</v>
      </c>
      <c r="I178" s="630" t="s">
        <v>2290</v>
      </c>
      <c r="J178" s="630" t="s">
        <v>2291</v>
      </c>
      <c r="K178" s="630" t="s">
        <v>2292</v>
      </c>
      <c r="L178" s="632">
        <v>43425</v>
      </c>
    </row>
    <row r="179" spans="1:12">
      <c r="A179" s="630">
        <v>170</v>
      </c>
      <c r="B179" s="630" t="s">
        <v>2286</v>
      </c>
      <c r="C179" s="631">
        <v>68500</v>
      </c>
      <c r="D179" s="631">
        <v>21311.11</v>
      </c>
      <c r="E179" s="631">
        <v>47188.89</v>
      </c>
      <c r="F179" s="630" t="s">
        <v>2287</v>
      </c>
      <c r="G179" s="630" t="s">
        <v>2288</v>
      </c>
      <c r="H179" s="630" t="s">
        <v>2289</v>
      </c>
      <c r="I179" s="630" t="s">
        <v>2290</v>
      </c>
      <c r="J179" s="630" t="s">
        <v>2291</v>
      </c>
      <c r="K179" s="630" t="s">
        <v>2292</v>
      </c>
      <c r="L179" s="632">
        <v>43425</v>
      </c>
    </row>
    <row r="180" spans="1:12">
      <c r="A180" s="630">
        <v>171</v>
      </c>
      <c r="B180" s="630" t="s">
        <v>2286</v>
      </c>
      <c r="C180" s="631">
        <v>68500</v>
      </c>
      <c r="D180" s="631">
        <v>21311.11</v>
      </c>
      <c r="E180" s="631">
        <v>47188.89</v>
      </c>
      <c r="F180" s="630" t="s">
        <v>2287</v>
      </c>
      <c r="G180" s="630" t="s">
        <v>2288</v>
      </c>
      <c r="H180" s="630" t="s">
        <v>2289</v>
      </c>
      <c r="I180" s="630" t="s">
        <v>2290</v>
      </c>
      <c r="J180" s="630" t="s">
        <v>2291</v>
      </c>
      <c r="K180" s="630" t="s">
        <v>2292</v>
      </c>
      <c r="L180" s="632">
        <v>43425</v>
      </c>
    </row>
    <row r="181" spans="1:12">
      <c r="A181" s="630">
        <v>172</v>
      </c>
      <c r="B181" s="630" t="s">
        <v>2286</v>
      </c>
      <c r="C181" s="631">
        <v>68500</v>
      </c>
      <c r="D181" s="631">
        <v>21311.11</v>
      </c>
      <c r="E181" s="631">
        <v>47188.89</v>
      </c>
      <c r="F181" s="630" t="s">
        <v>2287</v>
      </c>
      <c r="G181" s="630" t="s">
        <v>2288</v>
      </c>
      <c r="H181" s="630" t="s">
        <v>2289</v>
      </c>
      <c r="I181" s="630" t="s">
        <v>2290</v>
      </c>
      <c r="J181" s="630" t="s">
        <v>2291</v>
      </c>
      <c r="K181" s="630" t="s">
        <v>2292</v>
      </c>
      <c r="L181" s="632">
        <v>43425</v>
      </c>
    </row>
    <row r="182" spans="1:12">
      <c r="A182" s="630">
        <v>173</v>
      </c>
      <c r="B182" s="630" t="s">
        <v>2286</v>
      </c>
      <c r="C182" s="631">
        <v>68500</v>
      </c>
      <c r="D182" s="631">
        <v>21311.11</v>
      </c>
      <c r="E182" s="631">
        <v>47188.89</v>
      </c>
      <c r="F182" s="630" t="s">
        <v>2287</v>
      </c>
      <c r="G182" s="630" t="s">
        <v>2288</v>
      </c>
      <c r="H182" s="630" t="s">
        <v>2289</v>
      </c>
      <c r="I182" s="630" t="s">
        <v>2290</v>
      </c>
      <c r="J182" s="630" t="s">
        <v>2291</v>
      </c>
      <c r="K182" s="630" t="s">
        <v>2292</v>
      </c>
      <c r="L182" s="632">
        <v>43425</v>
      </c>
    </row>
    <row r="183" spans="1:12">
      <c r="A183" s="630">
        <v>174</v>
      </c>
      <c r="B183" s="630" t="s">
        <v>2286</v>
      </c>
      <c r="C183" s="631">
        <v>68500</v>
      </c>
      <c r="D183" s="631">
        <v>21311.11</v>
      </c>
      <c r="E183" s="631">
        <v>47188.89</v>
      </c>
      <c r="F183" s="630" t="s">
        <v>2287</v>
      </c>
      <c r="G183" s="630" t="s">
        <v>2288</v>
      </c>
      <c r="H183" s="630" t="s">
        <v>2289</v>
      </c>
      <c r="I183" s="630" t="s">
        <v>2290</v>
      </c>
      <c r="J183" s="630" t="s">
        <v>2291</v>
      </c>
      <c r="K183" s="630" t="s">
        <v>2292</v>
      </c>
      <c r="L183" s="632">
        <v>43425</v>
      </c>
    </row>
    <row r="184" spans="1:12">
      <c r="A184" s="630">
        <v>175</v>
      </c>
      <c r="B184" s="630" t="s">
        <v>2286</v>
      </c>
      <c r="C184" s="631">
        <v>68500</v>
      </c>
      <c r="D184" s="631">
        <v>21311.11</v>
      </c>
      <c r="E184" s="631">
        <v>47188.89</v>
      </c>
      <c r="F184" s="630" t="s">
        <v>2287</v>
      </c>
      <c r="G184" s="630" t="s">
        <v>2288</v>
      </c>
      <c r="H184" s="630" t="s">
        <v>2289</v>
      </c>
      <c r="I184" s="630" t="s">
        <v>2290</v>
      </c>
      <c r="J184" s="630" t="s">
        <v>2291</v>
      </c>
      <c r="K184" s="630" t="s">
        <v>2292</v>
      </c>
      <c r="L184" s="632">
        <v>43425</v>
      </c>
    </row>
    <row r="185" spans="1:12">
      <c r="A185" s="630">
        <v>176</v>
      </c>
      <c r="B185" s="630" t="s">
        <v>2286</v>
      </c>
      <c r="C185" s="631">
        <v>68500</v>
      </c>
      <c r="D185" s="631">
        <v>21311.11</v>
      </c>
      <c r="E185" s="631">
        <v>47188.89</v>
      </c>
      <c r="F185" s="630" t="s">
        <v>2287</v>
      </c>
      <c r="G185" s="630" t="s">
        <v>2288</v>
      </c>
      <c r="H185" s="630" t="s">
        <v>2289</v>
      </c>
      <c r="I185" s="630" t="s">
        <v>2290</v>
      </c>
      <c r="J185" s="630" t="s">
        <v>2291</v>
      </c>
      <c r="K185" s="630" t="s">
        <v>2292</v>
      </c>
      <c r="L185" s="632">
        <v>43425</v>
      </c>
    </row>
    <row r="186" spans="1:12">
      <c r="A186" s="630">
        <v>177</v>
      </c>
      <c r="B186" s="630" t="s">
        <v>2286</v>
      </c>
      <c r="C186" s="631">
        <v>68500</v>
      </c>
      <c r="D186" s="631">
        <v>21311.11</v>
      </c>
      <c r="E186" s="631">
        <v>47188.89</v>
      </c>
      <c r="F186" s="630" t="s">
        <v>2287</v>
      </c>
      <c r="G186" s="630" t="s">
        <v>2288</v>
      </c>
      <c r="H186" s="630" t="s">
        <v>2289</v>
      </c>
      <c r="I186" s="630" t="s">
        <v>2290</v>
      </c>
      <c r="J186" s="630" t="s">
        <v>2291</v>
      </c>
      <c r="K186" s="630" t="s">
        <v>2292</v>
      </c>
      <c r="L186" s="632">
        <v>43425</v>
      </c>
    </row>
    <row r="187" spans="1:12">
      <c r="A187" s="630">
        <v>178</v>
      </c>
      <c r="B187" s="630" t="s">
        <v>2286</v>
      </c>
      <c r="C187" s="631">
        <v>68500</v>
      </c>
      <c r="D187" s="631">
        <v>21311.11</v>
      </c>
      <c r="E187" s="631">
        <v>47188.89</v>
      </c>
      <c r="F187" s="630" t="s">
        <v>2287</v>
      </c>
      <c r="G187" s="630" t="s">
        <v>2288</v>
      </c>
      <c r="H187" s="630" t="s">
        <v>2289</v>
      </c>
      <c r="I187" s="630" t="s">
        <v>2290</v>
      </c>
      <c r="J187" s="630" t="s">
        <v>2291</v>
      </c>
      <c r="K187" s="630" t="s">
        <v>2292</v>
      </c>
      <c r="L187" s="632">
        <v>43425</v>
      </c>
    </row>
    <row r="188" spans="1:12">
      <c r="A188" s="630">
        <v>179</v>
      </c>
      <c r="B188" s="630" t="s">
        <v>2286</v>
      </c>
      <c r="C188" s="631">
        <v>68500</v>
      </c>
      <c r="D188" s="631">
        <v>21311.11</v>
      </c>
      <c r="E188" s="631">
        <v>47188.89</v>
      </c>
      <c r="F188" s="630" t="s">
        <v>2287</v>
      </c>
      <c r="G188" s="630" t="s">
        <v>2288</v>
      </c>
      <c r="H188" s="630" t="s">
        <v>2289</v>
      </c>
      <c r="I188" s="630" t="s">
        <v>2290</v>
      </c>
      <c r="J188" s="630" t="s">
        <v>2291</v>
      </c>
      <c r="K188" s="630" t="s">
        <v>2292</v>
      </c>
      <c r="L188" s="632">
        <v>43425</v>
      </c>
    </row>
    <row r="189" spans="1:12">
      <c r="A189" s="630">
        <v>180</v>
      </c>
      <c r="B189" s="630" t="s">
        <v>2286</v>
      </c>
      <c r="C189" s="631">
        <v>68500</v>
      </c>
      <c r="D189" s="631">
        <v>21311.11</v>
      </c>
      <c r="E189" s="631">
        <v>47188.89</v>
      </c>
      <c r="F189" s="630" t="s">
        <v>2287</v>
      </c>
      <c r="G189" s="630" t="s">
        <v>2288</v>
      </c>
      <c r="H189" s="630" t="s">
        <v>2289</v>
      </c>
      <c r="I189" s="630" t="s">
        <v>2290</v>
      </c>
      <c r="J189" s="630" t="s">
        <v>2291</v>
      </c>
      <c r="K189" s="630" t="s">
        <v>2292</v>
      </c>
      <c r="L189" s="632">
        <v>43425</v>
      </c>
    </row>
    <row r="190" spans="1:12">
      <c r="A190" s="630">
        <v>181</v>
      </c>
      <c r="B190" s="630" t="s">
        <v>2286</v>
      </c>
      <c r="C190" s="631">
        <v>68500</v>
      </c>
      <c r="D190" s="631">
        <v>21311.11</v>
      </c>
      <c r="E190" s="631">
        <v>47188.89</v>
      </c>
      <c r="F190" s="630" t="s">
        <v>2287</v>
      </c>
      <c r="G190" s="630" t="s">
        <v>2288</v>
      </c>
      <c r="H190" s="630" t="s">
        <v>2289</v>
      </c>
      <c r="I190" s="630" t="s">
        <v>2290</v>
      </c>
      <c r="J190" s="630" t="s">
        <v>2291</v>
      </c>
      <c r="K190" s="630" t="s">
        <v>2292</v>
      </c>
      <c r="L190" s="632">
        <v>43425</v>
      </c>
    </row>
    <row r="191" spans="1:12">
      <c r="A191" s="630">
        <v>182</v>
      </c>
      <c r="B191" s="630" t="s">
        <v>2286</v>
      </c>
      <c r="C191" s="631">
        <v>68500</v>
      </c>
      <c r="D191" s="631">
        <v>21311.11</v>
      </c>
      <c r="E191" s="631">
        <v>47188.89</v>
      </c>
      <c r="F191" s="630" t="s">
        <v>2287</v>
      </c>
      <c r="G191" s="630" t="s">
        <v>2288</v>
      </c>
      <c r="H191" s="630" t="s">
        <v>2289</v>
      </c>
      <c r="I191" s="630" t="s">
        <v>2290</v>
      </c>
      <c r="J191" s="630" t="s">
        <v>2291</v>
      </c>
      <c r="K191" s="630" t="s">
        <v>2292</v>
      </c>
      <c r="L191" s="632">
        <v>43425</v>
      </c>
    </row>
    <row r="192" spans="1:12">
      <c r="A192" s="630">
        <v>183</v>
      </c>
      <c r="B192" s="630" t="s">
        <v>2286</v>
      </c>
      <c r="C192" s="631">
        <v>68500</v>
      </c>
      <c r="D192" s="631">
        <v>21311.11</v>
      </c>
      <c r="E192" s="631">
        <v>47188.89</v>
      </c>
      <c r="F192" s="630" t="s">
        <v>2287</v>
      </c>
      <c r="G192" s="630" t="s">
        <v>2288</v>
      </c>
      <c r="H192" s="630" t="s">
        <v>2289</v>
      </c>
      <c r="I192" s="630" t="s">
        <v>2290</v>
      </c>
      <c r="J192" s="630" t="s">
        <v>2291</v>
      </c>
      <c r="K192" s="630" t="s">
        <v>2292</v>
      </c>
      <c r="L192" s="632">
        <v>43425</v>
      </c>
    </row>
    <row r="193" spans="1:12">
      <c r="A193" s="630">
        <v>184</v>
      </c>
      <c r="B193" s="630" t="s">
        <v>2286</v>
      </c>
      <c r="C193" s="631">
        <v>68500</v>
      </c>
      <c r="D193" s="631">
        <v>21311.11</v>
      </c>
      <c r="E193" s="631">
        <v>47188.89</v>
      </c>
      <c r="F193" s="630" t="s">
        <v>2287</v>
      </c>
      <c r="G193" s="630" t="s">
        <v>2288</v>
      </c>
      <c r="H193" s="630" t="s">
        <v>2289</v>
      </c>
      <c r="I193" s="630" t="s">
        <v>2290</v>
      </c>
      <c r="J193" s="630" t="s">
        <v>2291</v>
      </c>
      <c r="K193" s="630" t="s">
        <v>2292</v>
      </c>
      <c r="L193" s="632">
        <v>43425</v>
      </c>
    </row>
    <row r="194" spans="1:12">
      <c r="A194" s="630">
        <v>185</v>
      </c>
      <c r="B194" s="630" t="s">
        <v>2286</v>
      </c>
      <c r="C194" s="631">
        <v>68500</v>
      </c>
      <c r="D194" s="631">
        <v>21311.11</v>
      </c>
      <c r="E194" s="631">
        <v>47188.89</v>
      </c>
      <c r="F194" s="630" t="s">
        <v>2287</v>
      </c>
      <c r="G194" s="630" t="s">
        <v>2288</v>
      </c>
      <c r="H194" s="630" t="s">
        <v>2289</v>
      </c>
      <c r="I194" s="630" t="s">
        <v>2290</v>
      </c>
      <c r="J194" s="630" t="s">
        <v>2291</v>
      </c>
      <c r="K194" s="630" t="s">
        <v>2292</v>
      </c>
      <c r="L194" s="632">
        <v>43425</v>
      </c>
    </row>
    <row r="195" spans="1:12">
      <c r="A195" s="630">
        <v>186</v>
      </c>
      <c r="B195" s="630" t="s">
        <v>2286</v>
      </c>
      <c r="C195" s="631">
        <v>68500</v>
      </c>
      <c r="D195" s="631">
        <v>21311.11</v>
      </c>
      <c r="E195" s="631">
        <v>47188.89</v>
      </c>
      <c r="F195" s="630" t="s">
        <v>2287</v>
      </c>
      <c r="G195" s="630" t="s">
        <v>2288</v>
      </c>
      <c r="H195" s="630" t="s">
        <v>2289</v>
      </c>
      <c r="I195" s="630" t="s">
        <v>2290</v>
      </c>
      <c r="J195" s="630" t="s">
        <v>2291</v>
      </c>
      <c r="K195" s="630" t="s">
        <v>2292</v>
      </c>
      <c r="L195" s="632">
        <v>43425</v>
      </c>
    </row>
    <row r="196" spans="1:12">
      <c r="A196" s="630">
        <v>187</v>
      </c>
      <c r="B196" s="630" t="s">
        <v>2286</v>
      </c>
      <c r="C196" s="631">
        <v>68500</v>
      </c>
      <c r="D196" s="631">
        <v>21311.11</v>
      </c>
      <c r="E196" s="631">
        <v>47188.89</v>
      </c>
      <c r="F196" s="630" t="s">
        <v>2287</v>
      </c>
      <c r="G196" s="630" t="s">
        <v>2288</v>
      </c>
      <c r="H196" s="630" t="s">
        <v>2289</v>
      </c>
      <c r="I196" s="630" t="s">
        <v>2290</v>
      </c>
      <c r="J196" s="630" t="s">
        <v>2291</v>
      </c>
      <c r="K196" s="630" t="s">
        <v>2292</v>
      </c>
      <c r="L196" s="632">
        <v>43425</v>
      </c>
    </row>
    <row r="197" spans="1:12">
      <c r="A197" s="630">
        <v>188</v>
      </c>
      <c r="B197" s="630" t="s">
        <v>2286</v>
      </c>
      <c r="C197" s="631">
        <v>68500</v>
      </c>
      <c r="D197" s="631">
        <v>21311.11</v>
      </c>
      <c r="E197" s="631">
        <v>47188.89</v>
      </c>
      <c r="F197" s="630" t="s">
        <v>2287</v>
      </c>
      <c r="G197" s="630" t="s">
        <v>2288</v>
      </c>
      <c r="H197" s="630" t="s">
        <v>2289</v>
      </c>
      <c r="I197" s="630" t="s">
        <v>2290</v>
      </c>
      <c r="J197" s="630" t="s">
        <v>2291</v>
      </c>
      <c r="K197" s="630" t="s">
        <v>2292</v>
      </c>
      <c r="L197" s="632">
        <v>43425</v>
      </c>
    </row>
    <row r="198" spans="1:12">
      <c r="A198" s="630">
        <v>189</v>
      </c>
      <c r="B198" s="630" t="s">
        <v>2286</v>
      </c>
      <c r="C198" s="631">
        <v>68500</v>
      </c>
      <c r="D198" s="631">
        <v>21311.11</v>
      </c>
      <c r="E198" s="631">
        <v>47188.89</v>
      </c>
      <c r="F198" s="630" t="s">
        <v>2287</v>
      </c>
      <c r="G198" s="630" t="s">
        <v>2288</v>
      </c>
      <c r="H198" s="630" t="s">
        <v>2289</v>
      </c>
      <c r="I198" s="630" t="s">
        <v>2290</v>
      </c>
      <c r="J198" s="630" t="s">
        <v>2291</v>
      </c>
      <c r="K198" s="630" t="s">
        <v>2292</v>
      </c>
      <c r="L198" s="632">
        <v>43425</v>
      </c>
    </row>
    <row r="199" spans="1:12">
      <c r="A199" s="630">
        <v>190</v>
      </c>
      <c r="B199" s="630" t="s">
        <v>2286</v>
      </c>
      <c r="C199" s="631">
        <v>68500</v>
      </c>
      <c r="D199" s="631">
        <v>21311.11</v>
      </c>
      <c r="E199" s="631">
        <v>47188.89</v>
      </c>
      <c r="F199" s="630" t="s">
        <v>2287</v>
      </c>
      <c r="G199" s="630" t="s">
        <v>2288</v>
      </c>
      <c r="H199" s="630" t="s">
        <v>2289</v>
      </c>
      <c r="I199" s="630" t="s">
        <v>2290</v>
      </c>
      <c r="J199" s="630" t="s">
        <v>2291</v>
      </c>
      <c r="K199" s="630" t="s">
        <v>2292</v>
      </c>
      <c r="L199" s="632">
        <v>43425</v>
      </c>
    </row>
    <row r="200" spans="1:12">
      <c r="A200" s="630">
        <v>191</v>
      </c>
      <c r="B200" s="630" t="s">
        <v>2286</v>
      </c>
      <c r="C200" s="631">
        <v>68500</v>
      </c>
      <c r="D200" s="631">
        <v>21311.11</v>
      </c>
      <c r="E200" s="631">
        <v>47188.89</v>
      </c>
      <c r="F200" s="630" t="s">
        <v>2287</v>
      </c>
      <c r="G200" s="630" t="s">
        <v>2288</v>
      </c>
      <c r="H200" s="630" t="s">
        <v>2289</v>
      </c>
      <c r="I200" s="630" t="s">
        <v>2290</v>
      </c>
      <c r="J200" s="630" t="s">
        <v>2291</v>
      </c>
      <c r="K200" s="630" t="s">
        <v>2292</v>
      </c>
      <c r="L200" s="632">
        <v>43425</v>
      </c>
    </row>
    <row r="201" spans="1:12">
      <c r="A201" s="630">
        <v>192</v>
      </c>
      <c r="B201" s="630" t="s">
        <v>2286</v>
      </c>
      <c r="C201" s="631">
        <v>68500</v>
      </c>
      <c r="D201" s="631">
        <v>21311.11</v>
      </c>
      <c r="E201" s="631">
        <v>47188.89</v>
      </c>
      <c r="F201" s="630" t="s">
        <v>2287</v>
      </c>
      <c r="G201" s="630" t="s">
        <v>2288</v>
      </c>
      <c r="H201" s="630" t="s">
        <v>2289</v>
      </c>
      <c r="I201" s="630" t="s">
        <v>2290</v>
      </c>
      <c r="J201" s="630" t="s">
        <v>2291</v>
      </c>
      <c r="K201" s="630" t="s">
        <v>2292</v>
      </c>
      <c r="L201" s="632">
        <v>43425</v>
      </c>
    </row>
    <row r="202" spans="1:12">
      <c r="A202" s="630">
        <v>193</v>
      </c>
      <c r="B202" s="630" t="s">
        <v>2286</v>
      </c>
      <c r="C202" s="631">
        <v>68500</v>
      </c>
      <c r="D202" s="631">
        <v>21311.11</v>
      </c>
      <c r="E202" s="631">
        <v>47188.89</v>
      </c>
      <c r="F202" s="630" t="s">
        <v>2287</v>
      </c>
      <c r="G202" s="630" t="s">
        <v>2288</v>
      </c>
      <c r="H202" s="630" t="s">
        <v>2289</v>
      </c>
      <c r="I202" s="630" t="s">
        <v>2290</v>
      </c>
      <c r="J202" s="630" t="s">
        <v>2291</v>
      </c>
      <c r="K202" s="630" t="s">
        <v>2292</v>
      </c>
      <c r="L202" s="632">
        <v>43425</v>
      </c>
    </row>
    <row r="203" spans="1:12">
      <c r="A203" s="630">
        <v>194</v>
      </c>
      <c r="B203" s="630" t="s">
        <v>2286</v>
      </c>
      <c r="C203" s="631">
        <v>68500</v>
      </c>
      <c r="D203" s="631">
        <v>21311.11</v>
      </c>
      <c r="E203" s="631">
        <v>47188.89</v>
      </c>
      <c r="F203" s="630" t="s">
        <v>2287</v>
      </c>
      <c r="G203" s="630" t="s">
        <v>2288</v>
      </c>
      <c r="H203" s="630" t="s">
        <v>2289</v>
      </c>
      <c r="I203" s="630" t="s">
        <v>2290</v>
      </c>
      <c r="J203" s="630" t="s">
        <v>2291</v>
      </c>
      <c r="K203" s="630" t="s">
        <v>2292</v>
      </c>
      <c r="L203" s="632">
        <v>43425</v>
      </c>
    </row>
    <row r="204" spans="1:12">
      <c r="A204" s="630">
        <v>195</v>
      </c>
      <c r="B204" s="630" t="s">
        <v>2286</v>
      </c>
      <c r="C204" s="631">
        <v>68500</v>
      </c>
      <c r="D204" s="631">
        <v>21311.11</v>
      </c>
      <c r="E204" s="631">
        <v>47188.89</v>
      </c>
      <c r="F204" s="630" t="s">
        <v>2287</v>
      </c>
      <c r="G204" s="630" t="s">
        <v>2288</v>
      </c>
      <c r="H204" s="630" t="s">
        <v>2289</v>
      </c>
      <c r="I204" s="630" t="s">
        <v>2290</v>
      </c>
      <c r="J204" s="630" t="s">
        <v>2291</v>
      </c>
      <c r="K204" s="630" t="s">
        <v>2292</v>
      </c>
      <c r="L204" s="632">
        <v>43425</v>
      </c>
    </row>
    <row r="205" spans="1:12">
      <c r="A205" s="630">
        <v>196</v>
      </c>
      <c r="B205" s="630" t="s">
        <v>2286</v>
      </c>
      <c r="C205" s="631">
        <v>68500</v>
      </c>
      <c r="D205" s="631">
        <v>21311.11</v>
      </c>
      <c r="E205" s="631">
        <v>47188.89</v>
      </c>
      <c r="F205" s="630" t="s">
        <v>2287</v>
      </c>
      <c r="G205" s="630" t="s">
        <v>2288</v>
      </c>
      <c r="H205" s="630" t="s">
        <v>2289</v>
      </c>
      <c r="I205" s="630" t="s">
        <v>2290</v>
      </c>
      <c r="J205" s="630" t="s">
        <v>2291</v>
      </c>
      <c r="K205" s="630" t="s">
        <v>2292</v>
      </c>
      <c r="L205" s="632">
        <v>43425</v>
      </c>
    </row>
    <row r="206" spans="1:12">
      <c r="A206" s="630">
        <v>197</v>
      </c>
      <c r="B206" s="630" t="s">
        <v>2286</v>
      </c>
      <c r="C206" s="631">
        <v>68500</v>
      </c>
      <c r="D206" s="631">
        <v>21311.11</v>
      </c>
      <c r="E206" s="631">
        <v>47188.89</v>
      </c>
      <c r="F206" s="630" t="s">
        <v>2287</v>
      </c>
      <c r="G206" s="630" t="s">
        <v>2288</v>
      </c>
      <c r="H206" s="630" t="s">
        <v>2289</v>
      </c>
      <c r="I206" s="630" t="s">
        <v>2290</v>
      </c>
      <c r="J206" s="630" t="s">
        <v>2291</v>
      </c>
      <c r="K206" s="630" t="s">
        <v>2292</v>
      </c>
      <c r="L206" s="632">
        <v>43425</v>
      </c>
    </row>
    <row r="207" spans="1:12">
      <c r="A207" s="630">
        <v>198</v>
      </c>
      <c r="B207" s="630" t="s">
        <v>2286</v>
      </c>
      <c r="C207" s="631">
        <v>68500</v>
      </c>
      <c r="D207" s="631">
        <v>21311.11</v>
      </c>
      <c r="E207" s="631">
        <v>47188.89</v>
      </c>
      <c r="F207" s="630" t="s">
        <v>2287</v>
      </c>
      <c r="G207" s="630" t="s">
        <v>2288</v>
      </c>
      <c r="H207" s="630" t="s">
        <v>2289</v>
      </c>
      <c r="I207" s="630" t="s">
        <v>2290</v>
      </c>
      <c r="J207" s="630" t="s">
        <v>2291</v>
      </c>
      <c r="K207" s="630" t="s">
        <v>2292</v>
      </c>
      <c r="L207" s="632">
        <v>43425</v>
      </c>
    </row>
    <row r="208" spans="1:12">
      <c r="A208" s="630">
        <v>199</v>
      </c>
      <c r="B208" s="630" t="s">
        <v>2286</v>
      </c>
      <c r="C208" s="631">
        <v>68500</v>
      </c>
      <c r="D208" s="631">
        <v>21311.11</v>
      </c>
      <c r="E208" s="631">
        <v>47188.89</v>
      </c>
      <c r="F208" s="630" t="s">
        <v>2287</v>
      </c>
      <c r="G208" s="630" t="s">
        <v>2288</v>
      </c>
      <c r="H208" s="630" t="s">
        <v>2289</v>
      </c>
      <c r="I208" s="630" t="s">
        <v>2290</v>
      </c>
      <c r="J208" s="630" t="s">
        <v>2291</v>
      </c>
      <c r="K208" s="630" t="s">
        <v>2292</v>
      </c>
      <c r="L208" s="632">
        <v>43425</v>
      </c>
    </row>
    <row r="209" spans="1:12">
      <c r="A209" s="630">
        <v>200</v>
      </c>
      <c r="B209" s="630" t="s">
        <v>2286</v>
      </c>
      <c r="C209" s="631">
        <v>68500</v>
      </c>
      <c r="D209" s="631">
        <v>21311.11</v>
      </c>
      <c r="E209" s="631">
        <v>47188.89</v>
      </c>
      <c r="F209" s="630" t="s">
        <v>2287</v>
      </c>
      <c r="G209" s="630" t="s">
        <v>2288</v>
      </c>
      <c r="H209" s="630" t="s">
        <v>2289</v>
      </c>
      <c r="I209" s="630" t="s">
        <v>2290</v>
      </c>
      <c r="J209" s="630" t="s">
        <v>2291</v>
      </c>
      <c r="K209" s="630" t="s">
        <v>2292</v>
      </c>
      <c r="L209" s="632">
        <v>43425</v>
      </c>
    </row>
    <row r="210" spans="1:12">
      <c r="A210" s="630">
        <v>201</v>
      </c>
      <c r="B210" s="630" t="s">
        <v>2286</v>
      </c>
      <c r="C210" s="631">
        <v>68500</v>
      </c>
      <c r="D210" s="631">
        <v>21311.11</v>
      </c>
      <c r="E210" s="631">
        <v>47188.89</v>
      </c>
      <c r="F210" s="630" t="s">
        <v>2287</v>
      </c>
      <c r="G210" s="630" t="s">
        <v>2288</v>
      </c>
      <c r="H210" s="630" t="s">
        <v>2289</v>
      </c>
      <c r="I210" s="630" t="s">
        <v>2290</v>
      </c>
      <c r="J210" s="630" t="s">
        <v>2291</v>
      </c>
      <c r="K210" s="630" t="s">
        <v>2292</v>
      </c>
      <c r="L210" s="632">
        <v>43425</v>
      </c>
    </row>
    <row r="211" spans="1:12">
      <c r="A211" s="630">
        <v>202</v>
      </c>
      <c r="B211" s="630" t="s">
        <v>2286</v>
      </c>
      <c r="C211" s="631">
        <v>68500</v>
      </c>
      <c r="D211" s="631">
        <v>21311.11</v>
      </c>
      <c r="E211" s="631">
        <v>47188.89</v>
      </c>
      <c r="F211" s="630" t="s">
        <v>2287</v>
      </c>
      <c r="G211" s="630" t="s">
        <v>2288</v>
      </c>
      <c r="H211" s="630" t="s">
        <v>2289</v>
      </c>
      <c r="I211" s="630" t="s">
        <v>2290</v>
      </c>
      <c r="J211" s="630" t="s">
        <v>2291</v>
      </c>
      <c r="K211" s="630" t="s">
        <v>2292</v>
      </c>
      <c r="L211" s="632">
        <v>43425</v>
      </c>
    </row>
    <row r="212" spans="1:12">
      <c r="A212" s="630">
        <v>203</v>
      </c>
      <c r="B212" s="630" t="s">
        <v>2286</v>
      </c>
      <c r="C212" s="631">
        <v>68500</v>
      </c>
      <c r="D212" s="631">
        <v>21311.11</v>
      </c>
      <c r="E212" s="631">
        <v>47188.89</v>
      </c>
      <c r="F212" s="630" t="s">
        <v>2287</v>
      </c>
      <c r="G212" s="630" t="s">
        <v>2288</v>
      </c>
      <c r="H212" s="630" t="s">
        <v>2289</v>
      </c>
      <c r="I212" s="630" t="s">
        <v>2290</v>
      </c>
      <c r="J212" s="630" t="s">
        <v>2291</v>
      </c>
      <c r="K212" s="630" t="s">
        <v>2292</v>
      </c>
      <c r="L212" s="632">
        <v>43425</v>
      </c>
    </row>
    <row r="213" spans="1:12">
      <c r="A213" s="630">
        <v>204</v>
      </c>
      <c r="B213" s="630" t="s">
        <v>2286</v>
      </c>
      <c r="C213" s="631">
        <v>68500</v>
      </c>
      <c r="D213" s="631">
        <v>21311.11</v>
      </c>
      <c r="E213" s="631">
        <v>47188.89</v>
      </c>
      <c r="F213" s="630" t="s">
        <v>2287</v>
      </c>
      <c r="G213" s="630" t="s">
        <v>2288</v>
      </c>
      <c r="H213" s="630" t="s">
        <v>2289</v>
      </c>
      <c r="I213" s="630" t="s">
        <v>2290</v>
      </c>
      <c r="J213" s="630" t="s">
        <v>2291</v>
      </c>
      <c r="K213" s="630" t="s">
        <v>2292</v>
      </c>
      <c r="L213" s="632">
        <v>43425</v>
      </c>
    </row>
    <row r="214" spans="1:12">
      <c r="A214" s="630">
        <v>205</v>
      </c>
      <c r="B214" s="630" t="s">
        <v>2286</v>
      </c>
      <c r="C214" s="631">
        <v>68500</v>
      </c>
      <c r="D214" s="631">
        <v>21311.11</v>
      </c>
      <c r="E214" s="631">
        <v>47188.89</v>
      </c>
      <c r="F214" s="630" t="s">
        <v>2287</v>
      </c>
      <c r="G214" s="630" t="s">
        <v>2288</v>
      </c>
      <c r="H214" s="630" t="s">
        <v>2289</v>
      </c>
      <c r="I214" s="630" t="s">
        <v>2290</v>
      </c>
      <c r="J214" s="630" t="s">
        <v>2291</v>
      </c>
      <c r="K214" s="630" t="s">
        <v>2292</v>
      </c>
      <c r="L214" s="632">
        <v>43425</v>
      </c>
    </row>
    <row r="215" spans="1:12">
      <c r="A215" s="630">
        <v>206</v>
      </c>
      <c r="B215" s="630" t="s">
        <v>2286</v>
      </c>
      <c r="C215" s="631">
        <v>68500</v>
      </c>
      <c r="D215" s="631">
        <v>21311.11</v>
      </c>
      <c r="E215" s="631">
        <v>47188.89</v>
      </c>
      <c r="F215" s="630" t="s">
        <v>2287</v>
      </c>
      <c r="G215" s="630" t="s">
        <v>2288</v>
      </c>
      <c r="H215" s="630" t="s">
        <v>2289</v>
      </c>
      <c r="I215" s="630" t="s">
        <v>2290</v>
      </c>
      <c r="J215" s="630" t="s">
        <v>2291</v>
      </c>
      <c r="K215" s="630" t="s">
        <v>2292</v>
      </c>
      <c r="L215" s="632">
        <v>43425</v>
      </c>
    </row>
    <row r="216" spans="1:12">
      <c r="A216" s="630">
        <v>207</v>
      </c>
      <c r="B216" s="630" t="s">
        <v>2286</v>
      </c>
      <c r="C216" s="631">
        <v>68500</v>
      </c>
      <c r="D216" s="631">
        <v>21311.11</v>
      </c>
      <c r="E216" s="631">
        <v>47188.89</v>
      </c>
      <c r="F216" s="630" t="s">
        <v>2287</v>
      </c>
      <c r="G216" s="630" t="s">
        <v>2288</v>
      </c>
      <c r="H216" s="630" t="s">
        <v>2289</v>
      </c>
      <c r="I216" s="630" t="s">
        <v>2290</v>
      </c>
      <c r="J216" s="630" t="s">
        <v>2291</v>
      </c>
      <c r="K216" s="630" t="s">
        <v>2292</v>
      </c>
      <c r="L216" s="632">
        <v>43425</v>
      </c>
    </row>
    <row r="217" spans="1:12">
      <c r="A217" s="630">
        <v>208</v>
      </c>
      <c r="B217" s="630" t="s">
        <v>2286</v>
      </c>
      <c r="C217" s="631">
        <v>68500</v>
      </c>
      <c r="D217" s="631">
        <v>21311.11</v>
      </c>
      <c r="E217" s="631">
        <v>47188.89</v>
      </c>
      <c r="F217" s="630" t="s">
        <v>2287</v>
      </c>
      <c r="G217" s="630" t="s">
        <v>2288</v>
      </c>
      <c r="H217" s="630" t="s">
        <v>2289</v>
      </c>
      <c r="I217" s="630" t="s">
        <v>2290</v>
      </c>
      <c r="J217" s="630" t="s">
        <v>2291</v>
      </c>
      <c r="K217" s="630" t="s">
        <v>2292</v>
      </c>
      <c r="L217" s="632">
        <v>43425</v>
      </c>
    </row>
    <row r="218" spans="1:12">
      <c r="A218" s="630">
        <v>209</v>
      </c>
      <c r="B218" s="630" t="s">
        <v>2286</v>
      </c>
      <c r="C218" s="631">
        <v>68500</v>
      </c>
      <c r="D218" s="631">
        <v>21311.11</v>
      </c>
      <c r="E218" s="631">
        <v>47188.89</v>
      </c>
      <c r="F218" s="630" t="s">
        <v>2287</v>
      </c>
      <c r="G218" s="630" t="s">
        <v>2288</v>
      </c>
      <c r="H218" s="630" t="s">
        <v>2289</v>
      </c>
      <c r="I218" s="630" t="s">
        <v>2290</v>
      </c>
      <c r="J218" s="630" t="s">
        <v>2291</v>
      </c>
      <c r="K218" s="630" t="s">
        <v>2292</v>
      </c>
      <c r="L218" s="632">
        <v>43425</v>
      </c>
    </row>
    <row r="219" spans="1:12">
      <c r="A219" s="630">
        <v>210</v>
      </c>
      <c r="B219" s="630" t="s">
        <v>2286</v>
      </c>
      <c r="C219" s="631">
        <v>68500</v>
      </c>
      <c r="D219" s="631">
        <v>21311.11</v>
      </c>
      <c r="E219" s="631">
        <v>47188.89</v>
      </c>
      <c r="F219" s="630" t="s">
        <v>2287</v>
      </c>
      <c r="G219" s="630" t="s">
        <v>2288</v>
      </c>
      <c r="H219" s="630" t="s">
        <v>2289</v>
      </c>
      <c r="I219" s="630" t="s">
        <v>2290</v>
      </c>
      <c r="J219" s="630" t="s">
        <v>2291</v>
      </c>
      <c r="K219" s="630" t="s">
        <v>2292</v>
      </c>
      <c r="L219" s="632">
        <v>43425</v>
      </c>
    </row>
    <row r="220" spans="1:12">
      <c r="A220" s="630">
        <v>211</v>
      </c>
      <c r="B220" s="630" t="s">
        <v>2286</v>
      </c>
      <c r="C220" s="631">
        <v>68500</v>
      </c>
      <c r="D220" s="631">
        <v>21311.11</v>
      </c>
      <c r="E220" s="631">
        <v>47188.89</v>
      </c>
      <c r="F220" s="630" t="s">
        <v>2287</v>
      </c>
      <c r="G220" s="630" t="s">
        <v>2288</v>
      </c>
      <c r="H220" s="630" t="s">
        <v>2289</v>
      </c>
      <c r="I220" s="630" t="s">
        <v>2290</v>
      </c>
      <c r="J220" s="630" t="s">
        <v>2291</v>
      </c>
      <c r="K220" s="630" t="s">
        <v>2292</v>
      </c>
      <c r="L220" s="632">
        <v>43425</v>
      </c>
    </row>
    <row r="221" spans="1:12">
      <c r="A221" s="630">
        <v>212</v>
      </c>
      <c r="B221" s="630" t="s">
        <v>2286</v>
      </c>
      <c r="C221" s="631">
        <v>68500</v>
      </c>
      <c r="D221" s="631">
        <v>21311.11</v>
      </c>
      <c r="E221" s="631">
        <v>47188.89</v>
      </c>
      <c r="F221" s="630" t="s">
        <v>2287</v>
      </c>
      <c r="G221" s="630" t="s">
        <v>2288</v>
      </c>
      <c r="H221" s="630" t="s">
        <v>2289</v>
      </c>
      <c r="I221" s="630" t="s">
        <v>2290</v>
      </c>
      <c r="J221" s="630" t="s">
        <v>2291</v>
      </c>
      <c r="K221" s="630" t="s">
        <v>2292</v>
      </c>
      <c r="L221" s="632">
        <v>43425</v>
      </c>
    </row>
    <row r="222" spans="1:12">
      <c r="A222" s="630">
        <v>213</v>
      </c>
      <c r="B222" s="630" t="s">
        <v>2286</v>
      </c>
      <c r="C222" s="631">
        <v>68500</v>
      </c>
      <c r="D222" s="631">
        <v>21311.11</v>
      </c>
      <c r="E222" s="631">
        <v>47188.89</v>
      </c>
      <c r="F222" s="630" t="s">
        <v>2287</v>
      </c>
      <c r="G222" s="630" t="s">
        <v>2288</v>
      </c>
      <c r="H222" s="630" t="s">
        <v>2289</v>
      </c>
      <c r="I222" s="630" t="s">
        <v>2290</v>
      </c>
      <c r="J222" s="630" t="s">
        <v>2291</v>
      </c>
      <c r="K222" s="630" t="s">
        <v>2292</v>
      </c>
      <c r="L222" s="632">
        <v>43425</v>
      </c>
    </row>
    <row r="223" spans="1:12">
      <c r="A223" s="630">
        <v>214</v>
      </c>
      <c r="B223" s="630" t="s">
        <v>2286</v>
      </c>
      <c r="C223" s="631">
        <v>68500</v>
      </c>
      <c r="D223" s="631">
        <v>21311.11</v>
      </c>
      <c r="E223" s="631">
        <v>47188.89</v>
      </c>
      <c r="F223" s="630" t="s">
        <v>2287</v>
      </c>
      <c r="G223" s="630" t="s">
        <v>2288</v>
      </c>
      <c r="H223" s="630" t="s">
        <v>2289</v>
      </c>
      <c r="I223" s="630" t="s">
        <v>2290</v>
      </c>
      <c r="J223" s="630" t="s">
        <v>2291</v>
      </c>
      <c r="K223" s="630" t="s">
        <v>2292</v>
      </c>
      <c r="L223" s="632">
        <v>43425</v>
      </c>
    </row>
    <row r="224" spans="1:12">
      <c r="A224" s="630">
        <v>215</v>
      </c>
      <c r="B224" s="630" t="s">
        <v>2286</v>
      </c>
      <c r="C224" s="631">
        <v>68500</v>
      </c>
      <c r="D224" s="631">
        <v>21311.11</v>
      </c>
      <c r="E224" s="631">
        <v>47188.89</v>
      </c>
      <c r="F224" s="630" t="s">
        <v>2287</v>
      </c>
      <c r="G224" s="630" t="s">
        <v>2288</v>
      </c>
      <c r="H224" s="630" t="s">
        <v>2289</v>
      </c>
      <c r="I224" s="630" t="s">
        <v>2290</v>
      </c>
      <c r="J224" s="630" t="s">
        <v>2291</v>
      </c>
      <c r="K224" s="630" t="s">
        <v>2292</v>
      </c>
      <c r="L224" s="632">
        <v>43425</v>
      </c>
    </row>
    <row r="225" spans="1:12">
      <c r="A225" s="630">
        <v>216</v>
      </c>
      <c r="B225" s="630" t="s">
        <v>2286</v>
      </c>
      <c r="C225" s="631">
        <v>68500</v>
      </c>
      <c r="D225" s="631">
        <v>21311.11</v>
      </c>
      <c r="E225" s="631">
        <v>47188.89</v>
      </c>
      <c r="F225" s="630" t="s">
        <v>2287</v>
      </c>
      <c r="G225" s="630" t="s">
        <v>2288</v>
      </c>
      <c r="H225" s="630" t="s">
        <v>2289</v>
      </c>
      <c r="I225" s="630" t="s">
        <v>2290</v>
      </c>
      <c r="J225" s="630" t="s">
        <v>2291</v>
      </c>
      <c r="K225" s="630" t="s">
        <v>2292</v>
      </c>
      <c r="L225" s="632">
        <v>43425</v>
      </c>
    </row>
    <row r="226" spans="1:12">
      <c r="A226" s="630">
        <v>217</v>
      </c>
      <c r="B226" s="630" t="s">
        <v>2286</v>
      </c>
      <c r="C226" s="631">
        <v>68500</v>
      </c>
      <c r="D226" s="631">
        <v>21311.11</v>
      </c>
      <c r="E226" s="631">
        <v>47188.89</v>
      </c>
      <c r="F226" s="630" t="s">
        <v>2287</v>
      </c>
      <c r="G226" s="630" t="s">
        <v>2288</v>
      </c>
      <c r="H226" s="630" t="s">
        <v>2289</v>
      </c>
      <c r="I226" s="630" t="s">
        <v>2290</v>
      </c>
      <c r="J226" s="630" t="s">
        <v>2291</v>
      </c>
      <c r="K226" s="630" t="s">
        <v>2292</v>
      </c>
      <c r="L226" s="632">
        <v>43425</v>
      </c>
    </row>
    <row r="227" spans="1:12">
      <c r="A227" s="630">
        <v>218</v>
      </c>
      <c r="B227" s="630" t="s">
        <v>2286</v>
      </c>
      <c r="C227" s="631">
        <v>68500</v>
      </c>
      <c r="D227" s="631">
        <v>21311.11</v>
      </c>
      <c r="E227" s="631">
        <v>47188.89</v>
      </c>
      <c r="F227" s="630" t="s">
        <v>2287</v>
      </c>
      <c r="G227" s="630" t="s">
        <v>2288</v>
      </c>
      <c r="H227" s="630" t="s">
        <v>2289</v>
      </c>
      <c r="I227" s="630" t="s">
        <v>2290</v>
      </c>
      <c r="J227" s="630" t="s">
        <v>2291</v>
      </c>
      <c r="K227" s="630" t="s">
        <v>2292</v>
      </c>
      <c r="L227" s="632">
        <v>43425</v>
      </c>
    </row>
    <row r="228" spans="1:12">
      <c r="A228" s="630">
        <v>219</v>
      </c>
      <c r="B228" s="630" t="s">
        <v>2286</v>
      </c>
      <c r="C228" s="631">
        <v>68500</v>
      </c>
      <c r="D228" s="631">
        <v>21311.11</v>
      </c>
      <c r="E228" s="631">
        <v>47188.89</v>
      </c>
      <c r="F228" s="630" t="s">
        <v>2287</v>
      </c>
      <c r="G228" s="630" t="s">
        <v>2288</v>
      </c>
      <c r="H228" s="630" t="s">
        <v>2289</v>
      </c>
      <c r="I228" s="630" t="s">
        <v>2290</v>
      </c>
      <c r="J228" s="630" t="s">
        <v>2291</v>
      </c>
      <c r="K228" s="630" t="s">
        <v>2292</v>
      </c>
      <c r="L228" s="632">
        <v>43425</v>
      </c>
    </row>
    <row r="229" spans="1:12">
      <c r="A229" s="630">
        <v>220</v>
      </c>
      <c r="B229" s="630" t="s">
        <v>2286</v>
      </c>
      <c r="C229" s="631">
        <v>68500</v>
      </c>
      <c r="D229" s="631">
        <v>21311.11</v>
      </c>
      <c r="E229" s="631">
        <v>47188.89</v>
      </c>
      <c r="F229" s="630" t="s">
        <v>2287</v>
      </c>
      <c r="G229" s="630" t="s">
        <v>2288</v>
      </c>
      <c r="H229" s="630" t="s">
        <v>2289</v>
      </c>
      <c r="I229" s="630" t="s">
        <v>2290</v>
      </c>
      <c r="J229" s="630" t="s">
        <v>2291</v>
      </c>
      <c r="K229" s="630" t="s">
        <v>2292</v>
      </c>
      <c r="L229" s="632">
        <v>43425</v>
      </c>
    </row>
    <row r="230" spans="1:12">
      <c r="A230" s="630">
        <v>221</v>
      </c>
      <c r="B230" s="630" t="s">
        <v>2286</v>
      </c>
      <c r="C230" s="631">
        <v>68500</v>
      </c>
      <c r="D230" s="631">
        <v>21311.11</v>
      </c>
      <c r="E230" s="631">
        <v>47188.89</v>
      </c>
      <c r="F230" s="630" t="s">
        <v>2287</v>
      </c>
      <c r="G230" s="630" t="s">
        <v>2288</v>
      </c>
      <c r="H230" s="630" t="s">
        <v>2289</v>
      </c>
      <c r="I230" s="630" t="s">
        <v>2290</v>
      </c>
      <c r="J230" s="630" t="s">
        <v>2291</v>
      </c>
      <c r="K230" s="630" t="s">
        <v>2292</v>
      </c>
      <c r="L230" s="632">
        <v>43425</v>
      </c>
    </row>
    <row r="231" spans="1:12">
      <c r="A231" s="630">
        <v>222</v>
      </c>
      <c r="B231" s="630" t="s">
        <v>2286</v>
      </c>
      <c r="C231" s="631">
        <v>68500</v>
      </c>
      <c r="D231" s="631">
        <v>21311.11</v>
      </c>
      <c r="E231" s="631">
        <v>47188.89</v>
      </c>
      <c r="F231" s="630" t="s">
        <v>2287</v>
      </c>
      <c r="G231" s="630" t="s">
        <v>2288</v>
      </c>
      <c r="H231" s="630" t="s">
        <v>2289</v>
      </c>
      <c r="I231" s="630" t="s">
        <v>2290</v>
      </c>
      <c r="J231" s="630" t="s">
        <v>2291</v>
      </c>
      <c r="K231" s="630" t="s">
        <v>2292</v>
      </c>
      <c r="L231" s="632">
        <v>43425</v>
      </c>
    </row>
    <row r="232" spans="1:12">
      <c r="A232" s="630">
        <v>223</v>
      </c>
      <c r="B232" s="630" t="s">
        <v>2286</v>
      </c>
      <c r="C232" s="631">
        <v>68500</v>
      </c>
      <c r="D232" s="631">
        <v>21311.11</v>
      </c>
      <c r="E232" s="631">
        <v>47188.89</v>
      </c>
      <c r="F232" s="630" t="s">
        <v>2287</v>
      </c>
      <c r="G232" s="630" t="s">
        <v>2288</v>
      </c>
      <c r="H232" s="630" t="s">
        <v>2289</v>
      </c>
      <c r="I232" s="630" t="s">
        <v>2290</v>
      </c>
      <c r="J232" s="630" t="s">
        <v>2291</v>
      </c>
      <c r="K232" s="630" t="s">
        <v>2292</v>
      </c>
      <c r="L232" s="632">
        <v>43425</v>
      </c>
    </row>
    <row r="233" spans="1:12">
      <c r="A233" s="630">
        <v>224</v>
      </c>
      <c r="B233" s="630" t="s">
        <v>2286</v>
      </c>
      <c r="C233" s="631">
        <v>68500</v>
      </c>
      <c r="D233" s="631">
        <v>21311.11</v>
      </c>
      <c r="E233" s="631">
        <v>47188.89</v>
      </c>
      <c r="F233" s="630" t="s">
        <v>2287</v>
      </c>
      <c r="G233" s="630" t="s">
        <v>2288</v>
      </c>
      <c r="H233" s="630" t="s">
        <v>2289</v>
      </c>
      <c r="I233" s="630" t="s">
        <v>2290</v>
      </c>
      <c r="J233" s="630" t="s">
        <v>2291</v>
      </c>
      <c r="K233" s="630" t="s">
        <v>2292</v>
      </c>
      <c r="L233" s="632">
        <v>43425</v>
      </c>
    </row>
    <row r="234" spans="1:12">
      <c r="A234" s="630">
        <v>225</v>
      </c>
      <c r="B234" s="630" t="s">
        <v>2286</v>
      </c>
      <c r="C234" s="631">
        <v>68500</v>
      </c>
      <c r="D234" s="631">
        <v>21311.11</v>
      </c>
      <c r="E234" s="631">
        <v>47188.89</v>
      </c>
      <c r="F234" s="630" t="s">
        <v>2287</v>
      </c>
      <c r="G234" s="630" t="s">
        <v>2288</v>
      </c>
      <c r="H234" s="630" t="s">
        <v>2289</v>
      </c>
      <c r="I234" s="630" t="s">
        <v>2290</v>
      </c>
      <c r="J234" s="630" t="s">
        <v>2291</v>
      </c>
      <c r="K234" s="630" t="s">
        <v>2292</v>
      </c>
      <c r="L234" s="632">
        <v>43425</v>
      </c>
    </row>
    <row r="235" spans="1:12">
      <c r="A235" s="630">
        <v>226</v>
      </c>
      <c r="B235" s="630" t="s">
        <v>2286</v>
      </c>
      <c r="C235" s="631">
        <v>68500</v>
      </c>
      <c r="D235" s="631">
        <v>21311.11</v>
      </c>
      <c r="E235" s="631">
        <v>47188.89</v>
      </c>
      <c r="F235" s="630" t="s">
        <v>2287</v>
      </c>
      <c r="G235" s="630" t="s">
        <v>2288</v>
      </c>
      <c r="H235" s="630" t="s">
        <v>2289</v>
      </c>
      <c r="I235" s="630" t="s">
        <v>2290</v>
      </c>
      <c r="J235" s="630" t="s">
        <v>2291</v>
      </c>
      <c r="K235" s="630" t="s">
        <v>2292</v>
      </c>
      <c r="L235" s="632">
        <v>43425</v>
      </c>
    </row>
    <row r="236" spans="1:12">
      <c r="A236" s="630">
        <v>227</v>
      </c>
      <c r="B236" s="630" t="s">
        <v>2286</v>
      </c>
      <c r="C236" s="631">
        <v>68500</v>
      </c>
      <c r="D236" s="631">
        <v>21311.11</v>
      </c>
      <c r="E236" s="631">
        <v>47188.89</v>
      </c>
      <c r="F236" s="630" t="s">
        <v>2287</v>
      </c>
      <c r="G236" s="630" t="s">
        <v>2288</v>
      </c>
      <c r="H236" s="630" t="s">
        <v>2289</v>
      </c>
      <c r="I236" s="630" t="s">
        <v>2290</v>
      </c>
      <c r="J236" s="630" t="s">
        <v>2291</v>
      </c>
      <c r="K236" s="630" t="s">
        <v>2292</v>
      </c>
      <c r="L236" s="632">
        <v>43425</v>
      </c>
    </row>
    <row r="237" spans="1:12">
      <c r="A237" s="630">
        <v>228</v>
      </c>
      <c r="B237" s="630" t="s">
        <v>2286</v>
      </c>
      <c r="C237" s="631">
        <v>68500</v>
      </c>
      <c r="D237" s="631">
        <v>21311.11</v>
      </c>
      <c r="E237" s="631">
        <v>47188.89</v>
      </c>
      <c r="F237" s="630" t="s">
        <v>2287</v>
      </c>
      <c r="G237" s="630" t="s">
        <v>2288</v>
      </c>
      <c r="H237" s="630" t="s">
        <v>2289</v>
      </c>
      <c r="I237" s="630" t="s">
        <v>2290</v>
      </c>
      <c r="J237" s="630" t="s">
        <v>2291</v>
      </c>
      <c r="K237" s="630" t="s">
        <v>2292</v>
      </c>
      <c r="L237" s="632">
        <v>43425</v>
      </c>
    </row>
    <row r="238" spans="1:12">
      <c r="A238" s="630">
        <v>229</v>
      </c>
      <c r="B238" s="630" t="s">
        <v>2286</v>
      </c>
      <c r="C238" s="631">
        <v>68500</v>
      </c>
      <c r="D238" s="631">
        <v>21311.11</v>
      </c>
      <c r="E238" s="631">
        <v>47188.89</v>
      </c>
      <c r="F238" s="630" t="s">
        <v>2287</v>
      </c>
      <c r="G238" s="630" t="s">
        <v>2288</v>
      </c>
      <c r="H238" s="630" t="s">
        <v>2289</v>
      </c>
      <c r="I238" s="630" t="s">
        <v>2290</v>
      </c>
      <c r="J238" s="630" t="s">
        <v>2291</v>
      </c>
      <c r="K238" s="630" t="s">
        <v>2292</v>
      </c>
      <c r="L238" s="632">
        <v>43425</v>
      </c>
    </row>
    <row r="239" spans="1:12">
      <c r="A239" s="630">
        <v>230</v>
      </c>
      <c r="B239" s="630" t="s">
        <v>2286</v>
      </c>
      <c r="C239" s="631">
        <v>68500</v>
      </c>
      <c r="D239" s="631">
        <v>21311.11</v>
      </c>
      <c r="E239" s="631">
        <v>47188.89</v>
      </c>
      <c r="F239" s="630" t="s">
        <v>2287</v>
      </c>
      <c r="G239" s="630" t="s">
        <v>2288</v>
      </c>
      <c r="H239" s="630" t="s">
        <v>2289</v>
      </c>
      <c r="I239" s="630" t="s">
        <v>2290</v>
      </c>
      <c r="J239" s="630" t="s">
        <v>2291</v>
      </c>
      <c r="K239" s="630" t="s">
        <v>2292</v>
      </c>
      <c r="L239" s="632">
        <v>43425</v>
      </c>
    </row>
    <row r="240" spans="1:12">
      <c r="A240" s="630">
        <v>231</v>
      </c>
      <c r="B240" s="630" t="s">
        <v>2286</v>
      </c>
      <c r="C240" s="631">
        <v>68500</v>
      </c>
      <c r="D240" s="631">
        <v>21311.11</v>
      </c>
      <c r="E240" s="631">
        <v>47188.89</v>
      </c>
      <c r="F240" s="630" t="s">
        <v>2287</v>
      </c>
      <c r="G240" s="630" t="s">
        <v>2288</v>
      </c>
      <c r="H240" s="630" t="s">
        <v>2289</v>
      </c>
      <c r="I240" s="630" t="s">
        <v>2290</v>
      </c>
      <c r="J240" s="630" t="s">
        <v>2291</v>
      </c>
      <c r="K240" s="630" t="s">
        <v>2292</v>
      </c>
      <c r="L240" s="632">
        <v>43425</v>
      </c>
    </row>
    <row r="241" spans="1:12">
      <c r="A241" s="630">
        <v>232</v>
      </c>
      <c r="B241" s="630" t="s">
        <v>2286</v>
      </c>
      <c r="C241" s="631">
        <v>68500</v>
      </c>
      <c r="D241" s="631">
        <v>21311.11</v>
      </c>
      <c r="E241" s="631">
        <v>47188.89</v>
      </c>
      <c r="F241" s="630" t="s">
        <v>2287</v>
      </c>
      <c r="G241" s="630" t="s">
        <v>2288</v>
      </c>
      <c r="H241" s="630" t="s">
        <v>2289</v>
      </c>
      <c r="I241" s="630" t="s">
        <v>2290</v>
      </c>
      <c r="J241" s="630" t="s">
        <v>2291</v>
      </c>
      <c r="K241" s="630" t="s">
        <v>2292</v>
      </c>
      <c r="L241" s="632">
        <v>43425</v>
      </c>
    </row>
    <row r="242" spans="1:12">
      <c r="A242" s="630">
        <v>233</v>
      </c>
      <c r="B242" s="630" t="s">
        <v>2286</v>
      </c>
      <c r="C242" s="631">
        <v>68500</v>
      </c>
      <c r="D242" s="631">
        <v>21311.11</v>
      </c>
      <c r="E242" s="631">
        <v>47188.89</v>
      </c>
      <c r="F242" s="630" t="s">
        <v>2287</v>
      </c>
      <c r="G242" s="630" t="s">
        <v>2288</v>
      </c>
      <c r="H242" s="630" t="s">
        <v>2289</v>
      </c>
      <c r="I242" s="630" t="s">
        <v>2290</v>
      </c>
      <c r="J242" s="630" t="s">
        <v>2291</v>
      </c>
      <c r="K242" s="630" t="s">
        <v>2292</v>
      </c>
      <c r="L242" s="632">
        <v>43425</v>
      </c>
    </row>
    <row r="243" spans="1:12">
      <c r="A243" s="630">
        <v>234</v>
      </c>
      <c r="B243" s="630" t="s">
        <v>2286</v>
      </c>
      <c r="C243" s="631">
        <v>68500</v>
      </c>
      <c r="D243" s="631">
        <v>21311.11</v>
      </c>
      <c r="E243" s="631">
        <v>47188.89</v>
      </c>
      <c r="F243" s="630" t="s">
        <v>2287</v>
      </c>
      <c r="G243" s="630" t="s">
        <v>2288</v>
      </c>
      <c r="H243" s="630" t="s">
        <v>2289</v>
      </c>
      <c r="I243" s="630" t="s">
        <v>2290</v>
      </c>
      <c r="J243" s="630" t="s">
        <v>2291</v>
      </c>
      <c r="K243" s="630" t="s">
        <v>2292</v>
      </c>
      <c r="L243" s="632">
        <v>43425</v>
      </c>
    </row>
    <row r="244" spans="1:12">
      <c r="A244" s="630">
        <v>235</v>
      </c>
      <c r="B244" s="630" t="s">
        <v>2286</v>
      </c>
      <c r="C244" s="631">
        <v>68500</v>
      </c>
      <c r="D244" s="631">
        <v>21311.11</v>
      </c>
      <c r="E244" s="631">
        <v>47188.89</v>
      </c>
      <c r="F244" s="630" t="s">
        <v>2287</v>
      </c>
      <c r="G244" s="630" t="s">
        <v>2288</v>
      </c>
      <c r="H244" s="630" t="s">
        <v>2289</v>
      </c>
      <c r="I244" s="630" t="s">
        <v>2290</v>
      </c>
      <c r="J244" s="630" t="s">
        <v>2291</v>
      </c>
      <c r="K244" s="630" t="s">
        <v>2292</v>
      </c>
      <c r="L244" s="632">
        <v>43425</v>
      </c>
    </row>
    <row r="245" spans="1:12">
      <c r="A245" s="630">
        <v>236</v>
      </c>
      <c r="B245" s="630" t="s">
        <v>2286</v>
      </c>
      <c r="C245" s="631">
        <v>68500</v>
      </c>
      <c r="D245" s="631">
        <v>21311.11</v>
      </c>
      <c r="E245" s="631">
        <v>47188.89</v>
      </c>
      <c r="F245" s="630" t="s">
        <v>2287</v>
      </c>
      <c r="G245" s="630" t="s">
        <v>2288</v>
      </c>
      <c r="H245" s="630" t="s">
        <v>2289</v>
      </c>
      <c r="I245" s="630" t="s">
        <v>2290</v>
      </c>
      <c r="J245" s="630" t="s">
        <v>2291</v>
      </c>
      <c r="K245" s="630" t="s">
        <v>2292</v>
      </c>
      <c r="L245" s="632">
        <v>43425</v>
      </c>
    </row>
    <row r="246" spans="1:12">
      <c r="A246" s="630">
        <v>237</v>
      </c>
      <c r="B246" s="630" t="s">
        <v>2286</v>
      </c>
      <c r="C246" s="631">
        <v>68500</v>
      </c>
      <c r="D246" s="631">
        <v>21311.11</v>
      </c>
      <c r="E246" s="631">
        <v>47188.89</v>
      </c>
      <c r="F246" s="630" t="s">
        <v>2287</v>
      </c>
      <c r="G246" s="630" t="s">
        <v>2288</v>
      </c>
      <c r="H246" s="630" t="s">
        <v>2289</v>
      </c>
      <c r="I246" s="630" t="s">
        <v>2290</v>
      </c>
      <c r="J246" s="630" t="s">
        <v>2291</v>
      </c>
      <c r="K246" s="630" t="s">
        <v>2292</v>
      </c>
      <c r="L246" s="632">
        <v>43425</v>
      </c>
    </row>
    <row r="247" spans="1:12">
      <c r="A247" s="630">
        <v>238</v>
      </c>
      <c r="B247" s="630" t="s">
        <v>2286</v>
      </c>
      <c r="C247" s="631">
        <v>68500</v>
      </c>
      <c r="D247" s="631">
        <v>21311.11</v>
      </c>
      <c r="E247" s="631">
        <v>47188.89</v>
      </c>
      <c r="F247" s="630" t="s">
        <v>2287</v>
      </c>
      <c r="G247" s="630" t="s">
        <v>2288</v>
      </c>
      <c r="H247" s="630" t="s">
        <v>2289</v>
      </c>
      <c r="I247" s="630" t="s">
        <v>2290</v>
      </c>
      <c r="J247" s="630" t="s">
        <v>2291</v>
      </c>
      <c r="K247" s="630" t="s">
        <v>2292</v>
      </c>
      <c r="L247" s="632">
        <v>43425</v>
      </c>
    </row>
    <row r="248" spans="1:12">
      <c r="A248" s="630">
        <v>239</v>
      </c>
      <c r="B248" s="630" t="s">
        <v>2286</v>
      </c>
      <c r="C248" s="631">
        <v>68500</v>
      </c>
      <c r="D248" s="631">
        <v>21311.11</v>
      </c>
      <c r="E248" s="631">
        <v>47188.89</v>
      </c>
      <c r="F248" s="630" t="s">
        <v>2287</v>
      </c>
      <c r="G248" s="630" t="s">
        <v>2288</v>
      </c>
      <c r="H248" s="630" t="s">
        <v>2289</v>
      </c>
      <c r="I248" s="630" t="s">
        <v>2290</v>
      </c>
      <c r="J248" s="630" t="s">
        <v>2291</v>
      </c>
      <c r="K248" s="630" t="s">
        <v>2292</v>
      </c>
      <c r="L248" s="632">
        <v>43425</v>
      </c>
    </row>
    <row r="249" spans="1:12">
      <c r="A249" s="630">
        <v>240</v>
      </c>
      <c r="B249" s="630" t="s">
        <v>2286</v>
      </c>
      <c r="C249" s="631">
        <v>68500</v>
      </c>
      <c r="D249" s="631">
        <v>21311.11</v>
      </c>
      <c r="E249" s="631">
        <v>47188.89</v>
      </c>
      <c r="F249" s="630" t="s">
        <v>2287</v>
      </c>
      <c r="G249" s="630" t="s">
        <v>2288</v>
      </c>
      <c r="H249" s="630" t="s">
        <v>2289</v>
      </c>
      <c r="I249" s="630" t="s">
        <v>2290</v>
      </c>
      <c r="J249" s="630" t="s">
        <v>2291</v>
      </c>
      <c r="K249" s="630" t="s">
        <v>2292</v>
      </c>
      <c r="L249" s="632">
        <v>43425</v>
      </c>
    </row>
    <row r="250" spans="1:12">
      <c r="A250" s="630">
        <v>241</v>
      </c>
      <c r="B250" s="630" t="s">
        <v>2286</v>
      </c>
      <c r="C250" s="631">
        <v>68500</v>
      </c>
      <c r="D250" s="631">
        <v>21311.11</v>
      </c>
      <c r="E250" s="631">
        <v>47188.89</v>
      </c>
      <c r="F250" s="630" t="s">
        <v>2287</v>
      </c>
      <c r="G250" s="630" t="s">
        <v>2288</v>
      </c>
      <c r="H250" s="630" t="s">
        <v>2289</v>
      </c>
      <c r="I250" s="630" t="s">
        <v>2290</v>
      </c>
      <c r="J250" s="630" t="s">
        <v>2291</v>
      </c>
      <c r="K250" s="630" t="s">
        <v>2292</v>
      </c>
      <c r="L250" s="632">
        <v>43425</v>
      </c>
    </row>
    <row r="251" spans="1:12">
      <c r="A251" s="630">
        <v>242</v>
      </c>
      <c r="B251" s="630" t="s">
        <v>2286</v>
      </c>
      <c r="C251" s="631">
        <v>68500</v>
      </c>
      <c r="D251" s="631">
        <v>21311.11</v>
      </c>
      <c r="E251" s="631">
        <v>47188.89</v>
      </c>
      <c r="F251" s="630" t="s">
        <v>2287</v>
      </c>
      <c r="G251" s="630" t="s">
        <v>2288</v>
      </c>
      <c r="H251" s="630" t="s">
        <v>2289</v>
      </c>
      <c r="I251" s="630" t="s">
        <v>2290</v>
      </c>
      <c r="J251" s="630" t="s">
        <v>2291</v>
      </c>
      <c r="K251" s="630" t="s">
        <v>2292</v>
      </c>
      <c r="L251" s="632">
        <v>43425</v>
      </c>
    </row>
    <row r="252" spans="1:12">
      <c r="A252" s="630">
        <v>243</v>
      </c>
      <c r="B252" s="630" t="s">
        <v>2286</v>
      </c>
      <c r="C252" s="631">
        <v>68500</v>
      </c>
      <c r="D252" s="631">
        <v>21311.11</v>
      </c>
      <c r="E252" s="631">
        <v>47188.89</v>
      </c>
      <c r="F252" s="630" t="s">
        <v>2287</v>
      </c>
      <c r="G252" s="630" t="s">
        <v>2288</v>
      </c>
      <c r="H252" s="630" t="s">
        <v>2289</v>
      </c>
      <c r="I252" s="630" t="s">
        <v>2290</v>
      </c>
      <c r="J252" s="630" t="s">
        <v>2291</v>
      </c>
      <c r="K252" s="630" t="s">
        <v>2292</v>
      </c>
      <c r="L252" s="632">
        <v>43425</v>
      </c>
    </row>
    <row r="253" spans="1:12">
      <c r="A253" s="630">
        <v>244</v>
      </c>
      <c r="B253" s="630" t="s">
        <v>2286</v>
      </c>
      <c r="C253" s="631">
        <v>68500</v>
      </c>
      <c r="D253" s="631">
        <v>21311.11</v>
      </c>
      <c r="E253" s="631">
        <v>47188.89</v>
      </c>
      <c r="F253" s="630" t="s">
        <v>2287</v>
      </c>
      <c r="G253" s="630" t="s">
        <v>2288</v>
      </c>
      <c r="H253" s="630" t="s">
        <v>2289</v>
      </c>
      <c r="I253" s="630" t="s">
        <v>2290</v>
      </c>
      <c r="J253" s="630" t="s">
        <v>2291</v>
      </c>
      <c r="K253" s="630" t="s">
        <v>2292</v>
      </c>
      <c r="L253" s="632">
        <v>43425</v>
      </c>
    </row>
    <row r="254" spans="1:12">
      <c r="A254" s="630">
        <v>245</v>
      </c>
      <c r="B254" s="630" t="s">
        <v>2286</v>
      </c>
      <c r="C254" s="631">
        <v>68500</v>
      </c>
      <c r="D254" s="631">
        <v>21311.11</v>
      </c>
      <c r="E254" s="631">
        <v>47188.89</v>
      </c>
      <c r="F254" s="630" t="s">
        <v>2287</v>
      </c>
      <c r="G254" s="630" t="s">
        <v>2288</v>
      </c>
      <c r="H254" s="630" t="s">
        <v>2289</v>
      </c>
      <c r="I254" s="630" t="s">
        <v>2290</v>
      </c>
      <c r="J254" s="630" t="s">
        <v>2291</v>
      </c>
      <c r="K254" s="630" t="s">
        <v>2292</v>
      </c>
      <c r="L254" s="632">
        <v>43425</v>
      </c>
    </row>
    <row r="255" spans="1:12">
      <c r="A255" s="630">
        <v>246</v>
      </c>
      <c r="B255" s="630" t="s">
        <v>2286</v>
      </c>
      <c r="C255" s="631">
        <v>68500</v>
      </c>
      <c r="D255" s="631">
        <v>21311.11</v>
      </c>
      <c r="E255" s="631">
        <v>47188.89</v>
      </c>
      <c r="F255" s="630" t="s">
        <v>2287</v>
      </c>
      <c r="G255" s="630" t="s">
        <v>2288</v>
      </c>
      <c r="H255" s="630" t="s">
        <v>2289</v>
      </c>
      <c r="I255" s="630" t="s">
        <v>2290</v>
      </c>
      <c r="J255" s="630" t="s">
        <v>2291</v>
      </c>
      <c r="K255" s="630" t="s">
        <v>2292</v>
      </c>
      <c r="L255" s="632">
        <v>43425</v>
      </c>
    </row>
    <row r="256" spans="1:12">
      <c r="A256" s="630">
        <v>247</v>
      </c>
      <c r="B256" s="630" t="s">
        <v>2286</v>
      </c>
      <c r="C256" s="631">
        <v>68500</v>
      </c>
      <c r="D256" s="631">
        <v>21311.11</v>
      </c>
      <c r="E256" s="631">
        <v>47188.89</v>
      </c>
      <c r="F256" s="630" t="s">
        <v>2287</v>
      </c>
      <c r="G256" s="630" t="s">
        <v>2288</v>
      </c>
      <c r="H256" s="630" t="s">
        <v>2289</v>
      </c>
      <c r="I256" s="630" t="s">
        <v>2290</v>
      </c>
      <c r="J256" s="630" t="s">
        <v>2291</v>
      </c>
      <c r="K256" s="630" t="s">
        <v>2292</v>
      </c>
      <c r="L256" s="632">
        <v>43425</v>
      </c>
    </row>
    <row r="257" spans="1:12">
      <c r="A257" s="630">
        <v>248</v>
      </c>
      <c r="B257" s="630" t="s">
        <v>2286</v>
      </c>
      <c r="C257" s="631">
        <v>68500</v>
      </c>
      <c r="D257" s="631">
        <v>21311.11</v>
      </c>
      <c r="E257" s="631">
        <v>47188.89</v>
      </c>
      <c r="F257" s="630" t="s">
        <v>2287</v>
      </c>
      <c r="G257" s="630" t="s">
        <v>2288</v>
      </c>
      <c r="H257" s="630" t="s">
        <v>2289</v>
      </c>
      <c r="I257" s="630" t="s">
        <v>2290</v>
      </c>
      <c r="J257" s="630" t="s">
        <v>2291</v>
      </c>
      <c r="K257" s="630" t="s">
        <v>2292</v>
      </c>
      <c r="L257" s="632">
        <v>43425</v>
      </c>
    </row>
    <row r="258" spans="1:12">
      <c r="A258" s="630">
        <v>249</v>
      </c>
      <c r="B258" s="630" t="s">
        <v>2286</v>
      </c>
      <c r="C258" s="631">
        <v>68500</v>
      </c>
      <c r="D258" s="631">
        <v>21311.11</v>
      </c>
      <c r="E258" s="631">
        <v>47188.89</v>
      </c>
      <c r="F258" s="630" t="s">
        <v>2287</v>
      </c>
      <c r="G258" s="630" t="s">
        <v>2288</v>
      </c>
      <c r="H258" s="630" t="s">
        <v>2289</v>
      </c>
      <c r="I258" s="630" t="s">
        <v>2290</v>
      </c>
      <c r="J258" s="630" t="s">
        <v>2291</v>
      </c>
      <c r="K258" s="630" t="s">
        <v>2292</v>
      </c>
      <c r="L258" s="632">
        <v>43425</v>
      </c>
    </row>
    <row r="259" spans="1:12">
      <c r="A259" s="630">
        <v>250</v>
      </c>
      <c r="B259" s="630" t="s">
        <v>2286</v>
      </c>
      <c r="C259" s="631">
        <v>68500</v>
      </c>
      <c r="D259" s="631">
        <v>21311.11</v>
      </c>
      <c r="E259" s="631">
        <v>47188.89</v>
      </c>
      <c r="F259" s="630" t="s">
        <v>2287</v>
      </c>
      <c r="G259" s="630" t="s">
        <v>2288</v>
      </c>
      <c r="H259" s="630" t="s">
        <v>2289</v>
      </c>
      <c r="I259" s="630" t="s">
        <v>2290</v>
      </c>
      <c r="J259" s="630" t="s">
        <v>2291</v>
      </c>
      <c r="K259" s="630" t="s">
        <v>2292</v>
      </c>
      <c r="L259" s="632">
        <v>43425</v>
      </c>
    </row>
    <row r="260" spans="1:12">
      <c r="A260" s="630">
        <v>251</v>
      </c>
      <c r="B260" s="630" t="s">
        <v>2286</v>
      </c>
      <c r="C260" s="631">
        <v>68500</v>
      </c>
      <c r="D260" s="631">
        <v>21311.11</v>
      </c>
      <c r="E260" s="631">
        <v>47188.89</v>
      </c>
      <c r="F260" s="630" t="s">
        <v>2287</v>
      </c>
      <c r="G260" s="630" t="s">
        <v>2288</v>
      </c>
      <c r="H260" s="630" t="s">
        <v>2289</v>
      </c>
      <c r="I260" s="630" t="s">
        <v>2290</v>
      </c>
      <c r="J260" s="630" t="s">
        <v>2291</v>
      </c>
      <c r="K260" s="630" t="s">
        <v>2292</v>
      </c>
      <c r="L260" s="632">
        <v>43425</v>
      </c>
    </row>
    <row r="261" spans="1:12">
      <c r="A261" s="630">
        <v>252</v>
      </c>
      <c r="B261" s="630" t="s">
        <v>2286</v>
      </c>
      <c r="C261" s="631">
        <v>68500</v>
      </c>
      <c r="D261" s="631">
        <v>21311.11</v>
      </c>
      <c r="E261" s="631">
        <v>47188.89</v>
      </c>
      <c r="F261" s="630" t="s">
        <v>2287</v>
      </c>
      <c r="G261" s="630" t="s">
        <v>2288</v>
      </c>
      <c r="H261" s="630" t="s">
        <v>2289</v>
      </c>
      <c r="I261" s="630" t="s">
        <v>2290</v>
      </c>
      <c r="J261" s="630" t="s">
        <v>2291</v>
      </c>
      <c r="K261" s="630" t="s">
        <v>2292</v>
      </c>
      <c r="L261" s="632">
        <v>43425</v>
      </c>
    </row>
    <row r="262" spans="1:12">
      <c r="A262" s="630">
        <v>253</v>
      </c>
      <c r="B262" s="630" t="s">
        <v>2286</v>
      </c>
      <c r="C262" s="631">
        <v>68500</v>
      </c>
      <c r="D262" s="631">
        <v>21311.11</v>
      </c>
      <c r="E262" s="631">
        <v>47188.89</v>
      </c>
      <c r="F262" s="630" t="s">
        <v>2287</v>
      </c>
      <c r="G262" s="630" t="s">
        <v>2288</v>
      </c>
      <c r="H262" s="630" t="s">
        <v>2289</v>
      </c>
      <c r="I262" s="630" t="s">
        <v>2290</v>
      </c>
      <c r="J262" s="630" t="s">
        <v>2291</v>
      </c>
      <c r="K262" s="630" t="s">
        <v>2292</v>
      </c>
      <c r="L262" s="632">
        <v>43425</v>
      </c>
    </row>
    <row r="263" spans="1:12">
      <c r="A263" s="630">
        <v>254</v>
      </c>
      <c r="B263" s="630" t="s">
        <v>2286</v>
      </c>
      <c r="C263" s="631">
        <v>68500</v>
      </c>
      <c r="D263" s="631">
        <v>21311.11</v>
      </c>
      <c r="E263" s="631">
        <v>47188.89</v>
      </c>
      <c r="F263" s="630" t="s">
        <v>2287</v>
      </c>
      <c r="G263" s="630" t="s">
        <v>2288</v>
      </c>
      <c r="H263" s="630" t="s">
        <v>2289</v>
      </c>
      <c r="I263" s="630" t="s">
        <v>2290</v>
      </c>
      <c r="J263" s="630" t="s">
        <v>2291</v>
      </c>
      <c r="K263" s="630" t="s">
        <v>2292</v>
      </c>
      <c r="L263" s="632">
        <v>43425</v>
      </c>
    </row>
    <row r="264" spans="1:12">
      <c r="A264" s="630">
        <v>255</v>
      </c>
      <c r="B264" s="630" t="s">
        <v>2286</v>
      </c>
      <c r="C264" s="631">
        <v>68500</v>
      </c>
      <c r="D264" s="631">
        <v>21311.11</v>
      </c>
      <c r="E264" s="631">
        <v>47188.89</v>
      </c>
      <c r="F264" s="630" t="s">
        <v>2287</v>
      </c>
      <c r="G264" s="630" t="s">
        <v>2288</v>
      </c>
      <c r="H264" s="630" t="s">
        <v>2289</v>
      </c>
      <c r="I264" s="630" t="s">
        <v>2290</v>
      </c>
      <c r="J264" s="630" t="s">
        <v>2291</v>
      </c>
      <c r="K264" s="630" t="s">
        <v>2292</v>
      </c>
      <c r="L264" s="632">
        <v>43425</v>
      </c>
    </row>
    <row r="265" spans="1:12">
      <c r="A265" s="630">
        <v>256</v>
      </c>
      <c r="B265" s="630" t="s">
        <v>2286</v>
      </c>
      <c r="C265" s="631">
        <v>68500</v>
      </c>
      <c r="D265" s="631">
        <v>21311.11</v>
      </c>
      <c r="E265" s="631">
        <v>47188.89</v>
      </c>
      <c r="F265" s="630" t="s">
        <v>2287</v>
      </c>
      <c r="G265" s="630" t="s">
        <v>2288</v>
      </c>
      <c r="H265" s="630" t="s">
        <v>2289</v>
      </c>
      <c r="I265" s="630" t="s">
        <v>2290</v>
      </c>
      <c r="J265" s="630" t="s">
        <v>2291</v>
      </c>
      <c r="K265" s="630" t="s">
        <v>2292</v>
      </c>
      <c r="L265" s="632">
        <v>43425</v>
      </c>
    </row>
    <row r="266" spans="1:12">
      <c r="A266" s="630">
        <v>257</v>
      </c>
      <c r="B266" s="630" t="s">
        <v>2286</v>
      </c>
      <c r="C266" s="631">
        <v>68500</v>
      </c>
      <c r="D266" s="631">
        <v>21311.11</v>
      </c>
      <c r="E266" s="631">
        <v>47188.89</v>
      </c>
      <c r="F266" s="630" t="s">
        <v>2287</v>
      </c>
      <c r="G266" s="630" t="s">
        <v>2288</v>
      </c>
      <c r="H266" s="630" t="s">
        <v>2289</v>
      </c>
      <c r="I266" s="630" t="s">
        <v>2290</v>
      </c>
      <c r="J266" s="630" t="s">
        <v>2291</v>
      </c>
      <c r="K266" s="630" t="s">
        <v>2292</v>
      </c>
      <c r="L266" s="632">
        <v>43425</v>
      </c>
    </row>
    <row r="267" spans="1:12">
      <c r="A267" s="630">
        <v>258</v>
      </c>
      <c r="B267" s="630" t="s">
        <v>2286</v>
      </c>
      <c r="C267" s="631">
        <v>68500</v>
      </c>
      <c r="D267" s="631">
        <v>21311.11</v>
      </c>
      <c r="E267" s="631">
        <v>47188.89</v>
      </c>
      <c r="F267" s="630" t="s">
        <v>2287</v>
      </c>
      <c r="G267" s="630" t="s">
        <v>2288</v>
      </c>
      <c r="H267" s="630" t="s">
        <v>2289</v>
      </c>
      <c r="I267" s="630" t="s">
        <v>2290</v>
      </c>
      <c r="J267" s="630" t="s">
        <v>2291</v>
      </c>
      <c r="K267" s="630" t="s">
        <v>2292</v>
      </c>
      <c r="L267" s="632">
        <v>43425</v>
      </c>
    </row>
    <row r="268" spans="1:12">
      <c r="A268" s="630">
        <v>259</v>
      </c>
      <c r="B268" s="630" t="s">
        <v>2286</v>
      </c>
      <c r="C268" s="631">
        <v>68500</v>
      </c>
      <c r="D268" s="631">
        <v>21311.11</v>
      </c>
      <c r="E268" s="631">
        <v>47188.89</v>
      </c>
      <c r="F268" s="630" t="s">
        <v>2287</v>
      </c>
      <c r="G268" s="630" t="s">
        <v>2288</v>
      </c>
      <c r="H268" s="630" t="s">
        <v>2289</v>
      </c>
      <c r="I268" s="630" t="s">
        <v>2290</v>
      </c>
      <c r="J268" s="630" t="s">
        <v>2291</v>
      </c>
      <c r="K268" s="630" t="s">
        <v>2292</v>
      </c>
      <c r="L268" s="632">
        <v>43425</v>
      </c>
    </row>
    <row r="269" spans="1:12">
      <c r="A269" s="630">
        <v>260</v>
      </c>
      <c r="B269" s="630" t="s">
        <v>2286</v>
      </c>
      <c r="C269" s="631">
        <v>68500</v>
      </c>
      <c r="D269" s="631">
        <v>21311.11</v>
      </c>
      <c r="E269" s="631">
        <v>47188.89</v>
      </c>
      <c r="F269" s="630" t="s">
        <v>2287</v>
      </c>
      <c r="G269" s="630" t="s">
        <v>2288</v>
      </c>
      <c r="H269" s="630" t="s">
        <v>2289</v>
      </c>
      <c r="I269" s="630" t="s">
        <v>2290</v>
      </c>
      <c r="J269" s="630" t="s">
        <v>2291</v>
      </c>
      <c r="K269" s="630" t="s">
        <v>2292</v>
      </c>
      <c r="L269" s="632">
        <v>43425</v>
      </c>
    </row>
    <row r="270" spans="1:12">
      <c r="A270" s="630">
        <v>261</v>
      </c>
      <c r="B270" s="630" t="s">
        <v>2286</v>
      </c>
      <c r="C270" s="631">
        <v>68500</v>
      </c>
      <c r="D270" s="631">
        <v>21311.11</v>
      </c>
      <c r="E270" s="631">
        <v>47188.89</v>
      </c>
      <c r="F270" s="630" t="s">
        <v>2287</v>
      </c>
      <c r="G270" s="630" t="s">
        <v>2288</v>
      </c>
      <c r="H270" s="630" t="s">
        <v>2289</v>
      </c>
      <c r="I270" s="630" t="s">
        <v>2290</v>
      </c>
      <c r="J270" s="630" t="s">
        <v>2291</v>
      </c>
      <c r="K270" s="630" t="s">
        <v>2292</v>
      </c>
      <c r="L270" s="632">
        <v>43425</v>
      </c>
    </row>
    <row r="271" spans="1:12">
      <c r="A271" s="630">
        <v>262</v>
      </c>
      <c r="B271" s="630" t="s">
        <v>2286</v>
      </c>
      <c r="C271" s="631">
        <v>68500</v>
      </c>
      <c r="D271" s="631">
        <v>21311.11</v>
      </c>
      <c r="E271" s="631">
        <v>47188.89</v>
      </c>
      <c r="F271" s="630" t="s">
        <v>2287</v>
      </c>
      <c r="G271" s="630" t="s">
        <v>2288</v>
      </c>
      <c r="H271" s="630" t="s">
        <v>2289</v>
      </c>
      <c r="I271" s="630" t="s">
        <v>2290</v>
      </c>
      <c r="J271" s="630" t="s">
        <v>2291</v>
      </c>
      <c r="K271" s="630" t="s">
        <v>2292</v>
      </c>
      <c r="L271" s="632">
        <v>43425</v>
      </c>
    </row>
    <row r="272" spans="1:12">
      <c r="A272" s="630">
        <v>263</v>
      </c>
      <c r="B272" s="630" t="s">
        <v>2286</v>
      </c>
      <c r="C272" s="631">
        <v>68500</v>
      </c>
      <c r="D272" s="631">
        <v>21311.11</v>
      </c>
      <c r="E272" s="631">
        <v>47188.89</v>
      </c>
      <c r="F272" s="630" t="s">
        <v>2287</v>
      </c>
      <c r="G272" s="630" t="s">
        <v>2288</v>
      </c>
      <c r="H272" s="630" t="s">
        <v>2289</v>
      </c>
      <c r="I272" s="630" t="s">
        <v>2290</v>
      </c>
      <c r="J272" s="630" t="s">
        <v>2291</v>
      </c>
      <c r="K272" s="630" t="s">
        <v>2292</v>
      </c>
      <c r="L272" s="632">
        <v>43425</v>
      </c>
    </row>
    <row r="273" spans="1:12">
      <c r="A273" s="630">
        <v>264</v>
      </c>
      <c r="B273" s="630" t="s">
        <v>2286</v>
      </c>
      <c r="C273" s="631">
        <v>68500</v>
      </c>
      <c r="D273" s="631">
        <v>21311.11</v>
      </c>
      <c r="E273" s="631">
        <v>47188.89</v>
      </c>
      <c r="F273" s="630" t="s">
        <v>2287</v>
      </c>
      <c r="G273" s="630" t="s">
        <v>2288</v>
      </c>
      <c r="H273" s="630" t="s">
        <v>2289</v>
      </c>
      <c r="I273" s="630" t="s">
        <v>2290</v>
      </c>
      <c r="J273" s="630" t="s">
        <v>2291</v>
      </c>
      <c r="K273" s="630" t="s">
        <v>2292</v>
      </c>
      <c r="L273" s="632">
        <v>43425</v>
      </c>
    </row>
    <row r="274" spans="1:12">
      <c r="A274" s="630">
        <v>265</v>
      </c>
      <c r="B274" s="630" t="s">
        <v>2286</v>
      </c>
      <c r="C274" s="631">
        <v>68500</v>
      </c>
      <c r="D274" s="631">
        <v>21311.11</v>
      </c>
      <c r="E274" s="631">
        <v>47188.89</v>
      </c>
      <c r="F274" s="630" t="s">
        <v>2287</v>
      </c>
      <c r="G274" s="630" t="s">
        <v>2288</v>
      </c>
      <c r="H274" s="630" t="s">
        <v>2289</v>
      </c>
      <c r="I274" s="630" t="s">
        <v>2290</v>
      </c>
      <c r="J274" s="630" t="s">
        <v>2291</v>
      </c>
      <c r="K274" s="630" t="s">
        <v>2292</v>
      </c>
      <c r="L274" s="632">
        <v>43425</v>
      </c>
    </row>
    <row r="275" spans="1:12">
      <c r="A275" s="630">
        <v>266</v>
      </c>
      <c r="B275" s="630" t="s">
        <v>2286</v>
      </c>
      <c r="C275" s="631">
        <v>68500</v>
      </c>
      <c r="D275" s="631">
        <v>21311.11</v>
      </c>
      <c r="E275" s="631">
        <v>47188.89</v>
      </c>
      <c r="F275" s="630" t="s">
        <v>2287</v>
      </c>
      <c r="G275" s="630" t="s">
        <v>2288</v>
      </c>
      <c r="H275" s="630" t="s">
        <v>2289</v>
      </c>
      <c r="I275" s="630" t="s">
        <v>2290</v>
      </c>
      <c r="J275" s="630" t="s">
        <v>2291</v>
      </c>
      <c r="K275" s="630" t="s">
        <v>2292</v>
      </c>
      <c r="L275" s="632">
        <v>43425</v>
      </c>
    </row>
    <row r="276" spans="1:12">
      <c r="A276" s="630">
        <v>267</v>
      </c>
      <c r="B276" s="630" t="s">
        <v>2286</v>
      </c>
      <c r="C276" s="631">
        <v>68500</v>
      </c>
      <c r="D276" s="631">
        <v>21311.11</v>
      </c>
      <c r="E276" s="631">
        <v>47188.89</v>
      </c>
      <c r="F276" s="630" t="s">
        <v>2287</v>
      </c>
      <c r="G276" s="630" t="s">
        <v>2288</v>
      </c>
      <c r="H276" s="630" t="s">
        <v>2289</v>
      </c>
      <c r="I276" s="630" t="s">
        <v>2290</v>
      </c>
      <c r="J276" s="630" t="s">
        <v>2291</v>
      </c>
      <c r="K276" s="630" t="s">
        <v>2292</v>
      </c>
      <c r="L276" s="632">
        <v>43425</v>
      </c>
    </row>
    <row r="277" spans="1:12">
      <c r="A277" s="630">
        <v>268</v>
      </c>
      <c r="B277" s="630" t="s">
        <v>2286</v>
      </c>
      <c r="C277" s="631">
        <v>68500</v>
      </c>
      <c r="D277" s="631">
        <v>21311.11</v>
      </c>
      <c r="E277" s="631">
        <v>47188.89</v>
      </c>
      <c r="F277" s="630" t="s">
        <v>2287</v>
      </c>
      <c r="G277" s="630" t="s">
        <v>2288</v>
      </c>
      <c r="H277" s="630" t="s">
        <v>2289</v>
      </c>
      <c r="I277" s="630" t="s">
        <v>2290</v>
      </c>
      <c r="J277" s="630" t="s">
        <v>2291</v>
      </c>
      <c r="K277" s="630" t="s">
        <v>2292</v>
      </c>
      <c r="L277" s="632">
        <v>43425</v>
      </c>
    </row>
    <row r="278" spans="1:12">
      <c r="A278" s="630">
        <v>269</v>
      </c>
      <c r="B278" s="630" t="s">
        <v>2286</v>
      </c>
      <c r="C278" s="631">
        <v>68500</v>
      </c>
      <c r="D278" s="631">
        <v>21311.11</v>
      </c>
      <c r="E278" s="631">
        <v>47188.89</v>
      </c>
      <c r="F278" s="630" t="s">
        <v>2287</v>
      </c>
      <c r="G278" s="630" t="s">
        <v>2288</v>
      </c>
      <c r="H278" s="630" t="s">
        <v>2289</v>
      </c>
      <c r="I278" s="630" t="s">
        <v>2290</v>
      </c>
      <c r="J278" s="630" t="s">
        <v>2291</v>
      </c>
      <c r="K278" s="630" t="s">
        <v>2292</v>
      </c>
      <c r="L278" s="632">
        <v>43425</v>
      </c>
    </row>
    <row r="279" spans="1:12">
      <c r="A279" s="630">
        <v>270</v>
      </c>
      <c r="B279" s="630" t="s">
        <v>2286</v>
      </c>
      <c r="C279" s="631">
        <v>68500</v>
      </c>
      <c r="D279" s="631">
        <v>21311.11</v>
      </c>
      <c r="E279" s="631">
        <v>47188.89</v>
      </c>
      <c r="F279" s="630" t="s">
        <v>2287</v>
      </c>
      <c r="G279" s="630" t="s">
        <v>2288</v>
      </c>
      <c r="H279" s="630" t="s">
        <v>2289</v>
      </c>
      <c r="I279" s="630" t="s">
        <v>2290</v>
      </c>
      <c r="J279" s="630" t="s">
        <v>2291</v>
      </c>
      <c r="K279" s="630" t="s">
        <v>2292</v>
      </c>
      <c r="L279" s="632">
        <v>43425</v>
      </c>
    </row>
    <row r="280" spans="1:12">
      <c r="A280" s="630">
        <v>271</v>
      </c>
      <c r="B280" s="630" t="s">
        <v>2286</v>
      </c>
      <c r="C280" s="631">
        <v>68500</v>
      </c>
      <c r="D280" s="631">
        <v>21311.11</v>
      </c>
      <c r="E280" s="631">
        <v>47188.89</v>
      </c>
      <c r="F280" s="630" t="s">
        <v>2287</v>
      </c>
      <c r="G280" s="630" t="s">
        <v>2288</v>
      </c>
      <c r="H280" s="630" t="s">
        <v>2289</v>
      </c>
      <c r="I280" s="630" t="s">
        <v>2290</v>
      </c>
      <c r="J280" s="630" t="s">
        <v>2291</v>
      </c>
      <c r="K280" s="630" t="s">
        <v>2292</v>
      </c>
      <c r="L280" s="632">
        <v>43425</v>
      </c>
    </row>
    <row r="281" spans="1:12">
      <c r="A281" s="630">
        <v>272</v>
      </c>
      <c r="B281" s="630" t="s">
        <v>2286</v>
      </c>
      <c r="C281" s="631">
        <v>68500</v>
      </c>
      <c r="D281" s="631">
        <v>21311.11</v>
      </c>
      <c r="E281" s="631">
        <v>47188.89</v>
      </c>
      <c r="F281" s="630" t="s">
        <v>2287</v>
      </c>
      <c r="G281" s="630" t="s">
        <v>2288</v>
      </c>
      <c r="H281" s="630" t="s">
        <v>2289</v>
      </c>
      <c r="I281" s="630" t="s">
        <v>2290</v>
      </c>
      <c r="J281" s="630" t="s">
        <v>2291</v>
      </c>
      <c r="K281" s="630" t="s">
        <v>2292</v>
      </c>
      <c r="L281" s="632">
        <v>43425</v>
      </c>
    </row>
    <row r="282" spans="1:12">
      <c r="A282" s="630">
        <v>273</v>
      </c>
      <c r="B282" s="630" t="s">
        <v>2286</v>
      </c>
      <c r="C282" s="631">
        <v>68500</v>
      </c>
      <c r="D282" s="631">
        <v>21311.11</v>
      </c>
      <c r="E282" s="631">
        <v>47188.89</v>
      </c>
      <c r="F282" s="630" t="s">
        <v>2287</v>
      </c>
      <c r="G282" s="630" t="s">
        <v>2288</v>
      </c>
      <c r="H282" s="630" t="s">
        <v>2289</v>
      </c>
      <c r="I282" s="630" t="s">
        <v>2290</v>
      </c>
      <c r="J282" s="630" t="s">
        <v>2291</v>
      </c>
      <c r="K282" s="630" t="s">
        <v>2292</v>
      </c>
      <c r="L282" s="632">
        <v>43425</v>
      </c>
    </row>
    <row r="283" spans="1:12">
      <c r="A283" s="630">
        <v>274</v>
      </c>
      <c r="B283" s="630" t="s">
        <v>2286</v>
      </c>
      <c r="C283" s="631">
        <v>68500</v>
      </c>
      <c r="D283" s="631">
        <v>21311.11</v>
      </c>
      <c r="E283" s="631">
        <v>47188.89</v>
      </c>
      <c r="F283" s="630" t="s">
        <v>2287</v>
      </c>
      <c r="G283" s="630" t="s">
        <v>2288</v>
      </c>
      <c r="H283" s="630" t="s">
        <v>2289</v>
      </c>
      <c r="I283" s="630" t="s">
        <v>2290</v>
      </c>
      <c r="J283" s="630" t="s">
        <v>2291</v>
      </c>
      <c r="K283" s="630" t="s">
        <v>2292</v>
      </c>
      <c r="L283" s="632">
        <v>43425</v>
      </c>
    </row>
    <row r="284" spans="1:12">
      <c r="A284" s="630">
        <v>275</v>
      </c>
      <c r="B284" s="630" t="s">
        <v>2286</v>
      </c>
      <c r="C284" s="631">
        <v>68500</v>
      </c>
      <c r="D284" s="631">
        <v>21311.11</v>
      </c>
      <c r="E284" s="631">
        <v>47188.89</v>
      </c>
      <c r="F284" s="630" t="s">
        <v>2287</v>
      </c>
      <c r="G284" s="630" t="s">
        <v>2288</v>
      </c>
      <c r="H284" s="630" t="s">
        <v>2289</v>
      </c>
      <c r="I284" s="630" t="s">
        <v>2290</v>
      </c>
      <c r="J284" s="630" t="s">
        <v>2291</v>
      </c>
      <c r="K284" s="630" t="s">
        <v>2292</v>
      </c>
      <c r="L284" s="632">
        <v>43425</v>
      </c>
    </row>
    <row r="285" spans="1:12">
      <c r="A285" s="630">
        <v>276</v>
      </c>
      <c r="B285" s="630" t="s">
        <v>2286</v>
      </c>
      <c r="C285" s="631">
        <v>68500</v>
      </c>
      <c r="D285" s="631">
        <v>21311.11</v>
      </c>
      <c r="E285" s="631">
        <v>47188.89</v>
      </c>
      <c r="F285" s="630" t="s">
        <v>2287</v>
      </c>
      <c r="G285" s="630" t="s">
        <v>2288</v>
      </c>
      <c r="H285" s="630" t="s">
        <v>2289</v>
      </c>
      <c r="I285" s="630" t="s">
        <v>2290</v>
      </c>
      <c r="J285" s="630" t="s">
        <v>2291</v>
      </c>
      <c r="K285" s="630" t="s">
        <v>2292</v>
      </c>
      <c r="L285" s="632">
        <v>43425</v>
      </c>
    </row>
    <row r="286" spans="1:12">
      <c r="A286" s="630">
        <v>277</v>
      </c>
      <c r="B286" s="630" t="s">
        <v>2286</v>
      </c>
      <c r="C286" s="631">
        <v>68500</v>
      </c>
      <c r="D286" s="631">
        <v>21311.11</v>
      </c>
      <c r="E286" s="631">
        <v>47188.89</v>
      </c>
      <c r="F286" s="630" t="s">
        <v>2287</v>
      </c>
      <c r="G286" s="630" t="s">
        <v>2288</v>
      </c>
      <c r="H286" s="630" t="s">
        <v>2289</v>
      </c>
      <c r="I286" s="630" t="s">
        <v>2290</v>
      </c>
      <c r="J286" s="630" t="s">
        <v>2291</v>
      </c>
      <c r="K286" s="630" t="s">
        <v>2292</v>
      </c>
      <c r="L286" s="632">
        <v>43425</v>
      </c>
    </row>
    <row r="287" spans="1:12">
      <c r="A287" s="630">
        <v>278</v>
      </c>
      <c r="B287" s="630" t="s">
        <v>2286</v>
      </c>
      <c r="C287" s="631">
        <v>68500</v>
      </c>
      <c r="D287" s="631">
        <v>21311.11</v>
      </c>
      <c r="E287" s="631">
        <v>47188.89</v>
      </c>
      <c r="F287" s="630" t="s">
        <v>2287</v>
      </c>
      <c r="G287" s="630" t="s">
        <v>2288</v>
      </c>
      <c r="H287" s="630" t="s">
        <v>2289</v>
      </c>
      <c r="I287" s="630" t="s">
        <v>2290</v>
      </c>
      <c r="J287" s="630" t="s">
        <v>2291</v>
      </c>
      <c r="K287" s="630" t="s">
        <v>2292</v>
      </c>
      <c r="L287" s="632">
        <v>43425</v>
      </c>
    </row>
    <row r="288" spans="1:12">
      <c r="A288" s="630">
        <v>279</v>
      </c>
      <c r="B288" s="630" t="s">
        <v>2286</v>
      </c>
      <c r="C288" s="631">
        <v>68500</v>
      </c>
      <c r="D288" s="631">
        <v>21311.11</v>
      </c>
      <c r="E288" s="631">
        <v>47188.89</v>
      </c>
      <c r="F288" s="630" t="s">
        <v>2287</v>
      </c>
      <c r="G288" s="630" t="s">
        <v>2288</v>
      </c>
      <c r="H288" s="630" t="s">
        <v>2289</v>
      </c>
      <c r="I288" s="630" t="s">
        <v>2290</v>
      </c>
      <c r="J288" s="630" t="s">
        <v>2291</v>
      </c>
      <c r="K288" s="630" t="s">
        <v>2292</v>
      </c>
      <c r="L288" s="632">
        <v>43425</v>
      </c>
    </row>
    <row r="289" spans="1:12">
      <c r="A289" s="630">
        <v>280</v>
      </c>
      <c r="B289" s="630" t="s">
        <v>2286</v>
      </c>
      <c r="C289" s="631">
        <v>68500</v>
      </c>
      <c r="D289" s="631">
        <v>21311.11</v>
      </c>
      <c r="E289" s="631">
        <v>47188.89</v>
      </c>
      <c r="F289" s="630" t="s">
        <v>2287</v>
      </c>
      <c r="G289" s="630" t="s">
        <v>2288</v>
      </c>
      <c r="H289" s="630" t="s">
        <v>2289</v>
      </c>
      <c r="I289" s="630" t="s">
        <v>2290</v>
      </c>
      <c r="J289" s="630" t="s">
        <v>2291</v>
      </c>
      <c r="K289" s="630" t="s">
        <v>2292</v>
      </c>
      <c r="L289" s="632">
        <v>43425</v>
      </c>
    </row>
    <row r="290" spans="1:12">
      <c r="A290" s="630">
        <v>281</v>
      </c>
      <c r="B290" s="630" t="s">
        <v>2286</v>
      </c>
      <c r="C290" s="631">
        <v>68500</v>
      </c>
      <c r="D290" s="631">
        <v>21311.11</v>
      </c>
      <c r="E290" s="631">
        <v>47188.89</v>
      </c>
      <c r="F290" s="630" t="s">
        <v>2287</v>
      </c>
      <c r="G290" s="630" t="s">
        <v>2288</v>
      </c>
      <c r="H290" s="630" t="s">
        <v>2289</v>
      </c>
      <c r="I290" s="630" t="s">
        <v>2290</v>
      </c>
      <c r="J290" s="630" t="s">
        <v>2291</v>
      </c>
      <c r="K290" s="630" t="s">
        <v>2292</v>
      </c>
      <c r="L290" s="632">
        <v>43425</v>
      </c>
    </row>
    <row r="291" spans="1:12">
      <c r="A291" s="630">
        <v>282</v>
      </c>
      <c r="B291" s="630" t="s">
        <v>2286</v>
      </c>
      <c r="C291" s="631">
        <v>68500</v>
      </c>
      <c r="D291" s="631">
        <v>21311.11</v>
      </c>
      <c r="E291" s="631">
        <v>47188.89</v>
      </c>
      <c r="F291" s="630" t="s">
        <v>2287</v>
      </c>
      <c r="G291" s="630" t="s">
        <v>2288</v>
      </c>
      <c r="H291" s="630" t="s">
        <v>2289</v>
      </c>
      <c r="I291" s="630" t="s">
        <v>2290</v>
      </c>
      <c r="J291" s="630" t="s">
        <v>2291</v>
      </c>
      <c r="K291" s="630" t="s">
        <v>2292</v>
      </c>
      <c r="L291" s="632">
        <v>43425</v>
      </c>
    </row>
    <row r="292" spans="1:12">
      <c r="A292" s="630">
        <v>283</v>
      </c>
      <c r="B292" s="630" t="s">
        <v>2286</v>
      </c>
      <c r="C292" s="631">
        <v>68500</v>
      </c>
      <c r="D292" s="631">
        <v>21311.11</v>
      </c>
      <c r="E292" s="631">
        <v>47188.89</v>
      </c>
      <c r="F292" s="630" t="s">
        <v>2287</v>
      </c>
      <c r="G292" s="630" t="s">
        <v>2288</v>
      </c>
      <c r="H292" s="630" t="s">
        <v>2289</v>
      </c>
      <c r="I292" s="630" t="s">
        <v>2290</v>
      </c>
      <c r="J292" s="630" t="s">
        <v>2291</v>
      </c>
      <c r="K292" s="630" t="s">
        <v>2292</v>
      </c>
      <c r="L292" s="632">
        <v>43425</v>
      </c>
    </row>
    <row r="293" spans="1:12">
      <c r="A293" s="630">
        <v>284</v>
      </c>
      <c r="B293" s="630" t="s">
        <v>2286</v>
      </c>
      <c r="C293" s="631">
        <v>68500</v>
      </c>
      <c r="D293" s="631">
        <v>21311.11</v>
      </c>
      <c r="E293" s="631">
        <v>47188.89</v>
      </c>
      <c r="F293" s="630" t="s">
        <v>2287</v>
      </c>
      <c r="G293" s="630" t="s">
        <v>2288</v>
      </c>
      <c r="H293" s="630" t="s">
        <v>2289</v>
      </c>
      <c r="I293" s="630" t="s">
        <v>2290</v>
      </c>
      <c r="J293" s="630" t="s">
        <v>2291</v>
      </c>
      <c r="K293" s="630" t="s">
        <v>2292</v>
      </c>
      <c r="L293" s="632">
        <v>43425</v>
      </c>
    </row>
    <row r="294" spans="1:12">
      <c r="A294" s="630">
        <v>285</v>
      </c>
      <c r="B294" s="630" t="s">
        <v>2286</v>
      </c>
      <c r="C294" s="631">
        <v>68500</v>
      </c>
      <c r="D294" s="631">
        <v>21311.11</v>
      </c>
      <c r="E294" s="631">
        <v>47188.89</v>
      </c>
      <c r="F294" s="630" t="s">
        <v>2287</v>
      </c>
      <c r="G294" s="630" t="s">
        <v>2288</v>
      </c>
      <c r="H294" s="630" t="s">
        <v>2289</v>
      </c>
      <c r="I294" s="630" t="s">
        <v>2290</v>
      </c>
      <c r="J294" s="630" t="s">
        <v>2291</v>
      </c>
      <c r="K294" s="630" t="s">
        <v>2292</v>
      </c>
      <c r="L294" s="632">
        <v>43425</v>
      </c>
    </row>
    <row r="295" spans="1:12">
      <c r="A295" s="630">
        <v>286</v>
      </c>
      <c r="B295" s="630" t="s">
        <v>2286</v>
      </c>
      <c r="C295" s="631">
        <v>68500</v>
      </c>
      <c r="D295" s="631">
        <v>21311.11</v>
      </c>
      <c r="E295" s="631">
        <v>47188.89</v>
      </c>
      <c r="F295" s="630" t="s">
        <v>2287</v>
      </c>
      <c r="G295" s="630" t="s">
        <v>2288</v>
      </c>
      <c r="H295" s="630" t="s">
        <v>2289</v>
      </c>
      <c r="I295" s="630" t="s">
        <v>2290</v>
      </c>
      <c r="J295" s="630" t="s">
        <v>2291</v>
      </c>
      <c r="K295" s="630" t="s">
        <v>2292</v>
      </c>
      <c r="L295" s="632">
        <v>43425</v>
      </c>
    </row>
    <row r="296" spans="1:12">
      <c r="A296" s="630">
        <v>287</v>
      </c>
      <c r="B296" s="630" t="s">
        <v>2286</v>
      </c>
      <c r="C296" s="631">
        <v>68500</v>
      </c>
      <c r="D296" s="631">
        <v>21311.11</v>
      </c>
      <c r="E296" s="631">
        <v>47188.89</v>
      </c>
      <c r="F296" s="630" t="s">
        <v>2287</v>
      </c>
      <c r="G296" s="630" t="s">
        <v>2288</v>
      </c>
      <c r="H296" s="630" t="s">
        <v>2289</v>
      </c>
      <c r="I296" s="630" t="s">
        <v>2290</v>
      </c>
      <c r="J296" s="630" t="s">
        <v>2291</v>
      </c>
      <c r="K296" s="630" t="s">
        <v>2292</v>
      </c>
      <c r="L296" s="632">
        <v>43425</v>
      </c>
    </row>
    <row r="297" spans="1:12">
      <c r="A297" s="630">
        <v>288</v>
      </c>
      <c r="B297" s="630" t="s">
        <v>2286</v>
      </c>
      <c r="C297" s="631">
        <v>68500</v>
      </c>
      <c r="D297" s="631">
        <v>21311.11</v>
      </c>
      <c r="E297" s="631">
        <v>47188.89</v>
      </c>
      <c r="F297" s="630" t="s">
        <v>2287</v>
      </c>
      <c r="G297" s="630" t="s">
        <v>2288</v>
      </c>
      <c r="H297" s="630" t="s">
        <v>2289</v>
      </c>
      <c r="I297" s="630" t="s">
        <v>2290</v>
      </c>
      <c r="J297" s="630" t="s">
        <v>2291</v>
      </c>
      <c r="K297" s="630" t="s">
        <v>2292</v>
      </c>
      <c r="L297" s="632">
        <v>43425</v>
      </c>
    </row>
    <row r="298" spans="1:12">
      <c r="A298" s="630">
        <v>289</v>
      </c>
      <c r="B298" s="630" t="s">
        <v>2286</v>
      </c>
      <c r="C298" s="631">
        <v>68500</v>
      </c>
      <c r="D298" s="631">
        <v>21311.11</v>
      </c>
      <c r="E298" s="631">
        <v>47188.89</v>
      </c>
      <c r="F298" s="630" t="s">
        <v>2287</v>
      </c>
      <c r="G298" s="630" t="s">
        <v>2288</v>
      </c>
      <c r="H298" s="630" t="s">
        <v>2289</v>
      </c>
      <c r="I298" s="630" t="s">
        <v>2290</v>
      </c>
      <c r="J298" s="630" t="s">
        <v>2291</v>
      </c>
      <c r="K298" s="630" t="s">
        <v>2292</v>
      </c>
      <c r="L298" s="632">
        <v>43425</v>
      </c>
    </row>
    <row r="299" spans="1:12">
      <c r="A299" s="630">
        <v>290</v>
      </c>
      <c r="B299" s="630" t="s">
        <v>2286</v>
      </c>
      <c r="C299" s="631">
        <v>68500</v>
      </c>
      <c r="D299" s="631">
        <v>21311.11</v>
      </c>
      <c r="E299" s="631">
        <v>47188.89</v>
      </c>
      <c r="F299" s="630" t="s">
        <v>2287</v>
      </c>
      <c r="G299" s="630" t="s">
        <v>2288</v>
      </c>
      <c r="H299" s="630" t="s">
        <v>2289</v>
      </c>
      <c r="I299" s="630" t="s">
        <v>2290</v>
      </c>
      <c r="J299" s="630" t="s">
        <v>2291</v>
      </c>
      <c r="K299" s="630" t="s">
        <v>2292</v>
      </c>
      <c r="L299" s="632">
        <v>43425</v>
      </c>
    </row>
    <row r="300" spans="1:12">
      <c r="A300" s="630">
        <v>291</v>
      </c>
      <c r="B300" s="630" t="s">
        <v>2286</v>
      </c>
      <c r="C300" s="631">
        <v>68500</v>
      </c>
      <c r="D300" s="631">
        <v>21311.11</v>
      </c>
      <c r="E300" s="631">
        <v>47188.89</v>
      </c>
      <c r="F300" s="630" t="s">
        <v>2287</v>
      </c>
      <c r="G300" s="630" t="s">
        <v>2288</v>
      </c>
      <c r="H300" s="630" t="s">
        <v>2289</v>
      </c>
      <c r="I300" s="630" t="s">
        <v>2290</v>
      </c>
      <c r="J300" s="630" t="s">
        <v>2291</v>
      </c>
      <c r="K300" s="630" t="s">
        <v>2292</v>
      </c>
      <c r="L300" s="632">
        <v>43425</v>
      </c>
    </row>
    <row r="301" spans="1:12">
      <c r="A301" s="630">
        <v>292</v>
      </c>
      <c r="B301" s="630" t="s">
        <v>2286</v>
      </c>
      <c r="C301" s="631">
        <v>68500</v>
      </c>
      <c r="D301" s="631">
        <v>21311.11</v>
      </c>
      <c r="E301" s="631">
        <v>47188.89</v>
      </c>
      <c r="F301" s="630" t="s">
        <v>2287</v>
      </c>
      <c r="G301" s="630" t="s">
        <v>2288</v>
      </c>
      <c r="H301" s="630" t="s">
        <v>2289</v>
      </c>
      <c r="I301" s="630" t="s">
        <v>2290</v>
      </c>
      <c r="J301" s="630" t="s">
        <v>2291</v>
      </c>
      <c r="K301" s="630" t="s">
        <v>2292</v>
      </c>
      <c r="L301" s="632">
        <v>43425</v>
      </c>
    </row>
    <row r="302" spans="1:12">
      <c r="A302" s="630">
        <v>293</v>
      </c>
      <c r="B302" s="630" t="s">
        <v>2286</v>
      </c>
      <c r="C302" s="631">
        <v>68500</v>
      </c>
      <c r="D302" s="631">
        <v>21311.11</v>
      </c>
      <c r="E302" s="631">
        <v>47188.89</v>
      </c>
      <c r="F302" s="630" t="s">
        <v>2287</v>
      </c>
      <c r="G302" s="630" t="s">
        <v>2288</v>
      </c>
      <c r="H302" s="630" t="s">
        <v>2289</v>
      </c>
      <c r="I302" s="630" t="s">
        <v>2290</v>
      </c>
      <c r="J302" s="630" t="s">
        <v>2291</v>
      </c>
      <c r="K302" s="630" t="s">
        <v>2292</v>
      </c>
      <c r="L302" s="632">
        <v>43425</v>
      </c>
    </row>
    <row r="303" spans="1:12">
      <c r="A303" s="630">
        <v>294</v>
      </c>
      <c r="B303" s="630" t="s">
        <v>2286</v>
      </c>
      <c r="C303" s="631">
        <v>68500</v>
      </c>
      <c r="D303" s="631">
        <v>21311.11</v>
      </c>
      <c r="E303" s="631">
        <v>47188.89</v>
      </c>
      <c r="F303" s="630" t="s">
        <v>2287</v>
      </c>
      <c r="G303" s="630" t="s">
        <v>2288</v>
      </c>
      <c r="H303" s="630" t="s">
        <v>2289</v>
      </c>
      <c r="I303" s="630" t="s">
        <v>2290</v>
      </c>
      <c r="J303" s="630" t="s">
        <v>2291</v>
      </c>
      <c r="K303" s="630" t="s">
        <v>2292</v>
      </c>
      <c r="L303" s="632">
        <v>43425</v>
      </c>
    </row>
    <row r="304" spans="1:12">
      <c r="A304" s="630">
        <v>295</v>
      </c>
      <c r="B304" s="630" t="s">
        <v>2286</v>
      </c>
      <c r="C304" s="631">
        <v>68500</v>
      </c>
      <c r="D304" s="631">
        <v>21311.11</v>
      </c>
      <c r="E304" s="631">
        <v>47188.89</v>
      </c>
      <c r="F304" s="630" t="s">
        <v>2287</v>
      </c>
      <c r="G304" s="630" t="s">
        <v>2288</v>
      </c>
      <c r="H304" s="630" t="s">
        <v>2289</v>
      </c>
      <c r="I304" s="630" t="s">
        <v>2290</v>
      </c>
      <c r="J304" s="630" t="s">
        <v>2291</v>
      </c>
      <c r="K304" s="630" t="s">
        <v>2292</v>
      </c>
      <c r="L304" s="632">
        <v>43425</v>
      </c>
    </row>
    <row r="305" spans="1:12">
      <c r="A305" s="630">
        <v>296</v>
      </c>
      <c r="B305" s="630" t="s">
        <v>2286</v>
      </c>
      <c r="C305" s="631">
        <v>68500</v>
      </c>
      <c r="D305" s="631">
        <v>21311.11</v>
      </c>
      <c r="E305" s="631">
        <v>47188.89</v>
      </c>
      <c r="F305" s="630" t="s">
        <v>2287</v>
      </c>
      <c r="G305" s="630" t="s">
        <v>2288</v>
      </c>
      <c r="H305" s="630" t="s">
        <v>2289</v>
      </c>
      <c r="I305" s="630" t="s">
        <v>2290</v>
      </c>
      <c r="J305" s="630" t="s">
        <v>2291</v>
      </c>
      <c r="K305" s="630" t="s">
        <v>2292</v>
      </c>
      <c r="L305" s="632">
        <v>43425</v>
      </c>
    </row>
    <row r="306" spans="1:12">
      <c r="A306" s="630">
        <v>297</v>
      </c>
      <c r="B306" s="630" t="s">
        <v>2286</v>
      </c>
      <c r="C306" s="631">
        <v>68500</v>
      </c>
      <c r="D306" s="631">
        <v>21311.11</v>
      </c>
      <c r="E306" s="631">
        <v>47188.89</v>
      </c>
      <c r="F306" s="630" t="s">
        <v>2287</v>
      </c>
      <c r="G306" s="630" t="s">
        <v>2288</v>
      </c>
      <c r="H306" s="630" t="s">
        <v>2289</v>
      </c>
      <c r="I306" s="630" t="s">
        <v>2290</v>
      </c>
      <c r="J306" s="630" t="s">
        <v>2291</v>
      </c>
      <c r="K306" s="630" t="s">
        <v>2292</v>
      </c>
      <c r="L306" s="632">
        <v>43425</v>
      </c>
    </row>
    <row r="307" spans="1:12">
      <c r="A307" s="630">
        <v>298</v>
      </c>
      <c r="B307" s="630" t="s">
        <v>2286</v>
      </c>
      <c r="C307" s="631">
        <v>68500</v>
      </c>
      <c r="D307" s="631">
        <v>21311.11</v>
      </c>
      <c r="E307" s="631">
        <v>47188.89</v>
      </c>
      <c r="F307" s="630" t="s">
        <v>2287</v>
      </c>
      <c r="G307" s="630" t="s">
        <v>2288</v>
      </c>
      <c r="H307" s="630" t="s">
        <v>2289</v>
      </c>
      <c r="I307" s="630" t="s">
        <v>2290</v>
      </c>
      <c r="J307" s="630" t="s">
        <v>2291</v>
      </c>
      <c r="K307" s="630" t="s">
        <v>2292</v>
      </c>
      <c r="L307" s="632">
        <v>43425</v>
      </c>
    </row>
    <row r="308" spans="1:12">
      <c r="A308" s="630">
        <v>299</v>
      </c>
      <c r="B308" s="630" t="s">
        <v>2286</v>
      </c>
      <c r="C308" s="631">
        <v>68500</v>
      </c>
      <c r="D308" s="631">
        <v>21311.11</v>
      </c>
      <c r="E308" s="631">
        <v>47188.89</v>
      </c>
      <c r="F308" s="630" t="s">
        <v>2287</v>
      </c>
      <c r="G308" s="630" t="s">
        <v>2288</v>
      </c>
      <c r="H308" s="630" t="s">
        <v>2289</v>
      </c>
      <c r="I308" s="630" t="s">
        <v>2290</v>
      </c>
      <c r="J308" s="630" t="s">
        <v>2291</v>
      </c>
      <c r="K308" s="630" t="s">
        <v>2292</v>
      </c>
      <c r="L308" s="632">
        <v>43425</v>
      </c>
    </row>
    <row r="309" spans="1:12">
      <c r="A309" s="630">
        <v>300</v>
      </c>
      <c r="B309" s="630" t="s">
        <v>2286</v>
      </c>
      <c r="C309" s="631">
        <v>68500</v>
      </c>
      <c r="D309" s="631">
        <v>21311.11</v>
      </c>
      <c r="E309" s="631">
        <v>47188.89</v>
      </c>
      <c r="F309" s="630" t="s">
        <v>2287</v>
      </c>
      <c r="G309" s="630" t="s">
        <v>2288</v>
      </c>
      <c r="H309" s="630" t="s">
        <v>2289</v>
      </c>
      <c r="I309" s="630" t="s">
        <v>2290</v>
      </c>
      <c r="J309" s="630" t="s">
        <v>2291</v>
      </c>
      <c r="K309" s="630" t="s">
        <v>2292</v>
      </c>
      <c r="L309" s="632">
        <v>43425</v>
      </c>
    </row>
    <row r="310" spans="1:12">
      <c r="A310" s="630">
        <v>301</v>
      </c>
      <c r="B310" s="630" t="s">
        <v>2293</v>
      </c>
      <c r="C310" s="631">
        <v>220000</v>
      </c>
      <c r="D310" s="631">
        <v>47666.67</v>
      </c>
      <c r="E310" s="631">
        <v>172333.33</v>
      </c>
      <c r="F310" s="630" t="s">
        <v>2294</v>
      </c>
      <c r="G310" s="630" t="s">
        <v>2295</v>
      </c>
      <c r="H310" s="630" t="s">
        <v>2296</v>
      </c>
      <c r="I310" s="630" t="s">
        <v>2297</v>
      </c>
      <c r="J310" s="630" t="s">
        <v>2291</v>
      </c>
      <c r="K310" s="630" t="s">
        <v>2292</v>
      </c>
      <c r="L310" s="632">
        <v>43770</v>
      </c>
    </row>
    <row r="311" spans="1:12">
      <c r="A311" s="630">
        <v>302</v>
      </c>
      <c r="B311" s="630" t="s">
        <v>2298</v>
      </c>
      <c r="C311" s="631">
        <v>120000</v>
      </c>
      <c r="D311" s="631">
        <v>26000</v>
      </c>
      <c r="E311" s="631">
        <v>94000</v>
      </c>
      <c r="F311" s="630" t="s">
        <v>2294</v>
      </c>
      <c r="G311" s="630" t="s">
        <v>2295</v>
      </c>
      <c r="H311" s="630" t="s">
        <v>2296</v>
      </c>
      <c r="I311" s="630" t="s">
        <v>2297</v>
      </c>
      <c r="J311" s="630" t="s">
        <v>2291</v>
      </c>
      <c r="K311" s="630" t="s">
        <v>2292</v>
      </c>
      <c r="L311" s="632">
        <v>43770</v>
      </c>
    </row>
    <row r="312" spans="1:12">
      <c r="A312" s="630">
        <v>303</v>
      </c>
      <c r="B312" s="630" t="s">
        <v>2299</v>
      </c>
      <c r="C312" s="631">
        <v>67500</v>
      </c>
      <c r="D312" s="631">
        <v>14625</v>
      </c>
      <c r="E312" s="631">
        <v>52875</v>
      </c>
      <c r="F312" s="630" t="s">
        <v>2294</v>
      </c>
      <c r="G312" s="630" t="s">
        <v>2295</v>
      </c>
      <c r="H312" s="630" t="s">
        <v>2296</v>
      </c>
      <c r="I312" s="630" t="s">
        <v>2297</v>
      </c>
      <c r="J312" s="630" t="s">
        <v>2291</v>
      </c>
      <c r="K312" s="630" t="s">
        <v>2292</v>
      </c>
      <c r="L312" s="632">
        <v>43770</v>
      </c>
    </row>
    <row r="313" spans="1:12">
      <c r="A313" s="630">
        <v>304</v>
      </c>
      <c r="B313" s="630" t="s">
        <v>2300</v>
      </c>
      <c r="C313" s="631">
        <v>60000</v>
      </c>
      <c r="D313" s="631">
        <v>13000</v>
      </c>
      <c r="E313" s="631">
        <v>47000</v>
      </c>
      <c r="F313" s="630" t="s">
        <v>2294</v>
      </c>
      <c r="G313" s="630" t="s">
        <v>2295</v>
      </c>
      <c r="H313" s="630" t="s">
        <v>2296</v>
      </c>
      <c r="I313" s="630" t="s">
        <v>2297</v>
      </c>
      <c r="J313" s="630" t="s">
        <v>2291</v>
      </c>
      <c r="K313" s="630" t="s">
        <v>2292</v>
      </c>
      <c r="L313" s="632">
        <v>43770</v>
      </c>
    </row>
    <row r="314" spans="1:12">
      <c r="A314" s="630">
        <v>305</v>
      </c>
      <c r="B314" s="630" t="s">
        <v>2300</v>
      </c>
      <c r="C314" s="631">
        <v>60000</v>
      </c>
      <c r="D314" s="631">
        <v>13000</v>
      </c>
      <c r="E314" s="631">
        <v>47000</v>
      </c>
      <c r="F314" s="630" t="s">
        <v>2294</v>
      </c>
      <c r="G314" s="630" t="s">
        <v>2295</v>
      </c>
      <c r="H314" s="630" t="s">
        <v>2296</v>
      </c>
      <c r="I314" s="630" t="s">
        <v>2297</v>
      </c>
      <c r="J314" s="630" t="s">
        <v>2291</v>
      </c>
      <c r="K314" s="630" t="s">
        <v>2292</v>
      </c>
      <c r="L314" s="632">
        <v>43770</v>
      </c>
    </row>
    <row r="315" spans="1:12">
      <c r="A315" s="630">
        <v>306</v>
      </c>
      <c r="B315" s="630" t="s">
        <v>2300</v>
      </c>
      <c r="C315" s="631">
        <v>60000</v>
      </c>
      <c r="D315" s="631">
        <v>13000</v>
      </c>
      <c r="E315" s="631">
        <v>47000</v>
      </c>
      <c r="F315" s="630" t="s">
        <v>2294</v>
      </c>
      <c r="G315" s="630" t="s">
        <v>2295</v>
      </c>
      <c r="H315" s="630" t="s">
        <v>2296</v>
      </c>
      <c r="I315" s="630" t="s">
        <v>2297</v>
      </c>
      <c r="J315" s="630" t="s">
        <v>2291</v>
      </c>
      <c r="K315" s="630" t="s">
        <v>2292</v>
      </c>
      <c r="L315" s="632">
        <v>43770</v>
      </c>
    </row>
    <row r="316" spans="1:12">
      <c r="A316" s="630">
        <v>307</v>
      </c>
      <c r="B316" s="630" t="s">
        <v>2301</v>
      </c>
      <c r="C316" s="631">
        <v>35000</v>
      </c>
      <c r="D316" s="631">
        <v>7583.33</v>
      </c>
      <c r="E316" s="631">
        <v>27416.67</v>
      </c>
      <c r="F316" s="630" t="s">
        <v>2294</v>
      </c>
      <c r="G316" s="630" t="s">
        <v>2295</v>
      </c>
      <c r="H316" s="630" t="s">
        <v>2296</v>
      </c>
      <c r="I316" s="630" t="s">
        <v>2297</v>
      </c>
      <c r="J316" s="630" t="s">
        <v>2291</v>
      </c>
      <c r="K316" s="630" t="s">
        <v>2292</v>
      </c>
      <c r="L316" s="632">
        <v>43770</v>
      </c>
    </row>
    <row r="317" spans="1:12">
      <c r="A317" s="630">
        <v>308</v>
      </c>
      <c r="B317" s="630" t="s">
        <v>2301</v>
      </c>
      <c r="C317" s="631">
        <v>35000</v>
      </c>
      <c r="D317" s="631">
        <v>7583.33</v>
      </c>
      <c r="E317" s="631">
        <v>27416.67</v>
      </c>
      <c r="F317" s="630" t="s">
        <v>2294</v>
      </c>
      <c r="G317" s="630" t="s">
        <v>2295</v>
      </c>
      <c r="H317" s="630" t="s">
        <v>2296</v>
      </c>
      <c r="I317" s="630" t="s">
        <v>2297</v>
      </c>
      <c r="J317" s="630" t="s">
        <v>2291</v>
      </c>
      <c r="K317" s="630" t="s">
        <v>2292</v>
      </c>
      <c r="L317" s="632">
        <v>43770</v>
      </c>
    </row>
    <row r="318" spans="1:12">
      <c r="A318" s="630">
        <v>309</v>
      </c>
      <c r="B318" s="630" t="s">
        <v>2302</v>
      </c>
      <c r="C318" s="631">
        <v>20000</v>
      </c>
      <c r="D318" s="631">
        <v>4333.34</v>
      </c>
      <c r="E318" s="631">
        <v>15666.66</v>
      </c>
      <c r="F318" s="630" t="s">
        <v>2294</v>
      </c>
      <c r="G318" s="630" t="s">
        <v>2295</v>
      </c>
      <c r="H318" s="630" t="s">
        <v>2296</v>
      </c>
      <c r="I318" s="630" t="s">
        <v>2297</v>
      </c>
      <c r="J318" s="630" t="s">
        <v>2291</v>
      </c>
      <c r="K318" s="630" t="s">
        <v>2292</v>
      </c>
      <c r="L318" s="632">
        <v>43770</v>
      </c>
    </row>
    <row r="319" spans="1:12">
      <c r="A319" s="630">
        <v>310</v>
      </c>
      <c r="B319" s="630" t="s">
        <v>2302</v>
      </c>
      <c r="C319" s="631">
        <v>20000</v>
      </c>
      <c r="D319" s="631">
        <v>4333.34</v>
      </c>
      <c r="E319" s="631">
        <v>15666.66</v>
      </c>
      <c r="F319" s="630" t="s">
        <v>2294</v>
      </c>
      <c r="G319" s="630" t="s">
        <v>2295</v>
      </c>
      <c r="H319" s="630" t="s">
        <v>2296</v>
      </c>
      <c r="I319" s="630" t="s">
        <v>2297</v>
      </c>
      <c r="J319" s="630" t="s">
        <v>2291</v>
      </c>
      <c r="K319" s="630" t="s">
        <v>2292</v>
      </c>
      <c r="L319" s="632">
        <v>43770</v>
      </c>
    </row>
    <row r="320" spans="1:12">
      <c r="A320" s="630">
        <v>311</v>
      </c>
      <c r="B320" s="630" t="s">
        <v>2302</v>
      </c>
      <c r="C320" s="631">
        <v>20000</v>
      </c>
      <c r="D320" s="631">
        <v>4333.34</v>
      </c>
      <c r="E320" s="631">
        <v>15666.66</v>
      </c>
      <c r="F320" s="630" t="s">
        <v>2294</v>
      </c>
      <c r="G320" s="630" t="s">
        <v>2295</v>
      </c>
      <c r="H320" s="630" t="s">
        <v>2296</v>
      </c>
      <c r="I320" s="630" t="s">
        <v>2297</v>
      </c>
      <c r="J320" s="630" t="s">
        <v>2291</v>
      </c>
      <c r="K320" s="630" t="s">
        <v>2292</v>
      </c>
      <c r="L320" s="632">
        <v>43770</v>
      </c>
    </row>
    <row r="321" spans="1:12">
      <c r="A321" s="630">
        <v>312</v>
      </c>
      <c r="B321" s="630" t="s">
        <v>2302</v>
      </c>
      <c r="C321" s="631">
        <v>20000</v>
      </c>
      <c r="D321" s="631">
        <v>4333.34</v>
      </c>
      <c r="E321" s="631">
        <v>15666.66</v>
      </c>
      <c r="F321" s="630" t="s">
        <v>2294</v>
      </c>
      <c r="G321" s="630" t="s">
        <v>2295</v>
      </c>
      <c r="H321" s="630" t="s">
        <v>2296</v>
      </c>
      <c r="I321" s="630" t="s">
        <v>2297</v>
      </c>
      <c r="J321" s="630" t="s">
        <v>2291</v>
      </c>
      <c r="K321" s="630" t="s">
        <v>2292</v>
      </c>
      <c r="L321" s="632">
        <v>43770</v>
      </c>
    </row>
    <row r="322" spans="1:12">
      <c r="A322" s="630">
        <v>313</v>
      </c>
      <c r="B322" s="630" t="s">
        <v>2302</v>
      </c>
      <c r="C322" s="631">
        <v>20000</v>
      </c>
      <c r="D322" s="631">
        <v>4333.34</v>
      </c>
      <c r="E322" s="631">
        <v>15666.66</v>
      </c>
      <c r="F322" s="630" t="s">
        <v>2294</v>
      </c>
      <c r="G322" s="630" t="s">
        <v>2295</v>
      </c>
      <c r="H322" s="630" t="s">
        <v>2296</v>
      </c>
      <c r="I322" s="630" t="s">
        <v>2297</v>
      </c>
      <c r="J322" s="630" t="s">
        <v>2291</v>
      </c>
      <c r="K322" s="630" t="s">
        <v>2292</v>
      </c>
      <c r="L322" s="632">
        <v>43770</v>
      </c>
    </row>
    <row r="323" spans="1:12">
      <c r="A323" s="630">
        <v>314</v>
      </c>
      <c r="B323" s="630" t="s">
        <v>2303</v>
      </c>
      <c r="C323" s="631">
        <v>8500</v>
      </c>
      <c r="D323" s="631">
        <v>1841.66</v>
      </c>
      <c r="E323" s="631">
        <v>6658.34</v>
      </c>
      <c r="F323" s="630" t="s">
        <v>2294</v>
      </c>
      <c r="G323" s="630" t="s">
        <v>2295</v>
      </c>
      <c r="H323" s="630" t="s">
        <v>2296</v>
      </c>
      <c r="I323" s="630" t="s">
        <v>2297</v>
      </c>
      <c r="J323" s="630" t="s">
        <v>2291</v>
      </c>
      <c r="K323" s="630" t="s">
        <v>2292</v>
      </c>
      <c r="L323" s="632">
        <v>43770</v>
      </c>
    </row>
    <row r="324" spans="1:12">
      <c r="A324" s="630">
        <v>315</v>
      </c>
      <c r="B324" s="630" t="s">
        <v>2303</v>
      </c>
      <c r="C324" s="631">
        <v>8500</v>
      </c>
      <c r="D324" s="631">
        <v>1841.66</v>
      </c>
      <c r="E324" s="631">
        <v>6658.34</v>
      </c>
      <c r="F324" s="630" t="s">
        <v>2294</v>
      </c>
      <c r="G324" s="630" t="s">
        <v>2295</v>
      </c>
      <c r="H324" s="630" t="s">
        <v>2296</v>
      </c>
      <c r="I324" s="630" t="s">
        <v>2297</v>
      </c>
      <c r="J324" s="630" t="s">
        <v>2291</v>
      </c>
      <c r="K324" s="630" t="s">
        <v>2292</v>
      </c>
      <c r="L324" s="632">
        <v>43770</v>
      </c>
    </row>
    <row r="325" spans="1:12">
      <c r="A325" s="630">
        <v>316</v>
      </c>
      <c r="B325" s="630" t="s">
        <v>2303</v>
      </c>
      <c r="C325" s="631">
        <v>8500</v>
      </c>
      <c r="D325" s="631">
        <v>1841.66</v>
      </c>
      <c r="E325" s="631">
        <v>6658.34</v>
      </c>
      <c r="F325" s="630" t="s">
        <v>2294</v>
      </c>
      <c r="G325" s="630" t="s">
        <v>2295</v>
      </c>
      <c r="H325" s="630" t="s">
        <v>2296</v>
      </c>
      <c r="I325" s="630" t="s">
        <v>2297</v>
      </c>
      <c r="J325" s="630" t="s">
        <v>2291</v>
      </c>
      <c r="K325" s="630" t="s">
        <v>2292</v>
      </c>
      <c r="L325" s="632">
        <v>43770</v>
      </c>
    </row>
    <row r="326" spans="1:12">
      <c r="A326" s="630">
        <v>317</v>
      </c>
      <c r="B326" s="630" t="s">
        <v>2303</v>
      </c>
      <c r="C326" s="631">
        <v>8500</v>
      </c>
      <c r="D326" s="631">
        <v>1841.66</v>
      </c>
      <c r="E326" s="631">
        <v>6658.34</v>
      </c>
      <c r="F326" s="630" t="s">
        <v>2294</v>
      </c>
      <c r="G326" s="630" t="s">
        <v>2295</v>
      </c>
      <c r="H326" s="630" t="s">
        <v>2296</v>
      </c>
      <c r="I326" s="630" t="s">
        <v>2297</v>
      </c>
      <c r="J326" s="630" t="s">
        <v>2291</v>
      </c>
      <c r="K326" s="630" t="s">
        <v>2292</v>
      </c>
      <c r="L326" s="632">
        <v>43770</v>
      </c>
    </row>
    <row r="327" spans="1:12">
      <c r="A327" s="630">
        <v>318</v>
      </c>
      <c r="B327" s="630" t="s">
        <v>2303</v>
      </c>
      <c r="C327" s="631">
        <v>8500</v>
      </c>
      <c r="D327" s="631">
        <v>1841.66</v>
      </c>
      <c r="E327" s="631">
        <v>6658.34</v>
      </c>
      <c r="F327" s="630" t="s">
        <v>2294</v>
      </c>
      <c r="G327" s="630" t="s">
        <v>2295</v>
      </c>
      <c r="H327" s="630" t="s">
        <v>2296</v>
      </c>
      <c r="I327" s="630" t="s">
        <v>2297</v>
      </c>
      <c r="J327" s="630" t="s">
        <v>2291</v>
      </c>
      <c r="K327" s="630" t="s">
        <v>2292</v>
      </c>
      <c r="L327" s="632">
        <v>43770</v>
      </c>
    </row>
    <row r="328" spans="1:12">
      <c r="A328" s="630">
        <v>319</v>
      </c>
      <c r="B328" s="630" t="s">
        <v>2303</v>
      </c>
      <c r="C328" s="631">
        <v>8500</v>
      </c>
      <c r="D328" s="631">
        <v>1841.66</v>
      </c>
      <c r="E328" s="631">
        <v>6658.34</v>
      </c>
      <c r="F328" s="630" t="s">
        <v>2294</v>
      </c>
      <c r="G328" s="630" t="s">
        <v>2295</v>
      </c>
      <c r="H328" s="630" t="s">
        <v>2296</v>
      </c>
      <c r="I328" s="630" t="s">
        <v>2297</v>
      </c>
      <c r="J328" s="630" t="s">
        <v>2291</v>
      </c>
      <c r="K328" s="630" t="s">
        <v>2292</v>
      </c>
      <c r="L328" s="632">
        <v>43770</v>
      </c>
    </row>
    <row r="329" spans="1:12">
      <c r="A329" s="630">
        <v>320</v>
      </c>
      <c r="B329" s="630" t="s">
        <v>2303</v>
      </c>
      <c r="C329" s="631">
        <v>8500</v>
      </c>
      <c r="D329" s="631">
        <v>1841.66</v>
      </c>
      <c r="E329" s="631">
        <v>6658.34</v>
      </c>
      <c r="F329" s="630" t="s">
        <v>2294</v>
      </c>
      <c r="G329" s="630" t="s">
        <v>2295</v>
      </c>
      <c r="H329" s="630" t="s">
        <v>2296</v>
      </c>
      <c r="I329" s="630" t="s">
        <v>2297</v>
      </c>
      <c r="J329" s="630" t="s">
        <v>2291</v>
      </c>
      <c r="K329" s="630" t="s">
        <v>2292</v>
      </c>
      <c r="L329" s="632">
        <v>43770</v>
      </c>
    </row>
    <row r="330" spans="1:12">
      <c r="A330" s="630">
        <v>321</v>
      </c>
      <c r="B330" s="630" t="s">
        <v>2303</v>
      </c>
      <c r="C330" s="631">
        <v>8500</v>
      </c>
      <c r="D330" s="631">
        <v>1841.66</v>
      </c>
      <c r="E330" s="631">
        <v>6658.34</v>
      </c>
      <c r="F330" s="630" t="s">
        <v>2294</v>
      </c>
      <c r="G330" s="630" t="s">
        <v>2295</v>
      </c>
      <c r="H330" s="630" t="s">
        <v>2296</v>
      </c>
      <c r="I330" s="630" t="s">
        <v>2297</v>
      </c>
      <c r="J330" s="630" t="s">
        <v>2291</v>
      </c>
      <c r="K330" s="630" t="s">
        <v>2292</v>
      </c>
      <c r="L330" s="632">
        <v>43770</v>
      </c>
    </row>
    <row r="331" spans="1:12">
      <c r="A331" s="630">
        <v>322</v>
      </c>
      <c r="B331" s="630" t="s">
        <v>2303</v>
      </c>
      <c r="C331" s="631">
        <v>8500</v>
      </c>
      <c r="D331" s="631">
        <v>1841.66</v>
      </c>
      <c r="E331" s="631">
        <v>6658.34</v>
      </c>
      <c r="F331" s="630" t="s">
        <v>2294</v>
      </c>
      <c r="G331" s="630" t="s">
        <v>2295</v>
      </c>
      <c r="H331" s="630" t="s">
        <v>2296</v>
      </c>
      <c r="I331" s="630" t="s">
        <v>2297</v>
      </c>
      <c r="J331" s="630" t="s">
        <v>2291</v>
      </c>
      <c r="K331" s="630" t="s">
        <v>2292</v>
      </c>
      <c r="L331" s="632">
        <v>43770</v>
      </c>
    </row>
    <row r="332" spans="1:12">
      <c r="A332" s="630">
        <v>323</v>
      </c>
      <c r="B332" s="630" t="s">
        <v>2303</v>
      </c>
      <c r="C332" s="631">
        <v>8500</v>
      </c>
      <c r="D332" s="631">
        <v>1841.66</v>
      </c>
      <c r="E332" s="631">
        <v>6658.34</v>
      </c>
      <c r="F332" s="630" t="s">
        <v>2294</v>
      </c>
      <c r="G332" s="630" t="s">
        <v>2295</v>
      </c>
      <c r="H332" s="630" t="s">
        <v>2296</v>
      </c>
      <c r="I332" s="630" t="s">
        <v>2297</v>
      </c>
      <c r="J332" s="630" t="s">
        <v>2291</v>
      </c>
      <c r="K332" s="630" t="s">
        <v>2292</v>
      </c>
      <c r="L332" s="632">
        <v>43770</v>
      </c>
    </row>
    <row r="333" spans="1:12">
      <c r="A333" s="630">
        <v>324</v>
      </c>
      <c r="B333" s="630" t="s">
        <v>2303</v>
      </c>
      <c r="C333" s="631">
        <v>8500</v>
      </c>
      <c r="D333" s="631">
        <v>1841.66</v>
      </c>
      <c r="E333" s="631">
        <v>6658.34</v>
      </c>
      <c r="F333" s="630" t="s">
        <v>2294</v>
      </c>
      <c r="G333" s="630" t="s">
        <v>2295</v>
      </c>
      <c r="H333" s="630" t="s">
        <v>2296</v>
      </c>
      <c r="I333" s="630" t="s">
        <v>2297</v>
      </c>
      <c r="J333" s="630" t="s">
        <v>2291</v>
      </c>
      <c r="K333" s="630" t="s">
        <v>2292</v>
      </c>
      <c r="L333" s="632">
        <v>43770</v>
      </c>
    </row>
    <row r="334" spans="1:12">
      <c r="A334" s="630">
        <v>325</v>
      </c>
      <c r="B334" s="630" t="s">
        <v>2303</v>
      </c>
      <c r="C334" s="631">
        <v>8500</v>
      </c>
      <c r="D334" s="631">
        <v>1841.66</v>
      </c>
      <c r="E334" s="631">
        <v>6658.34</v>
      </c>
      <c r="F334" s="630" t="s">
        <v>2294</v>
      </c>
      <c r="G334" s="630" t="s">
        <v>2295</v>
      </c>
      <c r="H334" s="630" t="s">
        <v>2296</v>
      </c>
      <c r="I334" s="630" t="s">
        <v>2297</v>
      </c>
      <c r="J334" s="630" t="s">
        <v>2291</v>
      </c>
      <c r="K334" s="630" t="s">
        <v>2292</v>
      </c>
      <c r="L334" s="632">
        <v>43770</v>
      </c>
    </row>
    <row r="335" spans="1:12">
      <c r="A335" s="630">
        <v>326</v>
      </c>
      <c r="B335" s="630" t="s">
        <v>2303</v>
      </c>
      <c r="C335" s="631">
        <v>8500</v>
      </c>
      <c r="D335" s="631">
        <v>1841.66</v>
      </c>
      <c r="E335" s="631">
        <v>6658.34</v>
      </c>
      <c r="F335" s="630" t="s">
        <v>2294</v>
      </c>
      <c r="G335" s="630" t="s">
        <v>2295</v>
      </c>
      <c r="H335" s="630" t="s">
        <v>2296</v>
      </c>
      <c r="I335" s="630" t="s">
        <v>2297</v>
      </c>
      <c r="J335" s="630" t="s">
        <v>2291</v>
      </c>
      <c r="K335" s="630" t="s">
        <v>2292</v>
      </c>
      <c r="L335" s="632">
        <v>43770</v>
      </c>
    </row>
    <row r="336" spans="1:12">
      <c r="A336" s="630">
        <v>327</v>
      </c>
      <c r="B336" s="630" t="s">
        <v>2303</v>
      </c>
      <c r="C336" s="631">
        <v>8500</v>
      </c>
      <c r="D336" s="631">
        <v>1841.66</v>
      </c>
      <c r="E336" s="631">
        <v>6658.34</v>
      </c>
      <c r="F336" s="630" t="s">
        <v>2294</v>
      </c>
      <c r="G336" s="630" t="s">
        <v>2295</v>
      </c>
      <c r="H336" s="630" t="s">
        <v>2296</v>
      </c>
      <c r="I336" s="630" t="s">
        <v>2297</v>
      </c>
      <c r="J336" s="630" t="s">
        <v>2291</v>
      </c>
      <c r="K336" s="630" t="s">
        <v>2292</v>
      </c>
      <c r="L336" s="632">
        <v>43770</v>
      </c>
    </row>
    <row r="337" spans="1:12">
      <c r="A337" s="630">
        <v>328</v>
      </c>
      <c r="B337" s="630" t="s">
        <v>2303</v>
      </c>
      <c r="C337" s="631">
        <v>8500</v>
      </c>
      <c r="D337" s="631">
        <v>1841.66</v>
      </c>
      <c r="E337" s="631">
        <v>6658.34</v>
      </c>
      <c r="F337" s="630" t="s">
        <v>2294</v>
      </c>
      <c r="G337" s="630" t="s">
        <v>2295</v>
      </c>
      <c r="H337" s="630" t="s">
        <v>2296</v>
      </c>
      <c r="I337" s="630" t="s">
        <v>2297</v>
      </c>
      <c r="J337" s="630" t="s">
        <v>2291</v>
      </c>
      <c r="K337" s="630" t="s">
        <v>2292</v>
      </c>
      <c r="L337" s="632">
        <v>43770</v>
      </c>
    </row>
    <row r="338" spans="1:12">
      <c r="A338" s="630">
        <v>329</v>
      </c>
      <c r="B338" s="630" t="s">
        <v>2303</v>
      </c>
      <c r="C338" s="631">
        <v>8500</v>
      </c>
      <c r="D338" s="631">
        <v>1841.66</v>
      </c>
      <c r="E338" s="631">
        <v>6658.34</v>
      </c>
      <c r="F338" s="630" t="s">
        <v>2294</v>
      </c>
      <c r="G338" s="630" t="s">
        <v>2295</v>
      </c>
      <c r="H338" s="630" t="s">
        <v>2296</v>
      </c>
      <c r="I338" s="630" t="s">
        <v>2297</v>
      </c>
      <c r="J338" s="630" t="s">
        <v>2291</v>
      </c>
      <c r="K338" s="630" t="s">
        <v>2292</v>
      </c>
      <c r="L338" s="632">
        <v>43770</v>
      </c>
    </row>
    <row r="339" spans="1:12">
      <c r="A339" s="630">
        <v>330</v>
      </c>
      <c r="B339" s="630" t="s">
        <v>2303</v>
      </c>
      <c r="C339" s="631">
        <v>8500</v>
      </c>
      <c r="D339" s="631">
        <v>1841.66</v>
      </c>
      <c r="E339" s="631">
        <v>6658.34</v>
      </c>
      <c r="F339" s="630" t="s">
        <v>2294</v>
      </c>
      <c r="G339" s="630" t="s">
        <v>2295</v>
      </c>
      <c r="H339" s="630" t="s">
        <v>2296</v>
      </c>
      <c r="I339" s="630" t="s">
        <v>2297</v>
      </c>
      <c r="J339" s="630" t="s">
        <v>2291</v>
      </c>
      <c r="K339" s="630" t="s">
        <v>2292</v>
      </c>
      <c r="L339" s="632">
        <v>43770</v>
      </c>
    </row>
    <row r="340" spans="1:12">
      <c r="A340" s="630">
        <v>331</v>
      </c>
      <c r="B340" s="630" t="s">
        <v>2303</v>
      </c>
      <c r="C340" s="631">
        <v>8500</v>
      </c>
      <c r="D340" s="631">
        <v>1841.66</v>
      </c>
      <c r="E340" s="631">
        <v>6658.34</v>
      </c>
      <c r="F340" s="630" t="s">
        <v>2294</v>
      </c>
      <c r="G340" s="630" t="s">
        <v>2295</v>
      </c>
      <c r="H340" s="630" t="s">
        <v>2296</v>
      </c>
      <c r="I340" s="630" t="s">
        <v>2297</v>
      </c>
      <c r="J340" s="630" t="s">
        <v>2291</v>
      </c>
      <c r="K340" s="630" t="s">
        <v>2292</v>
      </c>
      <c r="L340" s="632">
        <v>43770</v>
      </c>
    </row>
    <row r="341" spans="1:12">
      <c r="A341" s="630">
        <v>332</v>
      </c>
      <c r="B341" s="630" t="s">
        <v>2303</v>
      </c>
      <c r="C341" s="631">
        <v>8500</v>
      </c>
      <c r="D341" s="631">
        <v>1841.66</v>
      </c>
      <c r="E341" s="631">
        <v>6658.34</v>
      </c>
      <c r="F341" s="630" t="s">
        <v>2294</v>
      </c>
      <c r="G341" s="630" t="s">
        <v>2295</v>
      </c>
      <c r="H341" s="630" t="s">
        <v>2296</v>
      </c>
      <c r="I341" s="630" t="s">
        <v>2297</v>
      </c>
      <c r="J341" s="630" t="s">
        <v>2291</v>
      </c>
      <c r="K341" s="630" t="s">
        <v>2292</v>
      </c>
      <c r="L341" s="632">
        <v>43770</v>
      </c>
    </row>
    <row r="342" spans="1:12">
      <c r="A342" s="630">
        <v>333</v>
      </c>
      <c r="B342" s="630" t="s">
        <v>2303</v>
      </c>
      <c r="C342" s="631">
        <v>8500</v>
      </c>
      <c r="D342" s="631">
        <v>1841.66</v>
      </c>
      <c r="E342" s="631">
        <v>6658.34</v>
      </c>
      <c r="F342" s="630" t="s">
        <v>2294</v>
      </c>
      <c r="G342" s="630" t="s">
        <v>2295</v>
      </c>
      <c r="H342" s="630" t="s">
        <v>2296</v>
      </c>
      <c r="I342" s="630" t="s">
        <v>2297</v>
      </c>
      <c r="J342" s="630" t="s">
        <v>2291</v>
      </c>
      <c r="K342" s="630" t="s">
        <v>2292</v>
      </c>
      <c r="L342" s="632">
        <v>43770</v>
      </c>
    </row>
    <row r="343" spans="1:12">
      <c r="A343" s="630">
        <v>334</v>
      </c>
      <c r="B343" s="630" t="s">
        <v>2303</v>
      </c>
      <c r="C343" s="631">
        <v>8500</v>
      </c>
      <c r="D343" s="631">
        <v>1841.66</v>
      </c>
      <c r="E343" s="631">
        <v>6658.34</v>
      </c>
      <c r="F343" s="630" t="s">
        <v>2294</v>
      </c>
      <c r="G343" s="630" t="s">
        <v>2295</v>
      </c>
      <c r="H343" s="630" t="s">
        <v>2296</v>
      </c>
      <c r="I343" s="630" t="s">
        <v>2297</v>
      </c>
      <c r="J343" s="630" t="s">
        <v>2291</v>
      </c>
      <c r="K343" s="630" t="s">
        <v>2292</v>
      </c>
      <c r="L343" s="632">
        <v>43770</v>
      </c>
    </row>
    <row r="344" spans="1:12">
      <c r="A344" s="630">
        <v>335</v>
      </c>
      <c r="B344" s="630" t="s">
        <v>2303</v>
      </c>
      <c r="C344" s="631">
        <v>8500</v>
      </c>
      <c r="D344" s="631">
        <v>1841.66</v>
      </c>
      <c r="E344" s="631">
        <v>6658.34</v>
      </c>
      <c r="F344" s="630" t="s">
        <v>2294</v>
      </c>
      <c r="G344" s="630" t="s">
        <v>2295</v>
      </c>
      <c r="H344" s="630" t="s">
        <v>2296</v>
      </c>
      <c r="I344" s="630" t="s">
        <v>2297</v>
      </c>
      <c r="J344" s="630" t="s">
        <v>2291</v>
      </c>
      <c r="K344" s="630" t="s">
        <v>2292</v>
      </c>
      <c r="L344" s="632">
        <v>43770</v>
      </c>
    </row>
    <row r="345" spans="1:12">
      <c r="A345" s="630">
        <v>336</v>
      </c>
      <c r="B345" s="630" t="s">
        <v>2303</v>
      </c>
      <c r="C345" s="631">
        <v>8500</v>
      </c>
      <c r="D345" s="631">
        <v>1841.66</v>
      </c>
      <c r="E345" s="631">
        <v>6658.34</v>
      </c>
      <c r="F345" s="630" t="s">
        <v>2294</v>
      </c>
      <c r="G345" s="630" t="s">
        <v>2295</v>
      </c>
      <c r="H345" s="630" t="s">
        <v>2296</v>
      </c>
      <c r="I345" s="630" t="s">
        <v>2297</v>
      </c>
      <c r="J345" s="630" t="s">
        <v>2291</v>
      </c>
      <c r="K345" s="630" t="s">
        <v>2292</v>
      </c>
      <c r="L345" s="632">
        <v>43770</v>
      </c>
    </row>
    <row r="346" spans="1:12">
      <c r="A346" s="630">
        <v>337</v>
      </c>
      <c r="B346" s="630" t="s">
        <v>2303</v>
      </c>
      <c r="C346" s="631">
        <v>8500</v>
      </c>
      <c r="D346" s="631">
        <v>1841.66</v>
      </c>
      <c r="E346" s="631">
        <v>6658.34</v>
      </c>
      <c r="F346" s="630" t="s">
        <v>2294</v>
      </c>
      <c r="G346" s="630" t="s">
        <v>2295</v>
      </c>
      <c r="H346" s="630" t="s">
        <v>2296</v>
      </c>
      <c r="I346" s="630" t="s">
        <v>2297</v>
      </c>
      <c r="J346" s="630" t="s">
        <v>2291</v>
      </c>
      <c r="K346" s="630" t="s">
        <v>2292</v>
      </c>
      <c r="L346" s="632">
        <v>43770</v>
      </c>
    </row>
    <row r="347" spans="1:12">
      <c r="A347" s="630">
        <v>338</v>
      </c>
      <c r="B347" s="630" t="s">
        <v>2303</v>
      </c>
      <c r="C347" s="631">
        <v>8500</v>
      </c>
      <c r="D347" s="631">
        <v>1841.66</v>
      </c>
      <c r="E347" s="631">
        <v>6658.34</v>
      </c>
      <c r="F347" s="630" t="s">
        <v>2294</v>
      </c>
      <c r="G347" s="630" t="s">
        <v>2295</v>
      </c>
      <c r="H347" s="630" t="s">
        <v>2296</v>
      </c>
      <c r="I347" s="630" t="s">
        <v>2297</v>
      </c>
      <c r="J347" s="630" t="s">
        <v>2291</v>
      </c>
      <c r="K347" s="630" t="s">
        <v>2292</v>
      </c>
      <c r="L347" s="632">
        <v>43770</v>
      </c>
    </row>
    <row r="348" spans="1:12">
      <c r="A348" s="630">
        <v>339</v>
      </c>
      <c r="B348" s="630" t="s">
        <v>2304</v>
      </c>
      <c r="C348" s="631">
        <v>20003300</v>
      </c>
      <c r="D348" s="631">
        <v>433404.83</v>
      </c>
      <c r="E348" s="631">
        <v>19569895.170000002</v>
      </c>
      <c r="F348" s="630" t="s">
        <v>2305</v>
      </c>
      <c r="G348" s="630" t="s">
        <v>2288</v>
      </c>
      <c r="H348" s="630" t="s">
        <v>2306</v>
      </c>
      <c r="I348" s="630" t="s">
        <v>2307</v>
      </c>
      <c r="J348" s="630" t="s">
        <v>2291</v>
      </c>
      <c r="K348" s="630" t="s">
        <v>2292</v>
      </c>
      <c r="L348" s="632">
        <v>43770</v>
      </c>
    </row>
    <row r="349" spans="1:12">
      <c r="A349" s="630">
        <v>340</v>
      </c>
      <c r="B349" s="630" t="s">
        <v>2308</v>
      </c>
      <c r="C349" s="631">
        <v>12555480</v>
      </c>
      <c r="D349" s="631">
        <v>272035.40000000002</v>
      </c>
      <c r="E349" s="631">
        <v>12283444.6</v>
      </c>
      <c r="F349" s="630" t="s">
        <v>2309</v>
      </c>
      <c r="G349" s="630" t="s">
        <v>2288</v>
      </c>
      <c r="H349" s="630" t="s">
        <v>2306</v>
      </c>
      <c r="I349" s="630" t="s">
        <v>2307</v>
      </c>
      <c r="J349" s="630" t="s">
        <v>2310</v>
      </c>
      <c r="K349" s="630" t="s">
        <v>2292</v>
      </c>
      <c r="L349" s="632">
        <v>43770</v>
      </c>
    </row>
    <row r="350" spans="1:12">
      <c r="A350" s="630">
        <v>341</v>
      </c>
      <c r="B350" s="630" t="s">
        <v>2311</v>
      </c>
      <c r="C350" s="631">
        <v>7971364</v>
      </c>
      <c r="D350" s="631">
        <v>161141.54999999999</v>
      </c>
      <c r="E350" s="631">
        <v>7810222.4500000002</v>
      </c>
      <c r="F350" s="630" t="s">
        <v>2309</v>
      </c>
      <c r="G350" s="630" t="s">
        <v>2288</v>
      </c>
      <c r="H350" s="630" t="s">
        <v>2306</v>
      </c>
      <c r="I350" s="630" t="s">
        <v>2307</v>
      </c>
      <c r="J350" s="630" t="s">
        <v>2310</v>
      </c>
      <c r="K350" s="630" t="s">
        <v>2292</v>
      </c>
      <c r="L350" s="632">
        <v>43823</v>
      </c>
    </row>
    <row r="351" spans="1:12">
      <c r="A351" s="630">
        <v>342</v>
      </c>
      <c r="B351" s="630" t="s">
        <v>2312</v>
      </c>
      <c r="C351" s="631">
        <v>329760</v>
      </c>
      <c r="D351" s="631">
        <v>89354.32</v>
      </c>
      <c r="E351" s="631">
        <v>240405.68</v>
      </c>
      <c r="F351" s="630" t="s">
        <v>2313</v>
      </c>
      <c r="G351" s="630" t="s">
        <v>2314</v>
      </c>
      <c r="H351" s="630" t="s">
        <v>2296</v>
      </c>
      <c r="I351" s="630" t="s">
        <v>2297</v>
      </c>
      <c r="J351" s="630" t="s">
        <v>2315</v>
      </c>
      <c r="K351" s="630" t="s">
        <v>2292</v>
      </c>
      <c r="L351" s="632">
        <v>44067</v>
      </c>
    </row>
    <row r="352" spans="1:12">
      <c r="A352" s="630">
        <v>343</v>
      </c>
      <c r="B352" s="630" t="s">
        <v>2312</v>
      </c>
      <c r="C352" s="631">
        <v>329760</v>
      </c>
      <c r="D352" s="631">
        <v>89354.32</v>
      </c>
      <c r="E352" s="631">
        <v>240405.68</v>
      </c>
      <c r="F352" s="630" t="s">
        <v>2313</v>
      </c>
      <c r="G352" s="630" t="s">
        <v>2316</v>
      </c>
      <c r="H352" s="630" t="s">
        <v>2296</v>
      </c>
      <c r="I352" s="630" t="s">
        <v>2297</v>
      </c>
      <c r="J352" s="630" t="s">
        <v>2315</v>
      </c>
      <c r="K352" s="630" t="s">
        <v>2292</v>
      </c>
      <c r="L352" s="632">
        <v>44067</v>
      </c>
    </row>
    <row r="353" spans="1:12">
      <c r="A353" s="630">
        <v>344</v>
      </c>
      <c r="B353" s="630" t="s">
        <v>2317</v>
      </c>
      <c r="C353" s="631">
        <v>47250</v>
      </c>
      <c r="D353" s="631">
        <v>31040.63</v>
      </c>
      <c r="E353" s="631">
        <v>16209.37</v>
      </c>
      <c r="F353" s="630" t="s">
        <v>2318</v>
      </c>
      <c r="G353" s="630" t="s">
        <v>2319</v>
      </c>
      <c r="H353" s="630" t="s">
        <v>2296</v>
      </c>
      <c r="I353" s="630" t="s">
        <v>2297</v>
      </c>
      <c r="J353" s="630" t="s">
        <v>2291</v>
      </c>
      <c r="K353" s="630" t="s">
        <v>2292</v>
      </c>
      <c r="L353" s="632">
        <v>44082</v>
      </c>
    </row>
    <row r="354" spans="1:12">
      <c r="A354" s="630">
        <v>345</v>
      </c>
      <c r="B354" s="630" t="s">
        <v>2317</v>
      </c>
      <c r="C354" s="631">
        <v>47250</v>
      </c>
      <c r="D354" s="631">
        <v>31040.63</v>
      </c>
      <c r="E354" s="631">
        <v>16209.37</v>
      </c>
      <c r="F354" s="630" t="s">
        <v>2318</v>
      </c>
      <c r="G354" s="630" t="s">
        <v>2295</v>
      </c>
      <c r="H354" s="630" t="s">
        <v>2296</v>
      </c>
      <c r="I354" s="630" t="s">
        <v>2297</v>
      </c>
      <c r="J354" s="630" t="s">
        <v>2291</v>
      </c>
      <c r="K354" s="630" t="s">
        <v>2292</v>
      </c>
      <c r="L354" s="632">
        <v>44082</v>
      </c>
    </row>
    <row r="355" spans="1:12">
      <c r="A355" s="630">
        <v>346</v>
      </c>
      <c r="B355" s="630" t="s">
        <v>2317</v>
      </c>
      <c r="C355" s="631">
        <v>47250</v>
      </c>
      <c r="D355" s="631">
        <v>31040.63</v>
      </c>
      <c r="E355" s="631">
        <v>16209.37</v>
      </c>
      <c r="F355" s="630" t="s">
        <v>2318</v>
      </c>
      <c r="G355" s="630" t="s">
        <v>2320</v>
      </c>
      <c r="H355" s="630" t="s">
        <v>2296</v>
      </c>
      <c r="I355" s="630" t="s">
        <v>2297</v>
      </c>
      <c r="J355" s="630" t="s">
        <v>2291</v>
      </c>
      <c r="K355" s="630" t="s">
        <v>2292</v>
      </c>
      <c r="L355" s="632">
        <v>44082</v>
      </c>
    </row>
    <row r="356" spans="1:12">
      <c r="A356" s="630">
        <v>347</v>
      </c>
      <c r="B356" s="630" t="s">
        <v>2321</v>
      </c>
      <c r="C356" s="631">
        <v>275960</v>
      </c>
      <c r="D356" s="631">
        <v>31965.360000000001</v>
      </c>
      <c r="E356" s="631">
        <v>243994.64</v>
      </c>
      <c r="F356" s="630" t="s">
        <v>2322</v>
      </c>
      <c r="G356" s="630" t="s">
        <v>2323</v>
      </c>
      <c r="H356" s="630" t="s">
        <v>2296</v>
      </c>
      <c r="I356" s="630" t="s">
        <v>2297</v>
      </c>
      <c r="J356" s="630" t="s">
        <v>2315</v>
      </c>
      <c r="K356" s="630" t="s">
        <v>2292</v>
      </c>
      <c r="L356" s="632">
        <v>44139</v>
      </c>
    </row>
    <row r="357" spans="1:12">
      <c r="A357" s="630">
        <v>348</v>
      </c>
      <c r="B357" s="630" t="s">
        <v>2324</v>
      </c>
      <c r="C357" s="631">
        <v>320000</v>
      </c>
      <c r="D357" s="631">
        <v>25483.87</v>
      </c>
      <c r="E357" s="631">
        <v>294516.13</v>
      </c>
      <c r="F357" s="630" t="s">
        <v>2318</v>
      </c>
      <c r="G357" s="630" t="s">
        <v>2319</v>
      </c>
      <c r="H357" s="630" t="s">
        <v>2296</v>
      </c>
      <c r="I357" s="630" t="s">
        <v>2297</v>
      </c>
      <c r="J357" s="630" t="s">
        <v>2315</v>
      </c>
      <c r="K357" s="630" t="s">
        <v>2292</v>
      </c>
      <c r="L357" s="632">
        <v>44328</v>
      </c>
    </row>
    <row r="358" spans="1:12">
      <c r="A358" s="630">
        <v>349</v>
      </c>
      <c r="B358" s="630" t="s">
        <v>2325</v>
      </c>
      <c r="C358" s="631">
        <v>150000</v>
      </c>
      <c r="D358" s="631">
        <v>3528.23</v>
      </c>
      <c r="E358" s="631">
        <v>146471.76999999999</v>
      </c>
      <c r="F358" s="630" t="s">
        <v>2326</v>
      </c>
      <c r="G358" s="630" t="s">
        <v>2288</v>
      </c>
      <c r="H358" s="630" t="s">
        <v>2327</v>
      </c>
      <c r="I358" s="630" t="s">
        <v>2328</v>
      </c>
      <c r="J358" s="630" t="s">
        <v>2291</v>
      </c>
      <c r="K358" s="630" t="s">
        <v>2292</v>
      </c>
      <c r="L358" s="632">
        <v>44389</v>
      </c>
    </row>
    <row r="359" spans="1:12">
      <c r="A359" s="630">
        <v>350</v>
      </c>
      <c r="B359" s="630" t="s">
        <v>2329</v>
      </c>
      <c r="C359" s="631">
        <v>150000</v>
      </c>
      <c r="D359" s="631">
        <v>3528.23</v>
      </c>
      <c r="E359" s="631">
        <v>146471.76999999999</v>
      </c>
      <c r="F359" s="630" t="s">
        <v>2326</v>
      </c>
      <c r="G359" s="630" t="s">
        <v>2288</v>
      </c>
      <c r="H359" s="630" t="s">
        <v>2327</v>
      </c>
      <c r="I359" s="630" t="s">
        <v>2328</v>
      </c>
      <c r="J359" s="630" t="s">
        <v>2291</v>
      </c>
      <c r="K359" s="630" t="s">
        <v>2292</v>
      </c>
      <c r="L359" s="632">
        <v>44389</v>
      </c>
    </row>
    <row r="360" spans="1:12">
      <c r="A360" s="630">
        <v>351</v>
      </c>
      <c r="B360" s="630" t="s">
        <v>2330</v>
      </c>
      <c r="C360" s="631">
        <v>150000</v>
      </c>
      <c r="D360" s="631">
        <v>3528.23</v>
      </c>
      <c r="E360" s="631">
        <v>146471.76999999999</v>
      </c>
      <c r="F360" s="630" t="s">
        <v>2326</v>
      </c>
      <c r="G360" s="630" t="s">
        <v>2288</v>
      </c>
      <c r="H360" s="630" t="s">
        <v>2327</v>
      </c>
      <c r="I360" s="630" t="s">
        <v>2328</v>
      </c>
      <c r="J360" s="630" t="s">
        <v>2291</v>
      </c>
      <c r="K360" s="630" t="s">
        <v>2292</v>
      </c>
      <c r="L360" s="632">
        <v>44389</v>
      </c>
    </row>
    <row r="361" spans="1:12">
      <c r="A361" s="630">
        <v>352</v>
      </c>
      <c r="B361" s="630" t="s">
        <v>2331</v>
      </c>
      <c r="C361" s="631">
        <v>31650</v>
      </c>
      <c r="D361" s="631">
        <v>1467.64</v>
      </c>
      <c r="E361" s="631">
        <v>30182.36</v>
      </c>
      <c r="F361" s="630" t="s">
        <v>2332</v>
      </c>
      <c r="G361" s="630" t="s">
        <v>2323</v>
      </c>
      <c r="H361" s="630" t="s">
        <v>2296</v>
      </c>
      <c r="I361" s="630" t="s">
        <v>2297</v>
      </c>
      <c r="J361" s="630" t="s">
        <v>2291</v>
      </c>
      <c r="K361" s="630" t="s">
        <v>2292</v>
      </c>
      <c r="L361" s="632">
        <v>44426</v>
      </c>
    </row>
    <row r="362" spans="1:12">
      <c r="A362" s="630">
        <v>353</v>
      </c>
      <c r="B362" s="630" t="s">
        <v>2331</v>
      </c>
      <c r="C362" s="631">
        <v>31650</v>
      </c>
      <c r="D362" s="631">
        <v>1467.65</v>
      </c>
      <c r="E362" s="631">
        <v>30182.35</v>
      </c>
      <c r="F362" s="630" t="s">
        <v>2332</v>
      </c>
      <c r="G362" s="630" t="s">
        <v>2333</v>
      </c>
      <c r="H362" s="630" t="s">
        <v>2296</v>
      </c>
      <c r="I362" s="630" t="s">
        <v>2297</v>
      </c>
      <c r="J362" s="630" t="s">
        <v>2291</v>
      </c>
      <c r="K362" s="630" t="s">
        <v>2292</v>
      </c>
      <c r="L362" s="632">
        <v>44426</v>
      </c>
    </row>
    <row r="363" spans="1:12">
      <c r="A363" s="630">
        <v>354</v>
      </c>
      <c r="B363" s="630" t="s">
        <v>2334</v>
      </c>
      <c r="C363" s="631">
        <v>42400</v>
      </c>
      <c r="D363" s="631">
        <v>1054.3</v>
      </c>
      <c r="E363" s="631">
        <v>41345.699999999997</v>
      </c>
      <c r="F363" s="630" t="s">
        <v>2332</v>
      </c>
      <c r="G363" s="630" t="s">
        <v>2295</v>
      </c>
      <c r="H363" s="630" t="s">
        <v>2296</v>
      </c>
      <c r="I363" s="630" t="s">
        <v>2297</v>
      </c>
      <c r="J363" s="630" t="s">
        <v>2291</v>
      </c>
      <c r="K363" s="630" t="s">
        <v>2292</v>
      </c>
      <c r="L363" s="632">
        <v>44489</v>
      </c>
    </row>
    <row r="364" spans="1:12">
      <c r="A364" s="630">
        <v>355</v>
      </c>
      <c r="B364" s="630" t="s">
        <v>2335</v>
      </c>
      <c r="C364" s="631">
        <v>50000</v>
      </c>
      <c r="D364" s="631">
        <v>1243.28</v>
      </c>
      <c r="E364" s="631">
        <v>48756.72</v>
      </c>
      <c r="F364" s="630" t="s">
        <v>2332</v>
      </c>
      <c r="G364" s="630" t="s">
        <v>2295</v>
      </c>
      <c r="H364" s="630" t="s">
        <v>2296</v>
      </c>
      <c r="I364" s="630" t="s">
        <v>2297</v>
      </c>
      <c r="J364" s="630" t="s">
        <v>2291</v>
      </c>
      <c r="K364" s="630" t="s">
        <v>2292</v>
      </c>
      <c r="L364" s="632">
        <v>44489</v>
      </c>
    </row>
    <row r="365" spans="1:12">
      <c r="A365" s="630">
        <v>356</v>
      </c>
      <c r="B365" s="630" t="s">
        <v>2336</v>
      </c>
      <c r="C365" s="631">
        <v>55550</v>
      </c>
      <c r="D365" s="631">
        <v>1381.28</v>
      </c>
      <c r="E365" s="631">
        <v>54168.72</v>
      </c>
      <c r="F365" s="630" t="s">
        <v>2332</v>
      </c>
      <c r="G365" s="630" t="s">
        <v>2295</v>
      </c>
      <c r="H365" s="630" t="s">
        <v>2296</v>
      </c>
      <c r="I365" s="630" t="s">
        <v>2297</v>
      </c>
      <c r="J365" s="630" t="s">
        <v>2291</v>
      </c>
      <c r="K365" s="630" t="s">
        <v>2292</v>
      </c>
      <c r="L365" s="632">
        <v>44489</v>
      </c>
    </row>
    <row r="366" spans="1:12">
      <c r="A366" s="630">
        <v>357</v>
      </c>
      <c r="B366" s="630" t="s">
        <v>2337</v>
      </c>
      <c r="C366" s="631">
        <v>63800</v>
      </c>
      <c r="D366" s="631">
        <v>1586.42</v>
      </c>
      <c r="E366" s="631">
        <v>62213.58</v>
      </c>
      <c r="F366" s="630" t="s">
        <v>2332</v>
      </c>
      <c r="G366" s="630" t="s">
        <v>2295</v>
      </c>
      <c r="H366" s="630" t="s">
        <v>2296</v>
      </c>
      <c r="I366" s="630" t="s">
        <v>2297</v>
      </c>
      <c r="J366" s="630" t="s">
        <v>2291</v>
      </c>
      <c r="K366" s="630" t="s">
        <v>2292</v>
      </c>
      <c r="L366" s="632">
        <v>44489</v>
      </c>
    </row>
    <row r="367" spans="1:12">
      <c r="A367" s="630">
        <v>358</v>
      </c>
      <c r="B367" s="630" t="s">
        <v>2337</v>
      </c>
      <c r="C367" s="631">
        <v>63800</v>
      </c>
      <c r="D367" s="631">
        <v>1586.42</v>
      </c>
      <c r="E367" s="631">
        <v>62213.58</v>
      </c>
      <c r="F367" s="630" t="s">
        <v>2332</v>
      </c>
      <c r="G367" s="630" t="s">
        <v>2295</v>
      </c>
      <c r="H367" s="630" t="s">
        <v>2296</v>
      </c>
      <c r="I367" s="630" t="s">
        <v>2297</v>
      </c>
      <c r="J367" s="630" t="s">
        <v>2291</v>
      </c>
      <c r="K367" s="630" t="s">
        <v>2292</v>
      </c>
      <c r="L367" s="632">
        <v>44489</v>
      </c>
    </row>
    <row r="368" spans="1:12">
      <c r="A368" s="630">
        <v>359</v>
      </c>
      <c r="B368" s="630" t="s">
        <v>2338</v>
      </c>
      <c r="C368" s="631">
        <v>41800</v>
      </c>
      <c r="D368" s="631">
        <v>1039.3800000000001</v>
      </c>
      <c r="E368" s="631">
        <v>40760.620000000003</v>
      </c>
      <c r="F368" s="630" t="s">
        <v>2332</v>
      </c>
      <c r="G368" s="630" t="s">
        <v>2295</v>
      </c>
      <c r="H368" s="630" t="s">
        <v>2296</v>
      </c>
      <c r="I368" s="630" t="s">
        <v>2297</v>
      </c>
      <c r="J368" s="630" t="s">
        <v>2291</v>
      </c>
      <c r="K368" s="630" t="s">
        <v>2292</v>
      </c>
      <c r="L368" s="632">
        <v>44489</v>
      </c>
    </row>
    <row r="369" spans="1:12">
      <c r="A369" s="630">
        <v>360</v>
      </c>
      <c r="B369" s="630" t="s">
        <v>2338</v>
      </c>
      <c r="C369" s="631">
        <v>41800</v>
      </c>
      <c r="D369" s="631">
        <v>1039.3800000000001</v>
      </c>
      <c r="E369" s="631">
        <v>40760.620000000003</v>
      </c>
      <c r="F369" s="630" t="s">
        <v>2332</v>
      </c>
      <c r="G369" s="630" t="s">
        <v>2295</v>
      </c>
      <c r="H369" s="630" t="s">
        <v>2296</v>
      </c>
      <c r="I369" s="630" t="s">
        <v>2297</v>
      </c>
      <c r="J369" s="630" t="s">
        <v>2291</v>
      </c>
      <c r="K369" s="630" t="s">
        <v>2292</v>
      </c>
      <c r="L369" s="632">
        <v>44489</v>
      </c>
    </row>
    <row r="370" spans="1:12">
      <c r="A370" s="630">
        <v>361</v>
      </c>
      <c r="B370" s="630" t="s">
        <v>2339</v>
      </c>
      <c r="C370" s="631">
        <v>12203848.800000001</v>
      </c>
      <c r="D370" s="631">
        <v>55139.12</v>
      </c>
      <c r="E370" s="631">
        <v>12148709.68</v>
      </c>
      <c r="F370" s="630" t="s">
        <v>2309</v>
      </c>
      <c r="G370" s="630" t="s">
        <v>2288</v>
      </c>
      <c r="H370" s="630" t="s">
        <v>2327</v>
      </c>
      <c r="I370" s="630" t="s">
        <v>2328</v>
      </c>
      <c r="J370" s="630" t="s">
        <v>2291</v>
      </c>
      <c r="K370" s="630" t="s">
        <v>2292</v>
      </c>
      <c r="L370" s="632">
        <v>44476</v>
      </c>
    </row>
    <row r="371" spans="1:12">
      <c r="A371" s="630">
        <v>362</v>
      </c>
      <c r="B371" s="630" t="s">
        <v>2340</v>
      </c>
      <c r="C371" s="631">
        <v>6560014</v>
      </c>
      <c r="D371" s="631">
        <v>25393.599999999999</v>
      </c>
      <c r="E371" s="631">
        <v>6534620.4000000004</v>
      </c>
      <c r="F371" s="630" t="s">
        <v>2341</v>
      </c>
      <c r="G371" s="630" t="s">
        <v>2288</v>
      </c>
      <c r="H371" s="630" t="s">
        <v>2327</v>
      </c>
      <c r="I371" s="630" t="s">
        <v>2328</v>
      </c>
      <c r="J371" s="630" t="s">
        <v>2291</v>
      </c>
      <c r="K371" s="630" t="s">
        <v>2292</v>
      </c>
      <c r="L371" s="632">
        <v>44491</v>
      </c>
    </row>
    <row r="372" spans="1:12">
      <c r="A372" s="630">
        <v>363</v>
      </c>
      <c r="B372" s="630" t="s">
        <v>2342</v>
      </c>
      <c r="C372" s="631">
        <v>61900016</v>
      </c>
      <c r="D372" s="631">
        <v>282876.42</v>
      </c>
      <c r="E372" s="631">
        <v>61617139.579999998</v>
      </c>
      <c r="F372" s="630" t="s">
        <v>2343</v>
      </c>
      <c r="G372" s="630" t="s">
        <v>2288</v>
      </c>
      <c r="H372" s="630" t="s">
        <v>2327</v>
      </c>
      <c r="I372" s="630" t="s">
        <v>2328</v>
      </c>
      <c r="J372" s="630" t="s">
        <v>2291</v>
      </c>
      <c r="K372" s="630" t="s">
        <v>2292</v>
      </c>
      <c r="L372" s="632">
        <v>44495</v>
      </c>
    </row>
    <row r="373" spans="1:12">
      <c r="A373" s="630">
        <v>364</v>
      </c>
      <c r="B373" s="630" t="s">
        <v>2344</v>
      </c>
      <c r="C373" s="631">
        <v>8008773</v>
      </c>
      <c r="D373" s="631">
        <v>36599.230000000003</v>
      </c>
      <c r="E373" s="631">
        <v>7972173.7699999996</v>
      </c>
      <c r="F373" s="630" t="s">
        <v>2343</v>
      </c>
      <c r="G373" s="630" t="s">
        <v>2288</v>
      </c>
      <c r="H373" s="630" t="s">
        <v>2327</v>
      </c>
      <c r="I373" s="630" t="s">
        <v>2328</v>
      </c>
      <c r="J373" s="630" t="s">
        <v>2291</v>
      </c>
      <c r="K373" s="630" t="s">
        <v>2292</v>
      </c>
      <c r="L373" s="632">
        <v>44495</v>
      </c>
    </row>
    <row r="374" spans="1:12">
      <c r="A374" s="630">
        <v>365</v>
      </c>
      <c r="B374" s="630" t="s">
        <v>2344</v>
      </c>
      <c r="C374" s="631">
        <v>26933007</v>
      </c>
      <c r="D374" s="631">
        <v>34390.26</v>
      </c>
      <c r="E374" s="631">
        <v>26898616.739999998</v>
      </c>
      <c r="F374" s="630" t="s">
        <v>2343</v>
      </c>
      <c r="G374" s="630" t="s">
        <v>2288</v>
      </c>
      <c r="H374" s="630" t="s">
        <v>2327</v>
      </c>
      <c r="I374" s="630" t="s">
        <v>2328</v>
      </c>
      <c r="J374" s="630" t="s">
        <v>2291</v>
      </c>
      <c r="K374" s="630" t="s">
        <v>2292</v>
      </c>
      <c r="L374" s="632">
        <v>44543</v>
      </c>
    </row>
    <row r="375" spans="1:12">
      <c r="A375" s="630">
        <v>366</v>
      </c>
      <c r="B375" s="630" t="s">
        <v>340</v>
      </c>
      <c r="C375" s="631">
        <v>85000</v>
      </c>
      <c r="D375" s="631">
        <v>80749.990000000005</v>
      </c>
      <c r="E375" s="631">
        <v>4250.01</v>
      </c>
      <c r="F375" s="630" t="s">
        <v>2294</v>
      </c>
      <c r="G375" s="630" t="s">
        <v>2316</v>
      </c>
      <c r="H375" s="630" t="s">
        <v>2296</v>
      </c>
      <c r="I375" s="630" t="s">
        <v>2297</v>
      </c>
      <c r="J375" s="630" t="s">
        <v>2315</v>
      </c>
      <c r="K375" s="630" t="s">
        <v>2292</v>
      </c>
      <c r="L375" s="632">
        <v>42736</v>
      </c>
    </row>
    <row r="376" spans="1:12">
      <c r="A376" s="630">
        <v>367</v>
      </c>
      <c r="B376" s="630" t="s">
        <v>340</v>
      </c>
      <c r="C376" s="631">
        <v>85000</v>
      </c>
      <c r="D376" s="631">
        <v>80749.990000000005</v>
      </c>
      <c r="E376" s="631">
        <v>4250.01</v>
      </c>
      <c r="F376" s="630" t="s">
        <v>2294</v>
      </c>
      <c r="G376" s="630" t="s">
        <v>2316</v>
      </c>
      <c r="H376" s="630" t="s">
        <v>2296</v>
      </c>
      <c r="I376" s="630" t="s">
        <v>2297</v>
      </c>
      <c r="J376" s="630" t="s">
        <v>2315</v>
      </c>
      <c r="K376" s="630" t="s">
        <v>2292</v>
      </c>
      <c r="L376" s="632">
        <v>42736</v>
      </c>
    </row>
    <row r="377" spans="1:12">
      <c r="A377" s="630">
        <v>368</v>
      </c>
      <c r="B377" s="630" t="s">
        <v>340</v>
      </c>
      <c r="C377" s="631">
        <v>85000</v>
      </c>
      <c r="D377" s="631">
        <v>80750</v>
      </c>
      <c r="E377" s="631">
        <v>4250</v>
      </c>
      <c r="F377" s="630" t="s">
        <v>2294</v>
      </c>
      <c r="G377" s="630" t="s">
        <v>2314</v>
      </c>
      <c r="H377" s="630" t="s">
        <v>2296</v>
      </c>
      <c r="I377" s="630" t="s">
        <v>2297</v>
      </c>
      <c r="J377" s="630" t="s">
        <v>2315</v>
      </c>
      <c r="K377" s="630" t="s">
        <v>2292</v>
      </c>
      <c r="L377" s="632">
        <v>42736</v>
      </c>
    </row>
    <row r="378" spans="1:12">
      <c r="A378" s="630">
        <v>369</v>
      </c>
      <c r="B378" s="630" t="s">
        <v>340</v>
      </c>
      <c r="C378" s="631">
        <v>85000</v>
      </c>
      <c r="D378" s="631">
        <v>80749.990000000005</v>
      </c>
      <c r="E378" s="631">
        <v>4250.01</v>
      </c>
      <c r="F378" s="630" t="s">
        <v>2294</v>
      </c>
      <c r="G378" s="630" t="s">
        <v>2323</v>
      </c>
      <c r="H378" s="630" t="s">
        <v>2296</v>
      </c>
      <c r="I378" s="630" t="s">
        <v>2297</v>
      </c>
      <c r="J378" s="630" t="s">
        <v>2315</v>
      </c>
      <c r="K378" s="630" t="s">
        <v>2292</v>
      </c>
      <c r="L378" s="632">
        <v>42736</v>
      </c>
    </row>
    <row r="379" spans="1:12">
      <c r="A379" s="630">
        <v>370</v>
      </c>
      <c r="B379" s="630" t="s">
        <v>109</v>
      </c>
      <c r="C379" s="631">
        <v>50000</v>
      </c>
      <c r="D379" s="631">
        <v>47500</v>
      </c>
      <c r="E379" s="631">
        <v>2500</v>
      </c>
      <c r="F379" s="630" t="s">
        <v>2294</v>
      </c>
      <c r="G379" s="630" t="s">
        <v>2323</v>
      </c>
      <c r="H379" s="630" t="s">
        <v>2296</v>
      </c>
      <c r="I379" s="630" t="s">
        <v>2297</v>
      </c>
      <c r="J379" s="630" t="s">
        <v>2315</v>
      </c>
      <c r="K379" s="630" t="s">
        <v>2292</v>
      </c>
      <c r="L379" s="632">
        <v>42736</v>
      </c>
    </row>
    <row r="380" spans="1:12">
      <c r="A380" s="630">
        <v>371</v>
      </c>
      <c r="B380" s="630" t="s">
        <v>109</v>
      </c>
      <c r="C380" s="631">
        <v>50000</v>
      </c>
      <c r="D380" s="631">
        <v>47500</v>
      </c>
      <c r="E380" s="631">
        <v>2500</v>
      </c>
      <c r="F380" s="630" t="s">
        <v>2294</v>
      </c>
      <c r="G380" s="630" t="s">
        <v>2323</v>
      </c>
      <c r="H380" s="630" t="s">
        <v>2296</v>
      </c>
      <c r="I380" s="630" t="s">
        <v>2297</v>
      </c>
      <c r="J380" s="630" t="s">
        <v>2315</v>
      </c>
      <c r="K380" s="630" t="s">
        <v>2292</v>
      </c>
      <c r="L380" s="632">
        <v>42736</v>
      </c>
    </row>
    <row r="381" spans="1:12">
      <c r="A381" s="630">
        <v>372</v>
      </c>
      <c r="B381" s="630" t="s">
        <v>1646</v>
      </c>
      <c r="C381" s="631">
        <v>50000</v>
      </c>
      <c r="D381" s="631">
        <v>47499.99</v>
      </c>
      <c r="E381" s="631">
        <v>2500.0100000000002</v>
      </c>
      <c r="F381" s="630" t="s">
        <v>2294</v>
      </c>
      <c r="G381" s="630" t="s">
        <v>2345</v>
      </c>
      <c r="H381" s="630" t="s">
        <v>2296</v>
      </c>
      <c r="I381" s="630" t="s">
        <v>2297</v>
      </c>
      <c r="J381" s="630" t="s">
        <v>2315</v>
      </c>
      <c r="K381" s="630" t="s">
        <v>2292</v>
      </c>
      <c r="L381" s="632">
        <v>42736</v>
      </c>
    </row>
    <row r="382" spans="1:12">
      <c r="A382" s="630">
        <v>373</v>
      </c>
      <c r="B382" s="630" t="s">
        <v>1646</v>
      </c>
      <c r="C382" s="631">
        <v>50000</v>
      </c>
      <c r="D382" s="631">
        <v>47500</v>
      </c>
      <c r="E382" s="631">
        <v>2500</v>
      </c>
      <c r="F382" s="630" t="s">
        <v>2294</v>
      </c>
      <c r="G382" s="630" t="s">
        <v>2345</v>
      </c>
      <c r="H382" s="630" t="s">
        <v>2296</v>
      </c>
      <c r="I382" s="630" t="s">
        <v>2297</v>
      </c>
      <c r="J382" s="630" t="s">
        <v>2315</v>
      </c>
      <c r="K382" s="630" t="s">
        <v>2292</v>
      </c>
      <c r="L382" s="632">
        <v>42736</v>
      </c>
    </row>
    <row r="383" spans="1:12">
      <c r="A383" s="630">
        <v>374</v>
      </c>
      <c r="B383" s="630" t="s">
        <v>1646</v>
      </c>
      <c r="C383" s="631">
        <v>50000</v>
      </c>
      <c r="D383" s="631">
        <v>47500</v>
      </c>
      <c r="E383" s="631">
        <v>2500</v>
      </c>
      <c r="F383" s="630" t="s">
        <v>2294</v>
      </c>
      <c r="G383" s="630" t="s">
        <v>2345</v>
      </c>
      <c r="H383" s="630" t="s">
        <v>2296</v>
      </c>
      <c r="I383" s="630" t="s">
        <v>2297</v>
      </c>
      <c r="J383" s="630" t="s">
        <v>2315</v>
      </c>
      <c r="K383" s="630" t="s">
        <v>2292</v>
      </c>
      <c r="L383" s="632">
        <v>42736</v>
      </c>
    </row>
    <row r="384" spans="1:12">
      <c r="A384" s="630">
        <v>375</v>
      </c>
      <c r="B384" s="630" t="s">
        <v>1646</v>
      </c>
      <c r="C384" s="631">
        <v>50000</v>
      </c>
      <c r="D384" s="631">
        <v>47499.99</v>
      </c>
      <c r="E384" s="631">
        <v>2500.0100000000002</v>
      </c>
      <c r="F384" s="630" t="s">
        <v>2294</v>
      </c>
      <c r="G384" s="630" t="s">
        <v>2333</v>
      </c>
      <c r="H384" s="630" t="s">
        <v>2296</v>
      </c>
      <c r="I384" s="630" t="s">
        <v>2297</v>
      </c>
      <c r="J384" s="630" t="s">
        <v>2315</v>
      </c>
      <c r="K384" s="630" t="s">
        <v>2292</v>
      </c>
      <c r="L384" s="632">
        <v>42736</v>
      </c>
    </row>
    <row r="385" spans="1:12">
      <c r="A385" s="630">
        <v>376</v>
      </c>
      <c r="B385" s="630" t="s">
        <v>1646</v>
      </c>
      <c r="C385" s="631">
        <v>50000</v>
      </c>
      <c r="D385" s="631">
        <v>47499.99</v>
      </c>
      <c r="E385" s="631">
        <v>2500.0100000000002</v>
      </c>
      <c r="F385" s="630" t="s">
        <v>2294</v>
      </c>
      <c r="G385" s="630" t="s">
        <v>2314</v>
      </c>
      <c r="H385" s="630" t="s">
        <v>2296</v>
      </c>
      <c r="I385" s="630" t="s">
        <v>2297</v>
      </c>
      <c r="J385" s="630" t="s">
        <v>2315</v>
      </c>
      <c r="K385" s="630" t="s">
        <v>2292</v>
      </c>
      <c r="L385" s="632">
        <v>42736</v>
      </c>
    </row>
    <row r="386" spans="1:12">
      <c r="A386" s="630">
        <v>377</v>
      </c>
      <c r="B386" s="630" t="s">
        <v>1646</v>
      </c>
      <c r="C386" s="631">
        <v>50000</v>
      </c>
      <c r="D386" s="631">
        <v>47499.99</v>
      </c>
      <c r="E386" s="631">
        <v>2500.0100000000002</v>
      </c>
      <c r="F386" s="630" t="s">
        <v>2294</v>
      </c>
      <c r="G386" s="630" t="s">
        <v>2316</v>
      </c>
      <c r="H386" s="630" t="s">
        <v>2296</v>
      </c>
      <c r="I386" s="630" t="s">
        <v>2297</v>
      </c>
      <c r="J386" s="630" t="s">
        <v>2315</v>
      </c>
      <c r="K386" s="630" t="s">
        <v>2292</v>
      </c>
      <c r="L386" s="632">
        <v>42736</v>
      </c>
    </row>
    <row r="387" spans="1:12">
      <c r="A387" s="630">
        <v>378</v>
      </c>
      <c r="B387" s="630" t="s">
        <v>2346</v>
      </c>
      <c r="C387" s="631">
        <v>40000</v>
      </c>
      <c r="D387" s="631">
        <v>36000</v>
      </c>
      <c r="E387" s="631">
        <v>4000</v>
      </c>
      <c r="F387" s="630" t="s">
        <v>2294</v>
      </c>
      <c r="G387" s="630" t="s">
        <v>2316</v>
      </c>
      <c r="H387" s="630" t="s">
        <v>2296</v>
      </c>
      <c r="I387" s="630" t="s">
        <v>2297</v>
      </c>
      <c r="J387" s="630" t="s">
        <v>2315</v>
      </c>
      <c r="K387" s="630" t="s">
        <v>2292</v>
      </c>
      <c r="L387" s="632">
        <v>42736</v>
      </c>
    </row>
    <row r="388" spans="1:12">
      <c r="A388" s="630">
        <v>379</v>
      </c>
      <c r="B388" s="630" t="s">
        <v>2346</v>
      </c>
      <c r="C388" s="631">
        <v>40000</v>
      </c>
      <c r="D388" s="631">
        <v>36000</v>
      </c>
      <c r="E388" s="631">
        <v>4000</v>
      </c>
      <c r="F388" s="630" t="s">
        <v>2294</v>
      </c>
      <c r="G388" s="630" t="s">
        <v>2347</v>
      </c>
      <c r="H388" s="630" t="s">
        <v>2296</v>
      </c>
      <c r="I388" s="630" t="s">
        <v>2297</v>
      </c>
      <c r="J388" s="630" t="s">
        <v>2315</v>
      </c>
      <c r="K388" s="630" t="s">
        <v>2292</v>
      </c>
      <c r="L388" s="632">
        <v>42736</v>
      </c>
    </row>
    <row r="389" spans="1:12">
      <c r="A389" s="630">
        <v>380</v>
      </c>
      <c r="B389" s="630" t="s">
        <v>2348</v>
      </c>
      <c r="C389" s="631">
        <v>12857</v>
      </c>
      <c r="D389" s="631">
        <v>12207</v>
      </c>
      <c r="E389" s="631">
        <v>650</v>
      </c>
      <c r="F389" s="630" t="s">
        <v>2294</v>
      </c>
      <c r="G389" s="630" t="s">
        <v>2349</v>
      </c>
      <c r="H389" s="630" t="s">
        <v>2296</v>
      </c>
      <c r="I389" s="630" t="s">
        <v>2297</v>
      </c>
      <c r="J389" s="630" t="s">
        <v>2315</v>
      </c>
      <c r="K389" s="630" t="s">
        <v>2292</v>
      </c>
      <c r="L389" s="632">
        <v>42736</v>
      </c>
    </row>
    <row r="390" spans="1:12">
      <c r="A390" s="630">
        <v>381</v>
      </c>
      <c r="B390" s="630" t="s">
        <v>2348</v>
      </c>
      <c r="C390" s="631">
        <v>12857</v>
      </c>
      <c r="D390" s="631">
        <v>12207</v>
      </c>
      <c r="E390" s="631">
        <v>650</v>
      </c>
      <c r="F390" s="630" t="s">
        <v>2294</v>
      </c>
      <c r="G390" s="630" t="s">
        <v>2314</v>
      </c>
      <c r="H390" s="630" t="s">
        <v>2296</v>
      </c>
      <c r="I390" s="630" t="s">
        <v>2297</v>
      </c>
      <c r="J390" s="630" t="s">
        <v>2315</v>
      </c>
      <c r="K390" s="630" t="s">
        <v>2292</v>
      </c>
      <c r="L390" s="632">
        <v>42736</v>
      </c>
    </row>
    <row r="391" spans="1:12">
      <c r="A391" s="630">
        <v>382</v>
      </c>
      <c r="B391" s="630" t="s">
        <v>2348</v>
      </c>
      <c r="C391" s="631">
        <v>12857</v>
      </c>
      <c r="D391" s="631">
        <v>12207</v>
      </c>
      <c r="E391" s="631">
        <v>650</v>
      </c>
      <c r="F391" s="630" t="s">
        <v>2294</v>
      </c>
      <c r="G391" s="630" t="s">
        <v>2314</v>
      </c>
      <c r="H391" s="630" t="s">
        <v>2296</v>
      </c>
      <c r="I391" s="630" t="s">
        <v>2297</v>
      </c>
      <c r="J391" s="630" t="s">
        <v>2315</v>
      </c>
      <c r="K391" s="630" t="s">
        <v>2292</v>
      </c>
      <c r="L391" s="632">
        <v>42736</v>
      </c>
    </row>
    <row r="392" spans="1:12">
      <c r="A392" s="630">
        <v>383</v>
      </c>
      <c r="B392" s="630" t="s">
        <v>2348</v>
      </c>
      <c r="C392" s="631">
        <v>12857</v>
      </c>
      <c r="D392" s="631">
        <v>12207</v>
      </c>
      <c r="E392" s="631">
        <v>650</v>
      </c>
      <c r="F392" s="630" t="s">
        <v>2294</v>
      </c>
      <c r="G392" s="630" t="s">
        <v>2350</v>
      </c>
      <c r="H392" s="630" t="s">
        <v>2296</v>
      </c>
      <c r="I392" s="630" t="s">
        <v>2297</v>
      </c>
      <c r="J392" s="630" t="s">
        <v>2315</v>
      </c>
      <c r="K392" s="630" t="s">
        <v>2292</v>
      </c>
      <c r="L392" s="632">
        <v>42736</v>
      </c>
    </row>
    <row r="393" spans="1:12">
      <c r="A393" s="630">
        <v>384</v>
      </c>
      <c r="B393" s="630" t="s">
        <v>2348</v>
      </c>
      <c r="C393" s="631">
        <v>12857</v>
      </c>
      <c r="D393" s="631">
        <v>12207</v>
      </c>
      <c r="E393" s="631">
        <v>650</v>
      </c>
      <c r="F393" s="630" t="s">
        <v>2294</v>
      </c>
      <c r="G393" s="630" t="s">
        <v>2349</v>
      </c>
      <c r="H393" s="630" t="s">
        <v>2296</v>
      </c>
      <c r="I393" s="630" t="s">
        <v>2297</v>
      </c>
      <c r="J393" s="630" t="s">
        <v>2315</v>
      </c>
      <c r="K393" s="630" t="s">
        <v>2292</v>
      </c>
      <c r="L393" s="632">
        <v>42736</v>
      </c>
    </row>
    <row r="394" spans="1:12">
      <c r="A394" s="630">
        <v>385</v>
      </c>
      <c r="B394" s="630" t="s">
        <v>2348</v>
      </c>
      <c r="C394" s="631">
        <v>12857</v>
      </c>
      <c r="D394" s="631">
        <v>12207</v>
      </c>
      <c r="E394" s="631">
        <v>650</v>
      </c>
      <c r="F394" s="630" t="s">
        <v>2294</v>
      </c>
      <c r="G394" s="630" t="s">
        <v>2347</v>
      </c>
      <c r="H394" s="630" t="s">
        <v>2296</v>
      </c>
      <c r="I394" s="630" t="s">
        <v>2297</v>
      </c>
      <c r="J394" s="630" t="s">
        <v>2315</v>
      </c>
      <c r="K394" s="630" t="s">
        <v>2292</v>
      </c>
      <c r="L394" s="632">
        <v>42736</v>
      </c>
    </row>
    <row r="395" spans="1:12">
      <c r="A395" s="630">
        <v>386</v>
      </c>
      <c r="B395" s="630" t="s">
        <v>2348</v>
      </c>
      <c r="C395" s="631">
        <v>12857</v>
      </c>
      <c r="D395" s="631">
        <v>12207</v>
      </c>
      <c r="E395" s="631">
        <v>650</v>
      </c>
      <c r="F395" s="630" t="s">
        <v>2294</v>
      </c>
      <c r="G395" s="630" t="s">
        <v>2347</v>
      </c>
      <c r="H395" s="630" t="s">
        <v>2296</v>
      </c>
      <c r="I395" s="630" t="s">
        <v>2297</v>
      </c>
      <c r="J395" s="630" t="s">
        <v>2315</v>
      </c>
      <c r="K395" s="630" t="s">
        <v>2292</v>
      </c>
      <c r="L395" s="632">
        <v>42736</v>
      </c>
    </row>
    <row r="396" spans="1:12">
      <c r="A396" s="630">
        <v>387</v>
      </c>
      <c r="B396" s="630" t="s">
        <v>2348</v>
      </c>
      <c r="C396" s="631">
        <v>12857</v>
      </c>
      <c r="D396" s="631">
        <v>12207</v>
      </c>
      <c r="E396" s="631">
        <v>650</v>
      </c>
      <c r="F396" s="630" t="s">
        <v>2294</v>
      </c>
      <c r="G396" s="630" t="s">
        <v>2351</v>
      </c>
      <c r="H396" s="630" t="s">
        <v>2296</v>
      </c>
      <c r="I396" s="630" t="s">
        <v>2297</v>
      </c>
      <c r="J396" s="630" t="s">
        <v>2315</v>
      </c>
      <c r="K396" s="630" t="s">
        <v>2292</v>
      </c>
      <c r="L396" s="632">
        <v>42736</v>
      </c>
    </row>
    <row r="397" spans="1:12">
      <c r="A397" s="630">
        <v>388</v>
      </c>
      <c r="B397" s="630" t="s">
        <v>2348</v>
      </c>
      <c r="C397" s="631">
        <v>12857</v>
      </c>
      <c r="D397" s="631">
        <v>12207</v>
      </c>
      <c r="E397" s="631">
        <v>650</v>
      </c>
      <c r="F397" s="630" t="s">
        <v>2294</v>
      </c>
      <c r="G397" s="630" t="s">
        <v>2347</v>
      </c>
      <c r="H397" s="630" t="s">
        <v>2296</v>
      </c>
      <c r="I397" s="630" t="s">
        <v>2297</v>
      </c>
      <c r="J397" s="630" t="s">
        <v>2315</v>
      </c>
      <c r="K397" s="630" t="s">
        <v>2292</v>
      </c>
      <c r="L397" s="632">
        <v>42736</v>
      </c>
    </row>
    <row r="398" spans="1:12">
      <c r="A398" s="630">
        <v>389</v>
      </c>
      <c r="B398" s="630" t="s">
        <v>2348</v>
      </c>
      <c r="C398" s="631">
        <v>12857</v>
      </c>
      <c r="D398" s="631">
        <v>12207</v>
      </c>
      <c r="E398" s="631">
        <v>650</v>
      </c>
      <c r="F398" s="630" t="s">
        <v>2294</v>
      </c>
      <c r="G398" s="630" t="s">
        <v>2352</v>
      </c>
      <c r="H398" s="630" t="s">
        <v>2296</v>
      </c>
      <c r="I398" s="630" t="s">
        <v>2297</v>
      </c>
      <c r="J398" s="630" t="s">
        <v>2315</v>
      </c>
      <c r="K398" s="630" t="s">
        <v>2292</v>
      </c>
      <c r="L398" s="632">
        <v>42736</v>
      </c>
    </row>
    <row r="399" spans="1:12">
      <c r="A399" s="630">
        <v>390</v>
      </c>
      <c r="B399" s="630" t="s">
        <v>2348</v>
      </c>
      <c r="C399" s="631">
        <v>12857</v>
      </c>
      <c r="D399" s="631">
        <v>12207</v>
      </c>
      <c r="E399" s="631">
        <v>650</v>
      </c>
      <c r="F399" s="630" t="s">
        <v>2294</v>
      </c>
      <c r="G399" s="630" t="s">
        <v>2352</v>
      </c>
      <c r="H399" s="630" t="s">
        <v>2296</v>
      </c>
      <c r="I399" s="630" t="s">
        <v>2297</v>
      </c>
      <c r="J399" s="630" t="s">
        <v>2315</v>
      </c>
      <c r="K399" s="630" t="s">
        <v>2292</v>
      </c>
      <c r="L399" s="632">
        <v>42736</v>
      </c>
    </row>
    <row r="400" spans="1:12">
      <c r="A400" s="630">
        <v>391</v>
      </c>
      <c r="B400" s="630" t="s">
        <v>2348</v>
      </c>
      <c r="C400" s="631">
        <v>12857</v>
      </c>
      <c r="D400" s="631">
        <v>12207</v>
      </c>
      <c r="E400" s="631">
        <v>650</v>
      </c>
      <c r="F400" s="630" t="s">
        <v>2294</v>
      </c>
      <c r="G400" s="630" t="s">
        <v>2352</v>
      </c>
      <c r="H400" s="630" t="s">
        <v>2296</v>
      </c>
      <c r="I400" s="630" t="s">
        <v>2297</v>
      </c>
      <c r="J400" s="630" t="s">
        <v>2315</v>
      </c>
      <c r="K400" s="630" t="s">
        <v>2292</v>
      </c>
      <c r="L400" s="632">
        <v>42736</v>
      </c>
    </row>
    <row r="401" spans="1:12">
      <c r="A401" s="630">
        <v>392</v>
      </c>
      <c r="B401" s="630" t="s">
        <v>2348</v>
      </c>
      <c r="C401" s="631">
        <v>12857</v>
      </c>
      <c r="D401" s="631">
        <v>12207</v>
      </c>
      <c r="E401" s="631">
        <v>650</v>
      </c>
      <c r="F401" s="630" t="s">
        <v>2294</v>
      </c>
      <c r="G401" s="630" t="s">
        <v>2352</v>
      </c>
      <c r="H401" s="630" t="s">
        <v>2296</v>
      </c>
      <c r="I401" s="630" t="s">
        <v>2297</v>
      </c>
      <c r="J401" s="630" t="s">
        <v>2315</v>
      </c>
      <c r="K401" s="630" t="s">
        <v>2292</v>
      </c>
      <c r="L401" s="632">
        <v>42736</v>
      </c>
    </row>
    <row r="402" spans="1:12">
      <c r="A402" s="630">
        <v>393</v>
      </c>
      <c r="B402" s="630" t="s">
        <v>2348</v>
      </c>
      <c r="C402" s="631">
        <v>12857</v>
      </c>
      <c r="D402" s="631">
        <v>12207</v>
      </c>
      <c r="E402" s="631">
        <v>650</v>
      </c>
      <c r="F402" s="630" t="s">
        <v>2294</v>
      </c>
      <c r="G402" s="630" t="s">
        <v>2352</v>
      </c>
      <c r="H402" s="630" t="s">
        <v>2296</v>
      </c>
      <c r="I402" s="630" t="s">
        <v>2297</v>
      </c>
      <c r="J402" s="630" t="s">
        <v>2315</v>
      </c>
      <c r="K402" s="630" t="s">
        <v>2292</v>
      </c>
      <c r="L402" s="632">
        <v>42736</v>
      </c>
    </row>
    <row r="403" spans="1:12">
      <c r="A403" s="630">
        <v>394</v>
      </c>
      <c r="B403" s="630" t="s">
        <v>2348</v>
      </c>
      <c r="C403" s="631">
        <v>12857</v>
      </c>
      <c r="D403" s="631">
        <v>12207</v>
      </c>
      <c r="E403" s="631">
        <v>650</v>
      </c>
      <c r="F403" s="630" t="s">
        <v>2294</v>
      </c>
      <c r="G403" s="630" t="s">
        <v>2295</v>
      </c>
      <c r="H403" s="630" t="s">
        <v>2296</v>
      </c>
      <c r="I403" s="630" t="s">
        <v>2297</v>
      </c>
      <c r="J403" s="630" t="s">
        <v>2315</v>
      </c>
      <c r="K403" s="630" t="s">
        <v>2292</v>
      </c>
      <c r="L403" s="632">
        <v>42736</v>
      </c>
    </row>
    <row r="404" spans="1:12">
      <c r="A404" s="630">
        <v>395</v>
      </c>
      <c r="B404" s="630" t="s">
        <v>2348</v>
      </c>
      <c r="C404" s="631">
        <v>12857</v>
      </c>
      <c r="D404" s="631">
        <v>12207</v>
      </c>
      <c r="E404" s="631">
        <v>650</v>
      </c>
      <c r="F404" s="630" t="s">
        <v>2294</v>
      </c>
      <c r="G404" s="630" t="s">
        <v>2352</v>
      </c>
      <c r="H404" s="630" t="s">
        <v>2296</v>
      </c>
      <c r="I404" s="630" t="s">
        <v>2297</v>
      </c>
      <c r="J404" s="630" t="s">
        <v>2315</v>
      </c>
      <c r="K404" s="630" t="s">
        <v>2292</v>
      </c>
      <c r="L404" s="632">
        <v>42736</v>
      </c>
    </row>
    <row r="405" spans="1:12">
      <c r="A405" s="630">
        <v>396</v>
      </c>
      <c r="B405" s="630" t="s">
        <v>2348</v>
      </c>
      <c r="C405" s="631">
        <v>12857</v>
      </c>
      <c r="D405" s="631">
        <v>12207</v>
      </c>
      <c r="E405" s="631">
        <v>650</v>
      </c>
      <c r="F405" s="630" t="s">
        <v>2294</v>
      </c>
      <c r="G405" s="630" t="s">
        <v>2352</v>
      </c>
      <c r="H405" s="630" t="s">
        <v>2296</v>
      </c>
      <c r="I405" s="630" t="s">
        <v>2297</v>
      </c>
      <c r="J405" s="630" t="s">
        <v>2315</v>
      </c>
      <c r="K405" s="630" t="s">
        <v>2292</v>
      </c>
      <c r="L405" s="632">
        <v>42736</v>
      </c>
    </row>
    <row r="406" spans="1:12">
      <c r="A406" s="630">
        <v>397</v>
      </c>
      <c r="B406" s="630" t="s">
        <v>2348</v>
      </c>
      <c r="C406" s="631">
        <v>12857</v>
      </c>
      <c r="D406" s="631">
        <v>12207</v>
      </c>
      <c r="E406" s="631">
        <v>650</v>
      </c>
      <c r="F406" s="630" t="s">
        <v>2294</v>
      </c>
      <c r="G406" s="630" t="s">
        <v>2352</v>
      </c>
      <c r="H406" s="630" t="s">
        <v>2296</v>
      </c>
      <c r="I406" s="630" t="s">
        <v>2297</v>
      </c>
      <c r="J406" s="630" t="s">
        <v>2315</v>
      </c>
      <c r="K406" s="630" t="s">
        <v>2292</v>
      </c>
      <c r="L406" s="632">
        <v>42736</v>
      </c>
    </row>
    <row r="407" spans="1:12">
      <c r="A407" s="630">
        <v>398</v>
      </c>
      <c r="B407" s="630" t="s">
        <v>2348</v>
      </c>
      <c r="C407" s="631">
        <v>12857</v>
      </c>
      <c r="D407" s="631">
        <v>12207</v>
      </c>
      <c r="E407" s="631">
        <v>650</v>
      </c>
      <c r="F407" s="630" t="s">
        <v>2294</v>
      </c>
      <c r="G407" s="630" t="s">
        <v>2352</v>
      </c>
      <c r="H407" s="630" t="s">
        <v>2296</v>
      </c>
      <c r="I407" s="630" t="s">
        <v>2297</v>
      </c>
      <c r="J407" s="630" t="s">
        <v>2315</v>
      </c>
      <c r="K407" s="630" t="s">
        <v>2292</v>
      </c>
      <c r="L407" s="632">
        <v>42736</v>
      </c>
    </row>
    <row r="408" spans="1:12">
      <c r="A408" s="630">
        <v>399</v>
      </c>
      <c r="B408" s="630" t="s">
        <v>2348</v>
      </c>
      <c r="C408" s="631">
        <v>12857</v>
      </c>
      <c r="D408" s="631">
        <v>12207</v>
      </c>
      <c r="E408" s="631">
        <v>650</v>
      </c>
      <c r="F408" s="630" t="s">
        <v>2294</v>
      </c>
      <c r="G408" s="630" t="s">
        <v>2352</v>
      </c>
      <c r="H408" s="630" t="s">
        <v>2296</v>
      </c>
      <c r="I408" s="630" t="s">
        <v>2297</v>
      </c>
      <c r="J408" s="630" t="s">
        <v>2315</v>
      </c>
      <c r="K408" s="630" t="s">
        <v>2292</v>
      </c>
      <c r="L408" s="632">
        <v>42736</v>
      </c>
    </row>
    <row r="409" spans="1:12">
      <c r="A409" s="630">
        <v>400</v>
      </c>
      <c r="B409" s="630" t="s">
        <v>2348</v>
      </c>
      <c r="C409" s="631">
        <v>12857</v>
      </c>
      <c r="D409" s="631">
        <v>12207</v>
      </c>
      <c r="E409" s="631">
        <v>650</v>
      </c>
      <c r="F409" s="630" t="s">
        <v>2294</v>
      </c>
      <c r="G409" s="630" t="s">
        <v>2352</v>
      </c>
      <c r="H409" s="630" t="s">
        <v>2296</v>
      </c>
      <c r="I409" s="630" t="s">
        <v>2297</v>
      </c>
      <c r="J409" s="630" t="s">
        <v>2315</v>
      </c>
      <c r="K409" s="630" t="s">
        <v>2292</v>
      </c>
      <c r="L409" s="632">
        <v>42736</v>
      </c>
    </row>
    <row r="410" spans="1:12">
      <c r="A410" s="630">
        <v>401</v>
      </c>
      <c r="B410" s="630" t="s">
        <v>2348</v>
      </c>
      <c r="C410" s="631">
        <v>12857</v>
      </c>
      <c r="D410" s="631">
        <v>12207</v>
      </c>
      <c r="E410" s="631">
        <v>650</v>
      </c>
      <c r="F410" s="630" t="s">
        <v>2294</v>
      </c>
      <c r="G410" s="630" t="s">
        <v>2352</v>
      </c>
      <c r="H410" s="630" t="s">
        <v>2296</v>
      </c>
      <c r="I410" s="630" t="s">
        <v>2297</v>
      </c>
      <c r="J410" s="630" t="s">
        <v>2315</v>
      </c>
      <c r="K410" s="630" t="s">
        <v>2292</v>
      </c>
      <c r="L410" s="632">
        <v>42736</v>
      </c>
    </row>
    <row r="411" spans="1:12">
      <c r="A411" s="630">
        <v>402</v>
      </c>
      <c r="B411" s="630" t="s">
        <v>2348</v>
      </c>
      <c r="C411" s="631">
        <v>12857</v>
      </c>
      <c r="D411" s="631">
        <v>12207</v>
      </c>
      <c r="E411" s="631">
        <v>650</v>
      </c>
      <c r="F411" s="630" t="s">
        <v>2294</v>
      </c>
      <c r="G411" s="630" t="s">
        <v>2352</v>
      </c>
      <c r="H411" s="630" t="s">
        <v>2296</v>
      </c>
      <c r="I411" s="630" t="s">
        <v>2297</v>
      </c>
      <c r="J411" s="630" t="s">
        <v>2315</v>
      </c>
      <c r="K411" s="630" t="s">
        <v>2292</v>
      </c>
      <c r="L411" s="632">
        <v>42736</v>
      </c>
    </row>
    <row r="412" spans="1:12">
      <c r="A412" s="630">
        <v>403</v>
      </c>
      <c r="B412" s="630" t="s">
        <v>2348</v>
      </c>
      <c r="C412" s="631">
        <v>12857</v>
      </c>
      <c r="D412" s="631">
        <v>12207</v>
      </c>
      <c r="E412" s="631">
        <v>650</v>
      </c>
      <c r="F412" s="630" t="s">
        <v>2294</v>
      </c>
      <c r="G412" s="630" t="s">
        <v>2352</v>
      </c>
      <c r="H412" s="630" t="s">
        <v>2296</v>
      </c>
      <c r="I412" s="630" t="s">
        <v>2297</v>
      </c>
      <c r="J412" s="630" t="s">
        <v>2315</v>
      </c>
      <c r="K412" s="630" t="s">
        <v>2292</v>
      </c>
      <c r="L412" s="632">
        <v>42736</v>
      </c>
    </row>
    <row r="413" spans="1:12">
      <c r="A413" s="630">
        <v>404</v>
      </c>
      <c r="B413" s="630" t="s">
        <v>2348</v>
      </c>
      <c r="C413" s="631">
        <v>12857</v>
      </c>
      <c r="D413" s="631">
        <v>12207</v>
      </c>
      <c r="E413" s="631">
        <v>650</v>
      </c>
      <c r="F413" s="630" t="s">
        <v>2294</v>
      </c>
      <c r="G413" s="630" t="s">
        <v>2352</v>
      </c>
      <c r="H413" s="630" t="s">
        <v>2296</v>
      </c>
      <c r="I413" s="630" t="s">
        <v>2297</v>
      </c>
      <c r="J413" s="630" t="s">
        <v>2315</v>
      </c>
      <c r="K413" s="630" t="s">
        <v>2292</v>
      </c>
      <c r="L413" s="632">
        <v>42736</v>
      </c>
    </row>
    <row r="414" spans="1:12">
      <c r="A414" s="630">
        <v>405</v>
      </c>
      <c r="B414" s="630" t="s">
        <v>2348</v>
      </c>
      <c r="C414" s="631">
        <v>12857</v>
      </c>
      <c r="D414" s="631">
        <v>12207</v>
      </c>
      <c r="E414" s="631">
        <v>650</v>
      </c>
      <c r="F414" s="630" t="s">
        <v>2294</v>
      </c>
      <c r="G414" s="630" t="s">
        <v>2352</v>
      </c>
      <c r="H414" s="630" t="s">
        <v>2296</v>
      </c>
      <c r="I414" s="630" t="s">
        <v>2297</v>
      </c>
      <c r="J414" s="630" t="s">
        <v>2315</v>
      </c>
      <c r="K414" s="630" t="s">
        <v>2292</v>
      </c>
      <c r="L414" s="632">
        <v>42736</v>
      </c>
    </row>
    <row r="415" spans="1:12">
      <c r="A415" s="630">
        <v>406</v>
      </c>
      <c r="B415" s="630" t="s">
        <v>2348</v>
      </c>
      <c r="C415" s="631">
        <v>12857</v>
      </c>
      <c r="D415" s="631">
        <v>12207</v>
      </c>
      <c r="E415" s="631">
        <v>650</v>
      </c>
      <c r="F415" s="630" t="s">
        <v>2294</v>
      </c>
      <c r="G415" s="630" t="s">
        <v>2295</v>
      </c>
      <c r="H415" s="630" t="s">
        <v>2296</v>
      </c>
      <c r="I415" s="630" t="s">
        <v>2297</v>
      </c>
      <c r="J415" s="630" t="s">
        <v>2315</v>
      </c>
      <c r="K415" s="630" t="s">
        <v>2292</v>
      </c>
      <c r="L415" s="632">
        <v>42736</v>
      </c>
    </row>
    <row r="416" spans="1:12">
      <c r="A416" s="630">
        <v>407</v>
      </c>
      <c r="B416" s="630" t="s">
        <v>2348</v>
      </c>
      <c r="C416" s="631">
        <v>12857</v>
      </c>
      <c r="D416" s="631">
        <v>12207</v>
      </c>
      <c r="E416" s="631">
        <v>650</v>
      </c>
      <c r="F416" s="630" t="s">
        <v>2294</v>
      </c>
      <c r="G416" s="630" t="s">
        <v>2352</v>
      </c>
      <c r="H416" s="630" t="s">
        <v>2296</v>
      </c>
      <c r="I416" s="630" t="s">
        <v>2297</v>
      </c>
      <c r="J416" s="630" t="s">
        <v>2315</v>
      </c>
      <c r="K416" s="630" t="s">
        <v>2292</v>
      </c>
      <c r="L416" s="632">
        <v>42736</v>
      </c>
    </row>
    <row r="417" spans="1:12">
      <c r="A417" s="630">
        <v>408</v>
      </c>
      <c r="B417" s="630" t="s">
        <v>2348</v>
      </c>
      <c r="C417" s="631">
        <v>12857</v>
      </c>
      <c r="D417" s="631">
        <v>12207</v>
      </c>
      <c r="E417" s="631">
        <v>650</v>
      </c>
      <c r="F417" s="630" t="s">
        <v>2294</v>
      </c>
      <c r="G417" s="630" t="s">
        <v>2352</v>
      </c>
      <c r="H417" s="630" t="s">
        <v>2296</v>
      </c>
      <c r="I417" s="630" t="s">
        <v>2297</v>
      </c>
      <c r="J417" s="630" t="s">
        <v>2315</v>
      </c>
      <c r="K417" s="630" t="s">
        <v>2292</v>
      </c>
      <c r="L417" s="632">
        <v>42736</v>
      </c>
    </row>
    <row r="418" spans="1:12">
      <c r="A418" s="630">
        <v>409</v>
      </c>
      <c r="B418" s="630" t="s">
        <v>2348</v>
      </c>
      <c r="C418" s="631">
        <v>12857</v>
      </c>
      <c r="D418" s="631">
        <v>12207</v>
      </c>
      <c r="E418" s="631">
        <v>650</v>
      </c>
      <c r="F418" s="630" t="s">
        <v>2294</v>
      </c>
      <c r="G418" s="630" t="s">
        <v>2352</v>
      </c>
      <c r="H418" s="630" t="s">
        <v>2296</v>
      </c>
      <c r="I418" s="630" t="s">
        <v>2297</v>
      </c>
      <c r="J418" s="630" t="s">
        <v>2315</v>
      </c>
      <c r="K418" s="630" t="s">
        <v>2292</v>
      </c>
      <c r="L418" s="632">
        <v>42736</v>
      </c>
    </row>
    <row r="419" spans="1:12">
      <c r="A419" s="630">
        <v>410</v>
      </c>
      <c r="B419" s="630" t="s">
        <v>2348</v>
      </c>
      <c r="C419" s="631">
        <v>12857</v>
      </c>
      <c r="D419" s="631">
        <v>12207</v>
      </c>
      <c r="E419" s="631">
        <v>650</v>
      </c>
      <c r="F419" s="630" t="s">
        <v>2294</v>
      </c>
      <c r="G419" s="630" t="s">
        <v>2352</v>
      </c>
      <c r="H419" s="630" t="s">
        <v>2296</v>
      </c>
      <c r="I419" s="630" t="s">
        <v>2297</v>
      </c>
      <c r="J419" s="630" t="s">
        <v>2315</v>
      </c>
      <c r="K419" s="630" t="s">
        <v>2292</v>
      </c>
      <c r="L419" s="632">
        <v>42736</v>
      </c>
    </row>
    <row r="420" spans="1:12">
      <c r="A420" s="630">
        <v>411</v>
      </c>
      <c r="B420" s="630" t="s">
        <v>2348</v>
      </c>
      <c r="C420" s="631">
        <v>12857</v>
      </c>
      <c r="D420" s="631">
        <v>12207</v>
      </c>
      <c r="E420" s="631">
        <v>650</v>
      </c>
      <c r="F420" s="630" t="s">
        <v>2294</v>
      </c>
      <c r="G420" s="630" t="s">
        <v>2352</v>
      </c>
      <c r="H420" s="630" t="s">
        <v>2296</v>
      </c>
      <c r="I420" s="630" t="s">
        <v>2297</v>
      </c>
      <c r="J420" s="630" t="s">
        <v>2315</v>
      </c>
      <c r="K420" s="630" t="s">
        <v>2292</v>
      </c>
      <c r="L420" s="632">
        <v>42736</v>
      </c>
    </row>
    <row r="421" spans="1:12">
      <c r="A421" s="630">
        <v>412</v>
      </c>
      <c r="B421" s="630" t="s">
        <v>2348</v>
      </c>
      <c r="C421" s="631">
        <v>12857</v>
      </c>
      <c r="D421" s="631">
        <v>12207</v>
      </c>
      <c r="E421" s="631">
        <v>650</v>
      </c>
      <c r="F421" s="630" t="s">
        <v>2294</v>
      </c>
      <c r="G421" s="630" t="s">
        <v>2352</v>
      </c>
      <c r="H421" s="630" t="s">
        <v>2296</v>
      </c>
      <c r="I421" s="630" t="s">
        <v>2297</v>
      </c>
      <c r="J421" s="630" t="s">
        <v>2315</v>
      </c>
      <c r="K421" s="630" t="s">
        <v>2292</v>
      </c>
      <c r="L421" s="632">
        <v>42736</v>
      </c>
    </row>
    <row r="422" spans="1:12">
      <c r="A422" s="630">
        <v>413</v>
      </c>
      <c r="B422" s="630" t="s">
        <v>2348</v>
      </c>
      <c r="C422" s="631">
        <v>12857</v>
      </c>
      <c r="D422" s="631">
        <v>12207</v>
      </c>
      <c r="E422" s="631">
        <v>650</v>
      </c>
      <c r="F422" s="630" t="s">
        <v>2294</v>
      </c>
      <c r="G422" s="630" t="s">
        <v>2352</v>
      </c>
      <c r="H422" s="630" t="s">
        <v>2296</v>
      </c>
      <c r="I422" s="630" t="s">
        <v>2297</v>
      </c>
      <c r="J422" s="630" t="s">
        <v>2315</v>
      </c>
      <c r="K422" s="630" t="s">
        <v>2292</v>
      </c>
      <c r="L422" s="632">
        <v>42736</v>
      </c>
    </row>
    <row r="423" spans="1:12">
      <c r="A423" s="630">
        <v>414</v>
      </c>
      <c r="B423" s="630" t="s">
        <v>2348</v>
      </c>
      <c r="C423" s="631">
        <v>12857</v>
      </c>
      <c r="D423" s="631">
        <v>12207</v>
      </c>
      <c r="E423" s="631">
        <v>650</v>
      </c>
      <c r="F423" s="630" t="s">
        <v>2294</v>
      </c>
      <c r="G423" s="630" t="s">
        <v>2352</v>
      </c>
      <c r="H423" s="630" t="s">
        <v>2296</v>
      </c>
      <c r="I423" s="630" t="s">
        <v>2297</v>
      </c>
      <c r="J423" s="630" t="s">
        <v>2315</v>
      </c>
      <c r="K423" s="630" t="s">
        <v>2292</v>
      </c>
      <c r="L423" s="632">
        <v>42736</v>
      </c>
    </row>
    <row r="424" spans="1:12">
      <c r="A424" s="630">
        <v>415</v>
      </c>
      <c r="B424" s="630" t="s">
        <v>2348</v>
      </c>
      <c r="C424" s="631">
        <v>12857</v>
      </c>
      <c r="D424" s="631">
        <v>12207</v>
      </c>
      <c r="E424" s="631">
        <v>650</v>
      </c>
      <c r="F424" s="630" t="s">
        <v>2294</v>
      </c>
      <c r="G424" s="630" t="s">
        <v>2352</v>
      </c>
      <c r="H424" s="630" t="s">
        <v>2296</v>
      </c>
      <c r="I424" s="630" t="s">
        <v>2297</v>
      </c>
      <c r="J424" s="630" t="s">
        <v>2315</v>
      </c>
      <c r="K424" s="630" t="s">
        <v>2292</v>
      </c>
      <c r="L424" s="632">
        <v>42736</v>
      </c>
    </row>
    <row r="425" spans="1:12">
      <c r="A425" s="630">
        <v>416</v>
      </c>
      <c r="B425" s="630" t="s">
        <v>2348</v>
      </c>
      <c r="C425" s="631">
        <v>12857</v>
      </c>
      <c r="D425" s="631">
        <v>12207</v>
      </c>
      <c r="E425" s="631">
        <v>650</v>
      </c>
      <c r="F425" s="630" t="s">
        <v>2294</v>
      </c>
      <c r="G425" s="630" t="s">
        <v>2295</v>
      </c>
      <c r="H425" s="630" t="s">
        <v>2296</v>
      </c>
      <c r="I425" s="630" t="s">
        <v>2297</v>
      </c>
      <c r="J425" s="630" t="s">
        <v>2315</v>
      </c>
      <c r="K425" s="630" t="s">
        <v>2292</v>
      </c>
      <c r="L425" s="632">
        <v>42736</v>
      </c>
    </row>
    <row r="426" spans="1:12">
      <c r="A426" s="630">
        <v>417</v>
      </c>
      <c r="B426" s="630" t="s">
        <v>2348</v>
      </c>
      <c r="C426" s="631">
        <v>12857</v>
      </c>
      <c r="D426" s="631">
        <v>12207</v>
      </c>
      <c r="E426" s="631">
        <v>650</v>
      </c>
      <c r="F426" s="630" t="s">
        <v>2294</v>
      </c>
      <c r="G426" s="630" t="s">
        <v>2352</v>
      </c>
      <c r="H426" s="630" t="s">
        <v>2296</v>
      </c>
      <c r="I426" s="630" t="s">
        <v>2297</v>
      </c>
      <c r="J426" s="630" t="s">
        <v>2315</v>
      </c>
      <c r="K426" s="630" t="s">
        <v>2292</v>
      </c>
      <c r="L426" s="632">
        <v>42736</v>
      </c>
    </row>
    <row r="427" spans="1:12">
      <c r="A427" s="630">
        <v>418</v>
      </c>
      <c r="B427" s="630" t="s">
        <v>2348</v>
      </c>
      <c r="C427" s="631">
        <v>12857</v>
      </c>
      <c r="D427" s="631">
        <v>12207</v>
      </c>
      <c r="E427" s="631">
        <v>650</v>
      </c>
      <c r="F427" s="630" t="s">
        <v>2294</v>
      </c>
      <c r="G427" s="630" t="s">
        <v>2352</v>
      </c>
      <c r="H427" s="630" t="s">
        <v>2296</v>
      </c>
      <c r="I427" s="630" t="s">
        <v>2297</v>
      </c>
      <c r="J427" s="630" t="s">
        <v>2315</v>
      </c>
      <c r="K427" s="630" t="s">
        <v>2292</v>
      </c>
      <c r="L427" s="632">
        <v>42736</v>
      </c>
    </row>
    <row r="428" spans="1:12">
      <c r="A428" s="630">
        <v>419</v>
      </c>
      <c r="B428" s="630" t="s">
        <v>2348</v>
      </c>
      <c r="C428" s="631">
        <v>12857</v>
      </c>
      <c r="D428" s="631">
        <v>12207</v>
      </c>
      <c r="E428" s="631">
        <v>650</v>
      </c>
      <c r="F428" s="630" t="s">
        <v>2294</v>
      </c>
      <c r="G428" s="630" t="s">
        <v>2352</v>
      </c>
      <c r="H428" s="630" t="s">
        <v>2296</v>
      </c>
      <c r="I428" s="630" t="s">
        <v>2297</v>
      </c>
      <c r="J428" s="630" t="s">
        <v>2315</v>
      </c>
      <c r="K428" s="630" t="s">
        <v>2292</v>
      </c>
      <c r="L428" s="632">
        <v>42736</v>
      </c>
    </row>
    <row r="429" spans="1:12">
      <c r="A429" s="630">
        <v>420</v>
      </c>
      <c r="B429" s="630" t="s">
        <v>2348</v>
      </c>
      <c r="C429" s="631">
        <v>12857</v>
      </c>
      <c r="D429" s="631">
        <v>12207</v>
      </c>
      <c r="E429" s="631">
        <v>650</v>
      </c>
      <c r="F429" s="630" t="s">
        <v>2294</v>
      </c>
      <c r="G429" s="630" t="s">
        <v>2352</v>
      </c>
      <c r="H429" s="630" t="s">
        <v>2296</v>
      </c>
      <c r="I429" s="630" t="s">
        <v>2297</v>
      </c>
      <c r="J429" s="630" t="s">
        <v>2315</v>
      </c>
      <c r="K429" s="630" t="s">
        <v>2292</v>
      </c>
      <c r="L429" s="632">
        <v>42736</v>
      </c>
    </row>
    <row r="430" spans="1:12">
      <c r="A430" s="630">
        <v>421</v>
      </c>
      <c r="B430" s="630" t="s">
        <v>2348</v>
      </c>
      <c r="C430" s="631">
        <v>12857</v>
      </c>
      <c r="D430" s="631">
        <v>12207</v>
      </c>
      <c r="E430" s="631">
        <v>650</v>
      </c>
      <c r="F430" s="630" t="s">
        <v>2294</v>
      </c>
      <c r="G430" s="630" t="s">
        <v>2352</v>
      </c>
      <c r="H430" s="630" t="s">
        <v>2296</v>
      </c>
      <c r="I430" s="630" t="s">
        <v>2297</v>
      </c>
      <c r="J430" s="630" t="s">
        <v>2315</v>
      </c>
      <c r="K430" s="630" t="s">
        <v>2292</v>
      </c>
      <c r="L430" s="632">
        <v>42736</v>
      </c>
    </row>
    <row r="431" spans="1:12">
      <c r="A431" s="630">
        <v>422</v>
      </c>
      <c r="B431" s="630" t="s">
        <v>2348</v>
      </c>
      <c r="C431" s="631">
        <v>12857</v>
      </c>
      <c r="D431" s="631">
        <v>12207</v>
      </c>
      <c r="E431" s="631">
        <v>650</v>
      </c>
      <c r="F431" s="630" t="s">
        <v>2294</v>
      </c>
      <c r="G431" s="630" t="s">
        <v>2352</v>
      </c>
      <c r="H431" s="630" t="s">
        <v>2296</v>
      </c>
      <c r="I431" s="630" t="s">
        <v>2297</v>
      </c>
      <c r="J431" s="630" t="s">
        <v>2315</v>
      </c>
      <c r="K431" s="630" t="s">
        <v>2292</v>
      </c>
      <c r="L431" s="632">
        <v>42736</v>
      </c>
    </row>
    <row r="432" spans="1:12">
      <c r="A432" s="630">
        <v>423</v>
      </c>
      <c r="B432" s="630" t="s">
        <v>2348</v>
      </c>
      <c r="C432" s="631">
        <v>12857</v>
      </c>
      <c r="D432" s="631">
        <v>12207</v>
      </c>
      <c r="E432" s="631">
        <v>650</v>
      </c>
      <c r="F432" s="630" t="s">
        <v>2294</v>
      </c>
      <c r="G432" s="630" t="s">
        <v>2352</v>
      </c>
      <c r="H432" s="630" t="s">
        <v>2296</v>
      </c>
      <c r="I432" s="630" t="s">
        <v>2297</v>
      </c>
      <c r="J432" s="630" t="s">
        <v>2315</v>
      </c>
      <c r="K432" s="630" t="s">
        <v>2292</v>
      </c>
      <c r="L432" s="632">
        <v>42736</v>
      </c>
    </row>
    <row r="433" spans="1:12">
      <c r="A433" s="630">
        <v>424</v>
      </c>
      <c r="B433" s="630" t="s">
        <v>2348</v>
      </c>
      <c r="C433" s="631">
        <v>12857</v>
      </c>
      <c r="D433" s="631">
        <v>12207</v>
      </c>
      <c r="E433" s="631">
        <v>650</v>
      </c>
      <c r="F433" s="630" t="s">
        <v>2294</v>
      </c>
      <c r="G433" s="630" t="s">
        <v>2352</v>
      </c>
      <c r="H433" s="630" t="s">
        <v>2296</v>
      </c>
      <c r="I433" s="630" t="s">
        <v>2297</v>
      </c>
      <c r="J433" s="630" t="s">
        <v>2315</v>
      </c>
      <c r="K433" s="630" t="s">
        <v>2292</v>
      </c>
      <c r="L433" s="632">
        <v>42736</v>
      </c>
    </row>
    <row r="434" spans="1:12">
      <c r="A434" s="630">
        <v>425</v>
      </c>
      <c r="B434" s="630" t="s">
        <v>2348</v>
      </c>
      <c r="C434" s="631">
        <v>12857</v>
      </c>
      <c r="D434" s="631">
        <v>12207</v>
      </c>
      <c r="E434" s="631">
        <v>650</v>
      </c>
      <c r="F434" s="630" t="s">
        <v>2294</v>
      </c>
      <c r="G434" s="630" t="s">
        <v>2295</v>
      </c>
      <c r="H434" s="630" t="s">
        <v>2296</v>
      </c>
      <c r="I434" s="630" t="s">
        <v>2297</v>
      </c>
      <c r="J434" s="630" t="s">
        <v>2315</v>
      </c>
      <c r="K434" s="630" t="s">
        <v>2292</v>
      </c>
      <c r="L434" s="632">
        <v>42736</v>
      </c>
    </row>
    <row r="435" spans="1:12">
      <c r="A435" s="630">
        <v>426</v>
      </c>
      <c r="B435" s="630" t="s">
        <v>2348</v>
      </c>
      <c r="C435" s="631">
        <v>12857</v>
      </c>
      <c r="D435" s="631">
        <v>12207</v>
      </c>
      <c r="E435" s="631">
        <v>650</v>
      </c>
      <c r="F435" s="630" t="s">
        <v>2294</v>
      </c>
      <c r="G435" s="630" t="s">
        <v>2352</v>
      </c>
      <c r="H435" s="630" t="s">
        <v>2296</v>
      </c>
      <c r="I435" s="630" t="s">
        <v>2297</v>
      </c>
      <c r="J435" s="630" t="s">
        <v>2315</v>
      </c>
      <c r="K435" s="630" t="s">
        <v>2292</v>
      </c>
      <c r="L435" s="632">
        <v>42736</v>
      </c>
    </row>
    <row r="436" spans="1:12">
      <c r="A436" s="630">
        <v>427</v>
      </c>
      <c r="B436" s="630" t="s">
        <v>2348</v>
      </c>
      <c r="C436" s="631">
        <v>12857</v>
      </c>
      <c r="D436" s="631">
        <v>12207</v>
      </c>
      <c r="E436" s="631">
        <v>650</v>
      </c>
      <c r="F436" s="630" t="s">
        <v>2294</v>
      </c>
      <c r="G436" s="630" t="s">
        <v>2352</v>
      </c>
      <c r="H436" s="630" t="s">
        <v>2296</v>
      </c>
      <c r="I436" s="630" t="s">
        <v>2297</v>
      </c>
      <c r="J436" s="630" t="s">
        <v>2315</v>
      </c>
      <c r="K436" s="630" t="s">
        <v>2292</v>
      </c>
      <c r="L436" s="632">
        <v>42736</v>
      </c>
    </row>
    <row r="437" spans="1:12">
      <c r="A437" s="630">
        <v>428</v>
      </c>
      <c r="B437" s="630" t="s">
        <v>2348</v>
      </c>
      <c r="C437" s="631">
        <v>12857</v>
      </c>
      <c r="D437" s="631">
        <v>12207</v>
      </c>
      <c r="E437" s="631">
        <v>650</v>
      </c>
      <c r="F437" s="630" t="s">
        <v>2294</v>
      </c>
      <c r="G437" s="630" t="s">
        <v>2352</v>
      </c>
      <c r="H437" s="630" t="s">
        <v>2296</v>
      </c>
      <c r="I437" s="630" t="s">
        <v>2297</v>
      </c>
      <c r="J437" s="630" t="s">
        <v>2315</v>
      </c>
      <c r="K437" s="630" t="s">
        <v>2292</v>
      </c>
      <c r="L437" s="632">
        <v>42736</v>
      </c>
    </row>
    <row r="438" spans="1:12">
      <c r="A438" s="630">
        <v>429</v>
      </c>
      <c r="B438" s="630" t="s">
        <v>2348</v>
      </c>
      <c r="C438" s="631">
        <v>12857</v>
      </c>
      <c r="D438" s="631">
        <v>12207</v>
      </c>
      <c r="E438" s="631">
        <v>650</v>
      </c>
      <c r="F438" s="630" t="s">
        <v>2294</v>
      </c>
      <c r="G438" s="630" t="s">
        <v>2352</v>
      </c>
      <c r="H438" s="630" t="s">
        <v>2296</v>
      </c>
      <c r="I438" s="630" t="s">
        <v>2297</v>
      </c>
      <c r="J438" s="630" t="s">
        <v>2315</v>
      </c>
      <c r="K438" s="630" t="s">
        <v>2292</v>
      </c>
      <c r="L438" s="632">
        <v>42736</v>
      </c>
    </row>
    <row r="439" spans="1:12">
      <c r="A439" s="630">
        <v>430</v>
      </c>
      <c r="B439" s="630" t="s">
        <v>2348</v>
      </c>
      <c r="C439" s="631">
        <v>12857</v>
      </c>
      <c r="D439" s="631">
        <v>12207</v>
      </c>
      <c r="E439" s="631">
        <v>650</v>
      </c>
      <c r="F439" s="630" t="s">
        <v>2294</v>
      </c>
      <c r="G439" s="630" t="s">
        <v>2352</v>
      </c>
      <c r="H439" s="630" t="s">
        <v>2296</v>
      </c>
      <c r="I439" s="630" t="s">
        <v>2297</v>
      </c>
      <c r="J439" s="630" t="s">
        <v>2315</v>
      </c>
      <c r="K439" s="630" t="s">
        <v>2292</v>
      </c>
      <c r="L439" s="632">
        <v>42736</v>
      </c>
    </row>
    <row r="440" spans="1:12">
      <c r="A440" s="630">
        <v>431</v>
      </c>
      <c r="B440" s="630" t="s">
        <v>2348</v>
      </c>
      <c r="C440" s="631">
        <v>12857</v>
      </c>
      <c r="D440" s="631">
        <v>12207</v>
      </c>
      <c r="E440" s="631">
        <v>650</v>
      </c>
      <c r="F440" s="630" t="s">
        <v>2294</v>
      </c>
      <c r="G440" s="630" t="s">
        <v>2352</v>
      </c>
      <c r="H440" s="630" t="s">
        <v>2296</v>
      </c>
      <c r="I440" s="630" t="s">
        <v>2297</v>
      </c>
      <c r="J440" s="630" t="s">
        <v>2315</v>
      </c>
      <c r="K440" s="630" t="s">
        <v>2292</v>
      </c>
      <c r="L440" s="632">
        <v>42736</v>
      </c>
    </row>
    <row r="441" spans="1:12">
      <c r="A441" s="630">
        <v>432</v>
      </c>
      <c r="B441" s="630" t="s">
        <v>2348</v>
      </c>
      <c r="C441" s="631">
        <v>12857</v>
      </c>
      <c r="D441" s="631">
        <v>12207</v>
      </c>
      <c r="E441" s="631">
        <v>650</v>
      </c>
      <c r="F441" s="630" t="s">
        <v>2294</v>
      </c>
      <c r="G441" s="630" t="s">
        <v>2295</v>
      </c>
      <c r="H441" s="630" t="s">
        <v>2296</v>
      </c>
      <c r="I441" s="630" t="s">
        <v>2297</v>
      </c>
      <c r="J441" s="630" t="s">
        <v>2315</v>
      </c>
      <c r="K441" s="630" t="s">
        <v>2292</v>
      </c>
      <c r="L441" s="632">
        <v>42736</v>
      </c>
    </row>
    <row r="442" spans="1:12">
      <c r="A442" s="630">
        <v>433</v>
      </c>
      <c r="B442" s="630" t="s">
        <v>2348</v>
      </c>
      <c r="C442" s="631">
        <v>12857</v>
      </c>
      <c r="D442" s="631">
        <v>12207</v>
      </c>
      <c r="E442" s="631">
        <v>650</v>
      </c>
      <c r="F442" s="630" t="s">
        <v>2294</v>
      </c>
      <c r="G442" s="630" t="s">
        <v>2352</v>
      </c>
      <c r="H442" s="630" t="s">
        <v>2296</v>
      </c>
      <c r="I442" s="630" t="s">
        <v>2297</v>
      </c>
      <c r="J442" s="630" t="s">
        <v>2315</v>
      </c>
      <c r="K442" s="630" t="s">
        <v>2292</v>
      </c>
      <c r="L442" s="632">
        <v>42736</v>
      </c>
    </row>
    <row r="443" spans="1:12">
      <c r="A443" s="630">
        <v>434</v>
      </c>
      <c r="B443" s="630" t="s">
        <v>2348</v>
      </c>
      <c r="C443" s="631">
        <v>12857</v>
      </c>
      <c r="D443" s="631">
        <v>12207</v>
      </c>
      <c r="E443" s="631">
        <v>650</v>
      </c>
      <c r="F443" s="630" t="s">
        <v>2294</v>
      </c>
      <c r="G443" s="630" t="s">
        <v>2352</v>
      </c>
      <c r="H443" s="630" t="s">
        <v>2296</v>
      </c>
      <c r="I443" s="630" t="s">
        <v>2297</v>
      </c>
      <c r="J443" s="630" t="s">
        <v>2315</v>
      </c>
      <c r="K443" s="630" t="s">
        <v>2292</v>
      </c>
      <c r="L443" s="632">
        <v>42736</v>
      </c>
    </row>
    <row r="444" spans="1:12">
      <c r="A444" s="630">
        <v>435</v>
      </c>
      <c r="B444" s="630" t="s">
        <v>2348</v>
      </c>
      <c r="C444" s="631">
        <v>12857</v>
      </c>
      <c r="D444" s="631">
        <v>12207</v>
      </c>
      <c r="E444" s="631">
        <v>650</v>
      </c>
      <c r="F444" s="630" t="s">
        <v>2294</v>
      </c>
      <c r="G444" s="630" t="s">
        <v>2352</v>
      </c>
      <c r="H444" s="630" t="s">
        <v>2296</v>
      </c>
      <c r="I444" s="630" t="s">
        <v>2297</v>
      </c>
      <c r="J444" s="630" t="s">
        <v>2315</v>
      </c>
      <c r="K444" s="630" t="s">
        <v>2292</v>
      </c>
      <c r="L444" s="632">
        <v>42736</v>
      </c>
    </row>
    <row r="445" spans="1:12">
      <c r="A445" s="630">
        <v>436</v>
      </c>
      <c r="B445" s="630" t="s">
        <v>2348</v>
      </c>
      <c r="C445" s="631">
        <v>12857</v>
      </c>
      <c r="D445" s="631">
        <v>12207</v>
      </c>
      <c r="E445" s="631">
        <v>650</v>
      </c>
      <c r="F445" s="630" t="s">
        <v>2294</v>
      </c>
      <c r="G445" s="630" t="s">
        <v>2352</v>
      </c>
      <c r="H445" s="630" t="s">
        <v>2296</v>
      </c>
      <c r="I445" s="630" t="s">
        <v>2297</v>
      </c>
      <c r="J445" s="630" t="s">
        <v>2315</v>
      </c>
      <c r="K445" s="630" t="s">
        <v>2292</v>
      </c>
      <c r="L445" s="632">
        <v>42736</v>
      </c>
    </row>
    <row r="446" spans="1:12">
      <c r="A446" s="630">
        <v>437</v>
      </c>
      <c r="B446" s="630" t="s">
        <v>2348</v>
      </c>
      <c r="C446" s="631">
        <v>12857</v>
      </c>
      <c r="D446" s="631">
        <v>12207</v>
      </c>
      <c r="E446" s="631">
        <v>650</v>
      </c>
      <c r="F446" s="630" t="s">
        <v>2294</v>
      </c>
      <c r="G446" s="630" t="s">
        <v>2352</v>
      </c>
      <c r="H446" s="630" t="s">
        <v>2296</v>
      </c>
      <c r="I446" s="630" t="s">
        <v>2297</v>
      </c>
      <c r="J446" s="630" t="s">
        <v>2315</v>
      </c>
      <c r="K446" s="630" t="s">
        <v>2292</v>
      </c>
      <c r="L446" s="632">
        <v>42736</v>
      </c>
    </row>
    <row r="447" spans="1:12">
      <c r="A447" s="630">
        <v>438</v>
      </c>
      <c r="B447" s="630" t="s">
        <v>2348</v>
      </c>
      <c r="C447" s="631">
        <v>12857</v>
      </c>
      <c r="D447" s="631">
        <v>12207</v>
      </c>
      <c r="E447" s="631">
        <v>650</v>
      </c>
      <c r="F447" s="630" t="s">
        <v>2294</v>
      </c>
      <c r="G447" s="630" t="s">
        <v>2352</v>
      </c>
      <c r="H447" s="630" t="s">
        <v>2296</v>
      </c>
      <c r="I447" s="630" t="s">
        <v>2297</v>
      </c>
      <c r="J447" s="630" t="s">
        <v>2315</v>
      </c>
      <c r="K447" s="630" t="s">
        <v>2292</v>
      </c>
      <c r="L447" s="632">
        <v>42736</v>
      </c>
    </row>
    <row r="448" spans="1:12">
      <c r="A448" s="630">
        <v>439</v>
      </c>
      <c r="B448" s="630" t="s">
        <v>2348</v>
      </c>
      <c r="C448" s="631">
        <v>12857</v>
      </c>
      <c r="D448" s="631">
        <v>12207</v>
      </c>
      <c r="E448" s="631">
        <v>650</v>
      </c>
      <c r="F448" s="630" t="s">
        <v>2294</v>
      </c>
      <c r="G448" s="630" t="s">
        <v>2352</v>
      </c>
      <c r="H448" s="630" t="s">
        <v>2296</v>
      </c>
      <c r="I448" s="630" t="s">
        <v>2297</v>
      </c>
      <c r="J448" s="630" t="s">
        <v>2315</v>
      </c>
      <c r="K448" s="630" t="s">
        <v>2292</v>
      </c>
      <c r="L448" s="632">
        <v>42736</v>
      </c>
    </row>
    <row r="449" spans="1:12">
      <c r="A449" s="630">
        <v>440</v>
      </c>
      <c r="B449" s="630" t="s">
        <v>2348</v>
      </c>
      <c r="C449" s="631">
        <v>12857</v>
      </c>
      <c r="D449" s="631">
        <v>12207</v>
      </c>
      <c r="E449" s="631">
        <v>650</v>
      </c>
      <c r="F449" s="630" t="s">
        <v>2294</v>
      </c>
      <c r="G449" s="630" t="s">
        <v>2352</v>
      </c>
      <c r="H449" s="630" t="s">
        <v>2296</v>
      </c>
      <c r="I449" s="630" t="s">
        <v>2297</v>
      </c>
      <c r="J449" s="630" t="s">
        <v>2315</v>
      </c>
      <c r="K449" s="630" t="s">
        <v>2292</v>
      </c>
      <c r="L449" s="632">
        <v>42736</v>
      </c>
    </row>
    <row r="450" spans="1:12">
      <c r="A450" s="630">
        <v>441</v>
      </c>
      <c r="B450" s="630" t="s">
        <v>2348</v>
      </c>
      <c r="C450" s="631">
        <v>12857</v>
      </c>
      <c r="D450" s="631">
        <v>12207</v>
      </c>
      <c r="E450" s="631">
        <v>650</v>
      </c>
      <c r="F450" s="630" t="s">
        <v>2294</v>
      </c>
      <c r="G450" s="630" t="s">
        <v>2352</v>
      </c>
      <c r="H450" s="630" t="s">
        <v>2296</v>
      </c>
      <c r="I450" s="630" t="s">
        <v>2297</v>
      </c>
      <c r="J450" s="630" t="s">
        <v>2315</v>
      </c>
      <c r="K450" s="630" t="s">
        <v>2292</v>
      </c>
      <c r="L450" s="632">
        <v>42736</v>
      </c>
    </row>
    <row r="451" spans="1:12">
      <c r="A451" s="630">
        <v>442</v>
      </c>
      <c r="B451" s="630" t="s">
        <v>2348</v>
      </c>
      <c r="C451" s="631">
        <v>12857</v>
      </c>
      <c r="D451" s="631">
        <v>12207</v>
      </c>
      <c r="E451" s="631">
        <v>650</v>
      </c>
      <c r="F451" s="630" t="s">
        <v>2294</v>
      </c>
      <c r="G451" s="630" t="s">
        <v>2295</v>
      </c>
      <c r="H451" s="630" t="s">
        <v>2296</v>
      </c>
      <c r="I451" s="630" t="s">
        <v>2297</v>
      </c>
      <c r="J451" s="630" t="s">
        <v>2315</v>
      </c>
      <c r="K451" s="630" t="s">
        <v>2292</v>
      </c>
      <c r="L451" s="632">
        <v>42736</v>
      </c>
    </row>
    <row r="452" spans="1:12">
      <c r="A452" s="630">
        <v>443</v>
      </c>
      <c r="B452" s="630" t="s">
        <v>2348</v>
      </c>
      <c r="C452" s="631">
        <v>12857</v>
      </c>
      <c r="D452" s="631">
        <v>12207</v>
      </c>
      <c r="E452" s="631">
        <v>650</v>
      </c>
      <c r="F452" s="630" t="s">
        <v>2294</v>
      </c>
      <c r="G452" s="630" t="s">
        <v>2352</v>
      </c>
      <c r="H452" s="630" t="s">
        <v>2296</v>
      </c>
      <c r="I452" s="630" t="s">
        <v>2297</v>
      </c>
      <c r="J452" s="630" t="s">
        <v>2315</v>
      </c>
      <c r="K452" s="630" t="s">
        <v>2292</v>
      </c>
      <c r="L452" s="632">
        <v>42736</v>
      </c>
    </row>
    <row r="453" spans="1:12">
      <c r="A453" s="630">
        <v>444</v>
      </c>
      <c r="B453" s="630" t="s">
        <v>2348</v>
      </c>
      <c r="C453" s="631">
        <v>12857</v>
      </c>
      <c r="D453" s="631">
        <v>12207</v>
      </c>
      <c r="E453" s="631">
        <v>650</v>
      </c>
      <c r="F453" s="630" t="s">
        <v>2294</v>
      </c>
      <c r="G453" s="630" t="s">
        <v>2352</v>
      </c>
      <c r="H453" s="630" t="s">
        <v>2296</v>
      </c>
      <c r="I453" s="630" t="s">
        <v>2297</v>
      </c>
      <c r="J453" s="630" t="s">
        <v>2315</v>
      </c>
      <c r="K453" s="630" t="s">
        <v>2292</v>
      </c>
      <c r="L453" s="632">
        <v>42736</v>
      </c>
    </row>
    <row r="454" spans="1:12">
      <c r="A454" s="630">
        <v>445</v>
      </c>
      <c r="B454" s="630" t="s">
        <v>2348</v>
      </c>
      <c r="C454" s="631">
        <v>12857</v>
      </c>
      <c r="D454" s="631">
        <v>12207</v>
      </c>
      <c r="E454" s="631">
        <v>650</v>
      </c>
      <c r="F454" s="630" t="s">
        <v>2294</v>
      </c>
      <c r="G454" s="630" t="s">
        <v>2352</v>
      </c>
      <c r="H454" s="630" t="s">
        <v>2296</v>
      </c>
      <c r="I454" s="630" t="s">
        <v>2297</v>
      </c>
      <c r="J454" s="630" t="s">
        <v>2315</v>
      </c>
      <c r="K454" s="630" t="s">
        <v>2292</v>
      </c>
      <c r="L454" s="632">
        <v>42736</v>
      </c>
    </row>
    <row r="455" spans="1:12">
      <c r="A455" s="630">
        <v>446</v>
      </c>
      <c r="B455" s="630" t="s">
        <v>2348</v>
      </c>
      <c r="C455" s="631">
        <v>12857</v>
      </c>
      <c r="D455" s="631">
        <v>12207</v>
      </c>
      <c r="E455" s="631">
        <v>650</v>
      </c>
      <c r="F455" s="630" t="s">
        <v>2294</v>
      </c>
      <c r="G455" s="630" t="s">
        <v>2352</v>
      </c>
      <c r="H455" s="630" t="s">
        <v>2296</v>
      </c>
      <c r="I455" s="630" t="s">
        <v>2297</v>
      </c>
      <c r="J455" s="630" t="s">
        <v>2315</v>
      </c>
      <c r="K455" s="630" t="s">
        <v>2292</v>
      </c>
      <c r="L455" s="632">
        <v>42736</v>
      </c>
    </row>
    <row r="456" spans="1:12">
      <c r="A456" s="630">
        <v>447</v>
      </c>
      <c r="B456" s="630" t="s">
        <v>2187</v>
      </c>
      <c r="C456" s="631">
        <v>9260</v>
      </c>
      <c r="D456" s="631">
        <v>8809.99</v>
      </c>
      <c r="E456" s="631">
        <v>450.01</v>
      </c>
      <c r="F456" s="630" t="s">
        <v>2294</v>
      </c>
      <c r="G456" s="630" t="s">
        <v>2350</v>
      </c>
      <c r="H456" s="630" t="s">
        <v>2296</v>
      </c>
      <c r="I456" s="630" t="s">
        <v>2297</v>
      </c>
      <c r="J456" s="630" t="s">
        <v>2315</v>
      </c>
      <c r="K456" s="630" t="s">
        <v>2292</v>
      </c>
      <c r="L456" s="632">
        <v>42736</v>
      </c>
    </row>
    <row r="457" spans="1:12">
      <c r="A457" s="630">
        <v>448</v>
      </c>
      <c r="B457" s="630" t="s">
        <v>2187</v>
      </c>
      <c r="C457" s="631">
        <v>9260</v>
      </c>
      <c r="D457" s="631">
        <v>8810</v>
      </c>
      <c r="E457" s="631">
        <v>450</v>
      </c>
      <c r="F457" s="630" t="s">
        <v>2294</v>
      </c>
      <c r="G457" s="630" t="s">
        <v>2316</v>
      </c>
      <c r="H457" s="630" t="s">
        <v>2296</v>
      </c>
      <c r="I457" s="630" t="s">
        <v>2297</v>
      </c>
      <c r="J457" s="630" t="s">
        <v>2315</v>
      </c>
      <c r="K457" s="630" t="s">
        <v>2292</v>
      </c>
      <c r="L457" s="632">
        <v>42736</v>
      </c>
    </row>
    <row r="458" spans="1:12">
      <c r="A458" s="630">
        <v>449</v>
      </c>
      <c r="B458" s="630" t="s">
        <v>2187</v>
      </c>
      <c r="C458" s="631">
        <v>9260</v>
      </c>
      <c r="D458" s="631">
        <v>8809.99</v>
      </c>
      <c r="E458" s="631">
        <v>450.01</v>
      </c>
      <c r="F458" s="630" t="s">
        <v>2294</v>
      </c>
      <c r="G458" s="630" t="s">
        <v>2345</v>
      </c>
      <c r="H458" s="630" t="s">
        <v>2296</v>
      </c>
      <c r="I458" s="630" t="s">
        <v>2297</v>
      </c>
      <c r="J458" s="630" t="s">
        <v>2315</v>
      </c>
      <c r="K458" s="630" t="s">
        <v>2292</v>
      </c>
      <c r="L458" s="632">
        <v>42736</v>
      </c>
    </row>
    <row r="459" spans="1:12">
      <c r="A459" s="630">
        <v>450</v>
      </c>
      <c r="B459" s="630" t="s">
        <v>2187</v>
      </c>
      <c r="C459" s="631">
        <v>9260</v>
      </c>
      <c r="D459" s="631">
        <v>8810</v>
      </c>
      <c r="E459" s="631">
        <v>450</v>
      </c>
      <c r="F459" s="630" t="s">
        <v>2294</v>
      </c>
      <c r="G459" s="630" t="s">
        <v>2333</v>
      </c>
      <c r="H459" s="630" t="s">
        <v>2296</v>
      </c>
      <c r="I459" s="630" t="s">
        <v>2297</v>
      </c>
      <c r="J459" s="630" t="s">
        <v>2315</v>
      </c>
      <c r="K459" s="630" t="s">
        <v>2292</v>
      </c>
      <c r="L459" s="632">
        <v>42736</v>
      </c>
    </row>
    <row r="460" spans="1:12">
      <c r="A460" s="630">
        <v>451</v>
      </c>
      <c r="B460" s="630" t="s">
        <v>2187</v>
      </c>
      <c r="C460" s="631">
        <v>9260</v>
      </c>
      <c r="D460" s="631">
        <v>8810</v>
      </c>
      <c r="E460" s="631">
        <v>450</v>
      </c>
      <c r="F460" s="630" t="s">
        <v>2294</v>
      </c>
      <c r="G460" s="630" t="s">
        <v>2345</v>
      </c>
      <c r="H460" s="630" t="s">
        <v>2296</v>
      </c>
      <c r="I460" s="630" t="s">
        <v>2297</v>
      </c>
      <c r="J460" s="630" t="s">
        <v>2315</v>
      </c>
      <c r="K460" s="630" t="s">
        <v>2292</v>
      </c>
      <c r="L460" s="632">
        <v>42736</v>
      </c>
    </row>
    <row r="461" spans="1:12">
      <c r="A461" s="630">
        <v>452</v>
      </c>
      <c r="B461" s="630" t="s">
        <v>2187</v>
      </c>
      <c r="C461" s="631">
        <v>9260</v>
      </c>
      <c r="D461" s="631">
        <v>8809.99</v>
      </c>
      <c r="E461" s="631">
        <v>450.01</v>
      </c>
      <c r="F461" s="630" t="s">
        <v>2294</v>
      </c>
      <c r="G461" s="630" t="s">
        <v>2333</v>
      </c>
      <c r="H461" s="630" t="s">
        <v>2296</v>
      </c>
      <c r="I461" s="630" t="s">
        <v>2297</v>
      </c>
      <c r="J461" s="630" t="s">
        <v>2315</v>
      </c>
      <c r="K461" s="630" t="s">
        <v>2292</v>
      </c>
      <c r="L461" s="632">
        <v>42736</v>
      </c>
    </row>
    <row r="462" spans="1:12">
      <c r="A462" s="630">
        <v>453</v>
      </c>
      <c r="B462" s="630" t="s">
        <v>2187</v>
      </c>
      <c r="C462" s="631">
        <v>9260</v>
      </c>
      <c r="D462" s="631">
        <v>8810</v>
      </c>
      <c r="E462" s="631">
        <v>450</v>
      </c>
      <c r="F462" s="630" t="s">
        <v>2294</v>
      </c>
      <c r="G462" s="630" t="s">
        <v>2345</v>
      </c>
      <c r="H462" s="630" t="s">
        <v>2296</v>
      </c>
      <c r="I462" s="630" t="s">
        <v>2297</v>
      </c>
      <c r="J462" s="630" t="s">
        <v>2315</v>
      </c>
      <c r="K462" s="630" t="s">
        <v>2292</v>
      </c>
      <c r="L462" s="632">
        <v>42736</v>
      </c>
    </row>
    <row r="463" spans="1:12">
      <c r="A463" s="630">
        <v>454</v>
      </c>
      <c r="B463" s="630" t="s">
        <v>2187</v>
      </c>
      <c r="C463" s="631">
        <v>9260</v>
      </c>
      <c r="D463" s="631">
        <v>8810</v>
      </c>
      <c r="E463" s="631">
        <v>450</v>
      </c>
      <c r="F463" s="630" t="s">
        <v>2294</v>
      </c>
      <c r="G463" s="630" t="s">
        <v>2345</v>
      </c>
      <c r="H463" s="630" t="s">
        <v>2296</v>
      </c>
      <c r="I463" s="630" t="s">
        <v>2297</v>
      </c>
      <c r="J463" s="630" t="s">
        <v>2315</v>
      </c>
      <c r="K463" s="630" t="s">
        <v>2292</v>
      </c>
      <c r="L463" s="632">
        <v>42736</v>
      </c>
    </row>
    <row r="464" spans="1:12">
      <c r="A464" s="630">
        <v>455</v>
      </c>
      <c r="B464" s="630" t="s">
        <v>2187</v>
      </c>
      <c r="C464" s="631">
        <v>9260</v>
      </c>
      <c r="D464" s="631">
        <v>8809.99</v>
      </c>
      <c r="E464" s="631">
        <v>450.01</v>
      </c>
      <c r="F464" s="630" t="s">
        <v>2294</v>
      </c>
      <c r="G464" s="630" t="s">
        <v>2323</v>
      </c>
      <c r="H464" s="630" t="s">
        <v>2296</v>
      </c>
      <c r="I464" s="630" t="s">
        <v>2297</v>
      </c>
      <c r="J464" s="630" t="s">
        <v>2315</v>
      </c>
      <c r="K464" s="630" t="s">
        <v>2292</v>
      </c>
      <c r="L464" s="632">
        <v>42736</v>
      </c>
    </row>
    <row r="465" spans="1:12">
      <c r="A465" s="630">
        <v>456</v>
      </c>
      <c r="B465" s="630" t="s">
        <v>2187</v>
      </c>
      <c r="C465" s="631">
        <v>9260</v>
      </c>
      <c r="D465" s="631">
        <v>8810</v>
      </c>
      <c r="E465" s="631">
        <v>450</v>
      </c>
      <c r="F465" s="630" t="s">
        <v>2294</v>
      </c>
      <c r="G465" s="630" t="s">
        <v>2353</v>
      </c>
      <c r="H465" s="630" t="s">
        <v>2296</v>
      </c>
      <c r="I465" s="630" t="s">
        <v>2297</v>
      </c>
      <c r="J465" s="630" t="s">
        <v>2315</v>
      </c>
      <c r="K465" s="630" t="s">
        <v>2292</v>
      </c>
      <c r="L465" s="632">
        <v>42736</v>
      </c>
    </row>
    <row r="466" spans="1:12">
      <c r="A466" s="630">
        <v>457</v>
      </c>
      <c r="B466" s="630" t="s">
        <v>2187</v>
      </c>
      <c r="C466" s="631">
        <v>9260</v>
      </c>
      <c r="D466" s="631">
        <v>8810</v>
      </c>
      <c r="E466" s="631">
        <v>450</v>
      </c>
      <c r="F466" s="630" t="s">
        <v>2294</v>
      </c>
      <c r="G466" s="630" t="s">
        <v>2353</v>
      </c>
      <c r="H466" s="630" t="s">
        <v>2296</v>
      </c>
      <c r="I466" s="630" t="s">
        <v>2297</v>
      </c>
      <c r="J466" s="630" t="s">
        <v>2315</v>
      </c>
      <c r="K466" s="630" t="s">
        <v>2292</v>
      </c>
      <c r="L466" s="632">
        <v>42736</v>
      </c>
    </row>
    <row r="467" spans="1:12">
      <c r="A467" s="630">
        <v>458</v>
      </c>
      <c r="B467" s="630" t="s">
        <v>2354</v>
      </c>
      <c r="C467" s="631">
        <v>98000</v>
      </c>
      <c r="D467" s="631">
        <v>95200</v>
      </c>
      <c r="E467" s="631">
        <v>2800</v>
      </c>
      <c r="F467" s="630" t="s">
        <v>2332</v>
      </c>
      <c r="G467" s="630" t="s">
        <v>2351</v>
      </c>
      <c r="H467" s="630" t="s">
        <v>2289</v>
      </c>
      <c r="I467" s="630" t="s">
        <v>2290</v>
      </c>
      <c r="J467" s="630" t="s">
        <v>2315</v>
      </c>
      <c r="K467" s="630" t="s">
        <v>2292</v>
      </c>
      <c r="L467" s="632">
        <v>42736</v>
      </c>
    </row>
    <row r="468" spans="1:12">
      <c r="A468" s="630">
        <v>459</v>
      </c>
      <c r="B468" s="630" t="s">
        <v>2355</v>
      </c>
      <c r="C468" s="631">
        <v>18500</v>
      </c>
      <c r="D468" s="631">
        <v>16749.990000000002</v>
      </c>
      <c r="E468" s="631">
        <v>1750.01</v>
      </c>
      <c r="F468" s="630" t="s">
        <v>2294</v>
      </c>
      <c r="G468" s="630" t="s">
        <v>2350</v>
      </c>
      <c r="H468" s="630" t="s">
        <v>2356</v>
      </c>
      <c r="I468" s="630" t="s">
        <v>2357</v>
      </c>
      <c r="J468" s="630" t="s">
        <v>2315</v>
      </c>
      <c r="K468" s="630" t="s">
        <v>2292</v>
      </c>
      <c r="L468" s="632">
        <v>42736</v>
      </c>
    </row>
    <row r="469" spans="1:12">
      <c r="A469" s="630">
        <v>460</v>
      </c>
      <c r="B469" s="630" t="s">
        <v>2358</v>
      </c>
      <c r="C469" s="631">
        <v>54077100</v>
      </c>
      <c r="D469" s="631">
        <v>5500156.7999999998</v>
      </c>
      <c r="E469" s="631">
        <v>48576943.200000003</v>
      </c>
      <c r="F469" s="630" t="s">
        <v>2359</v>
      </c>
      <c r="G469" s="630" t="s">
        <v>2288</v>
      </c>
      <c r="H469" s="630" t="s">
        <v>2306</v>
      </c>
      <c r="I469" s="630" t="s">
        <v>2307</v>
      </c>
      <c r="J469" s="630" t="s">
        <v>2360</v>
      </c>
      <c r="K469" s="630" t="s">
        <v>2292</v>
      </c>
      <c r="L469" s="632">
        <v>42736</v>
      </c>
    </row>
    <row r="470" spans="1:12">
      <c r="A470" s="630">
        <v>461</v>
      </c>
      <c r="B470" s="630" t="s">
        <v>64</v>
      </c>
      <c r="C470" s="631">
        <v>3110</v>
      </c>
      <c r="D470" s="631">
        <v>3110</v>
      </c>
      <c r="E470" s="631">
        <v>0</v>
      </c>
      <c r="F470" s="630" t="s">
        <v>2361</v>
      </c>
      <c r="G470" s="630" t="s">
        <v>2345</v>
      </c>
      <c r="H470" s="630" t="s">
        <v>2356</v>
      </c>
      <c r="I470" s="630" t="s">
        <v>2357</v>
      </c>
      <c r="J470" s="630" t="s">
        <v>2315</v>
      </c>
      <c r="K470" s="630" t="s">
        <v>2292</v>
      </c>
      <c r="L470" s="632">
        <v>42736</v>
      </c>
    </row>
    <row r="471" spans="1:12">
      <c r="A471" s="630">
        <v>462</v>
      </c>
      <c r="B471" s="630" t="s">
        <v>64</v>
      </c>
      <c r="C471" s="631">
        <v>3110</v>
      </c>
      <c r="D471" s="631">
        <v>3110</v>
      </c>
      <c r="E471" s="631">
        <v>0</v>
      </c>
      <c r="F471" s="630" t="s">
        <v>2361</v>
      </c>
      <c r="G471" s="630" t="s">
        <v>2345</v>
      </c>
      <c r="H471" s="630" t="s">
        <v>2356</v>
      </c>
      <c r="I471" s="630" t="s">
        <v>2357</v>
      </c>
      <c r="J471" s="630" t="s">
        <v>2315</v>
      </c>
      <c r="K471" s="630" t="s">
        <v>2292</v>
      </c>
      <c r="L471" s="632">
        <v>42736</v>
      </c>
    </row>
    <row r="472" spans="1:12">
      <c r="A472" s="630">
        <v>463</v>
      </c>
      <c r="B472" s="630" t="s">
        <v>64</v>
      </c>
      <c r="C472" s="631">
        <v>3310</v>
      </c>
      <c r="D472" s="631">
        <v>3310</v>
      </c>
      <c r="E472" s="631">
        <v>0</v>
      </c>
      <c r="F472" s="630" t="s">
        <v>2361</v>
      </c>
      <c r="G472" s="630" t="s">
        <v>2352</v>
      </c>
      <c r="H472" s="630" t="s">
        <v>2356</v>
      </c>
      <c r="I472" s="630" t="s">
        <v>2357</v>
      </c>
      <c r="J472" s="630" t="s">
        <v>2315</v>
      </c>
      <c r="K472" s="630" t="s">
        <v>2292</v>
      </c>
      <c r="L472" s="632">
        <v>42736</v>
      </c>
    </row>
    <row r="473" spans="1:12">
      <c r="A473" s="630">
        <v>464</v>
      </c>
      <c r="B473" s="630" t="s">
        <v>64</v>
      </c>
      <c r="C473" s="631">
        <v>3110</v>
      </c>
      <c r="D473" s="631">
        <v>3110</v>
      </c>
      <c r="E473" s="631">
        <v>0</v>
      </c>
      <c r="F473" s="630" t="s">
        <v>2361</v>
      </c>
      <c r="G473" s="630" t="s">
        <v>2352</v>
      </c>
      <c r="H473" s="630" t="s">
        <v>2356</v>
      </c>
      <c r="I473" s="630" t="s">
        <v>2357</v>
      </c>
      <c r="J473" s="630" t="s">
        <v>2315</v>
      </c>
      <c r="K473" s="630" t="s">
        <v>2292</v>
      </c>
      <c r="L473" s="632">
        <v>42736</v>
      </c>
    </row>
    <row r="474" spans="1:12">
      <c r="A474" s="630">
        <v>465</v>
      </c>
      <c r="B474" s="630" t="s">
        <v>64</v>
      </c>
      <c r="C474" s="631">
        <v>3110</v>
      </c>
      <c r="D474" s="631">
        <v>3110</v>
      </c>
      <c r="E474" s="631">
        <v>0</v>
      </c>
      <c r="F474" s="630" t="s">
        <v>2361</v>
      </c>
      <c r="G474" s="630" t="s">
        <v>2350</v>
      </c>
      <c r="H474" s="630" t="s">
        <v>2356</v>
      </c>
      <c r="I474" s="630" t="s">
        <v>2357</v>
      </c>
      <c r="J474" s="630" t="s">
        <v>2315</v>
      </c>
      <c r="K474" s="630" t="s">
        <v>2292</v>
      </c>
      <c r="L474" s="632">
        <v>42736</v>
      </c>
    </row>
    <row r="475" spans="1:12">
      <c r="A475" s="630">
        <v>466</v>
      </c>
      <c r="B475" s="630" t="s">
        <v>64</v>
      </c>
      <c r="C475" s="631">
        <v>3110</v>
      </c>
      <c r="D475" s="631">
        <v>3110</v>
      </c>
      <c r="E475" s="631">
        <v>0</v>
      </c>
      <c r="F475" s="630" t="s">
        <v>2361</v>
      </c>
      <c r="G475" s="630" t="s">
        <v>2353</v>
      </c>
      <c r="H475" s="630" t="s">
        <v>2356</v>
      </c>
      <c r="I475" s="630" t="s">
        <v>2357</v>
      </c>
      <c r="J475" s="630" t="s">
        <v>2315</v>
      </c>
      <c r="K475" s="630" t="s">
        <v>2292</v>
      </c>
      <c r="L475" s="632">
        <v>42736</v>
      </c>
    </row>
    <row r="476" spans="1:12">
      <c r="A476" s="630">
        <v>467</v>
      </c>
      <c r="B476" s="630" t="s">
        <v>64</v>
      </c>
      <c r="C476" s="631">
        <v>3110</v>
      </c>
      <c r="D476" s="631">
        <v>3110</v>
      </c>
      <c r="E476" s="631">
        <v>0</v>
      </c>
      <c r="F476" s="630" t="s">
        <v>2361</v>
      </c>
      <c r="G476" s="630" t="s">
        <v>2347</v>
      </c>
      <c r="H476" s="630" t="s">
        <v>2356</v>
      </c>
      <c r="I476" s="630" t="s">
        <v>2357</v>
      </c>
      <c r="J476" s="630" t="s">
        <v>2315</v>
      </c>
      <c r="K476" s="630" t="s">
        <v>2292</v>
      </c>
      <c r="L476" s="632">
        <v>42736</v>
      </c>
    </row>
    <row r="477" spans="1:12">
      <c r="A477" s="630">
        <v>468</v>
      </c>
      <c r="B477" s="630" t="s">
        <v>64</v>
      </c>
      <c r="C477" s="631">
        <v>3110</v>
      </c>
      <c r="D477" s="631">
        <v>3110</v>
      </c>
      <c r="E477" s="631">
        <v>0</v>
      </c>
      <c r="F477" s="630" t="s">
        <v>2361</v>
      </c>
      <c r="G477" s="630" t="s">
        <v>2351</v>
      </c>
      <c r="H477" s="630" t="s">
        <v>2356</v>
      </c>
      <c r="I477" s="630" t="s">
        <v>2357</v>
      </c>
      <c r="J477" s="630" t="s">
        <v>2315</v>
      </c>
      <c r="K477" s="630" t="s">
        <v>2292</v>
      </c>
      <c r="L477" s="632">
        <v>42736</v>
      </c>
    </row>
    <row r="478" spans="1:12">
      <c r="A478" s="630">
        <v>469</v>
      </c>
      <c r="B478" s="630" t="s">
        <v>64</v>
      </c>
      <c r="C478" s="631">
        <v>3110</v>
      </c>
      <c r="D478" s="631">
        <v>3110</v>
      </c>
      <c r="E478" s="631">
        <v>0</v>
      </c>
      <c r="F478" s="630" t="s">
        <v>2361</v>
      </c>
      <c r="G478" s="630" t="s">
        <v>2319</v>
      </c>
      <c r="H478" s="630" t="s">
        <v>2356</v>
      </c>
      <c r="I478" s="630" t="s">
        <v>2357</v>
      </c>
      <c r="J478" s="630" t="s">
        <v>2315</v>
      </c>
      <c r="K478" s="630" t="s">
        <v>2292</v>
      </c>
      <c r="L478" s="632">
        <v>42736</v>
      </c>
    </row>
    <row r="479" spans="1:12">
      <c r="A479" s="630">
        <v>470</v>
      </c>
      <c r="B479" s="630" t="s">
        <v>64</v>
      </c>
      <c r="C479" s="631">
        <v>3110</v>
      </c>
      <c r="D479" s="631">
        <v>3110</v>
      </c>
      <c r="E479" s="631">
        <v>0</v>
      </c>
      <c r="F479" s="630" t="s">
        <v>2361</v>
      </c>
      <c r="G479" s="630" t="s">
        <v>2349</v>
      </c>
      <c r="H479" s="630" t="s">
        <v>2356</v>
      </c>
      <c r="I479" s="630" t="s">
        <v>2357</v>
      </c>
      <c r="J479" s="630" t="s">
        <v>2315</v>
      </c>
      <c r="K479" s="630" t="s">
        <v>2292</v>
      </c>
      <c r="L479" s="632">
        <v>42736</v>
      </c>
    </row>
    <row r="480" spans="1:12">
      <c r="A480" s="630">
        <v>471</v>
      </c>
      <c r="B480" s="630" t="s">
        <v>64</v>
      </c>
      <c r="C480" s="631">
        <v>3110</v>
      </c>
      <c r="D480" s="631">
        <v>3110</v>
      </c>
      <c r="E480" s="631">
        <v>0</v>
      </c>
      <c r="F480" s="630" t="s">
        <v>2361</v>
      </c>
      <c r="G480" s="630" t="s">
        <v>2352</v>
      </c>
      <c r="H480" s="630" t="s">
        <v>2356</v>
      </c>
      <c r="I480" s="630" t="s">
        <v>2357</v>
      </c>
      <c r="J480" s="630" t="s">
        <v>2315</v>
      </c>
      <c r="K480" s="630" t="s">
        <v>2292</v>
      </c>
      <c r="L480" s="632">
        <v>42736</v>
      </c>
    </row>
    <row r="481" spans="1:12">
      <c r="A481" s="630">
        <v>472</v>
      </c>
      <c r="B481" s="630" t="s">
        <v>2362</v>
      </c>
      <c r="C481" s="631">
        <v>24000</v>
      </c>
      <c r="D481" s="631">
        <v>10879.03</v>
      </c>
      <c r="E481" s="631">
        <v>13120.97</v>
      </c>
      <c r="F481" s="630" t="s">
        <v>2361</v>
      </c>
      <c r="G481" s="630" t="s">
        <v>2323</v>
      </c>
      <c r="H481" s="630" t="s">
        <v>2356</v>
      </c>
      <c r="I481" s="630" t="s">
        <v>2357</v>
      </c>
      <c r="J481" s="630" t="s">
        <v>2291</v>
      </c>
      <c r="K481" s="630" t="s">
        <v>2292</v>
      </c>
      <c r="L481" s="632">
        <v>43236</v>
      </c>
    </row>
    <row r="482" spans="1:12">
      <c r="A482" s="630">
        <v>473</v>
      </c>
      <c r="B482" s="630" t="s">
        <v>2362</v>
      </c>
      <c r="C482" s="631">
        <v>24000</v>
      </c>
      <c r="D482" s="631">
        <v>10879.03</v>
      </c>
      <c r="E482" s="631">
        <v>13120.97</v>
      </c>
      <c r="F482" s="630" t="s">
        <v>2361</v>
      </c>
      <c r="G482" s="630" t="s">
        <v>2314</v>
      </c>
      <c r="H482" s="630" t="s">
        <v>2356</v>
      </c>
      <c r="I482" s="630" t="s">
        <v>2357</v>
      </c>
      <c r="J482" s="630" t="s">
        <v>2291</v>
      </c>
      <c r="K482" s="630" t="s">
        <v>2292</v>
      </c>
      <c r="L482" s="632">
        <v>43236</v>
      </c>
    </row>
    <row r="483" spans="1:12">
      <c r="A483" s="630">
        <v>474</v>
      </c>
      <c r="B483" s="630" t="s">
        <v>2363</v>
      </c>
      <c r="C483" s="631">
        <v>88000</v>
      </c>
      <c r="D483" s="631">
        <v>39889.79</v>
      </c>
      <c r="E483" s="631">
        <v>48110.21</v>
      </c>
      <c r="F483" s="630" t="s">
        <v>2361</v>
      </c>
      <c r="G483" s="630" t="s">
        <v>2316</v>
      </c>
      <c r="H483" s="630" t="s">
        <v>2356</v>
      </c>
      <c r="I483" s="630" t="s">
        <v>2357</v>
      </c>
      <c r="J483" s="630" t="s">
        <v>2291</v>
      </c>
      <c r="K483" s="630" t="s">
        <v>2292</v>
      </c>
      <c r="L483" s="632">
        <v>43236</v>
      </c>
    </row>
    <row r="484" spans="1:12">
      <c r="A484" s="630">
        <v>475</v>
      </c>
      <c r="B484" s="630" t="s">
        <v>2363</v>
      </c>
      <c r="C484" s="631">
        <v>88000</v>
      </c>
      <c r="D484" s="631">
        <v>39889.79</v>
      </c>
      <c r="E484" s="631">
        <v>48110.21</v>
      </c>
      <c r="F484" s="630" t="s">
        <v>2361</v>
      </c>
      <c r="G484" s="630" t="s">
        <v>2316</v>
      </c>
      <c r="H484" s="630" t="s">
        <v>2356</v>
      </c>
      <c r="I484" s="630" t="s">
        <v>2357</v>
      </c>
      <c r="J484" s="630" t="s">
        <v>2291</v>
      </c>
      <c r="K484" s="630" t="s">
        <v>2292</v>
      </c>
      <c r="L484" s="632">
        <v>43236</v>
      </c>
    </row>
    <row r="485" spans="1:12">
      <c r="A485" s="630">
        <v>476</v>
      </c>
      <c r="B485" s="630" t="s">
        <v>2364</v>
      </c>
      <c r="C485" s="631">
        <v>78326010.799999997</v>
      </c>
      <c r="D485" s="631">
        <v>2719741.5</v>
      </c>
      <c r="E485" s="631">
        <v>75606269.299999997</v>
      </c>
      <c r="F485" s="630" t="s">
        <v>2365</v>
      </c>
      <c r="G485" s="630" t="s">
        <v>2288</v>
      </c>
      <c r="H485" s="630" t="s">
        <v>2366</v>
      </c>
      <c r="I485" s="630" t="s">
        <v>2367</v>
      </c>
      <c r="J485" s="630" t="s">
        <v>2315</v>
      </c>
      <c r="K485" s="630" t="s">
        <v>2292</v>
      </c>
      <c r="L485" s="632">
        <v>42736</v>
      </c>
    </row>
    <row r="486" spans="1:12">
      <c r="A486" s="630">
        <v>477</v>
      </c>
      <c r="B486" s="630" t="s">
        <v>2368</v>
      </c>
      <c r="C486" s="631">
        <v>544146086</v>
      </c>
      <c r="D486" s="631">
        <v>484023460</v>
      </c>
      <c r="E486" s="631">
        <v>60122626</v>
      </c>
      <c r="F486" s="630" t="s">
        <v>2343</v>
      </c>
      <c r="G486" s="630" t="s">
        <v>2288</v>
      </c>
      <c r="H486" s="630" t="s">
        <v>2327</v>
      </c>
      <c r="I486" s="630" t="s">
        <v>2328</v>
      </c>
      <c r="J486" s="630" t="s">
        <v>2360</v>
      </c>
      <c r="K486" s="630" t="s">
        <v>2292</v>
      </c>
      <c r="L486" s="632">
        <v>42736</v>
      </c>
    </row>
    <row r="487" spans="1:12">
      <c r="A487" s="630">
        <v>478</v>
      </c>
      <c r="B487" s="630" t="s">
        <v>2369</v>
      </c>
      <c r="C487" s="631">
        <v>7000</v>
      </c>
      <c r="D487" s="631">
        <v>7000</v>
      </c>
      <c r="E487" s="631">
        <v>0</v>
      </c>
      <c r="F487" s="630" t="s">
        <v>2370</v>
      </c>
      <c r="G487" s="630" t="s">
        <v>2316</v>
      </c>
      <c r="H487" s="630" t="s">
        <v>2356</v>
      </c>
      <c r="I487" s="630" t="s">
        <v>2357</v>
      </c>
      <c r="J487" s="630" t="s">
        <v>2315</v>
      </c>
      <c r="K487" s="630" t="s">
        <v>2292</v>
      </c>
      <c r="L487" s="632">
        <v>42736</v>
      </c>
    </row>
    <row r="488" spans="1:12">
      <c r="A488" s="630">
        <v>479</v>
      </c>
      <c r="B488" s="630" t="s">
        <v>2369</v>
      </c>
      <c r="C488" s="631">
        <v>7000</v>
      </c>
      <c r="D488" s="631">
        <v>7000</v>
      </c>
      <c r="E488" s="631">
        <v>0</v>
      </c>
      <c r="F488" s="630" t="s">
        <v>2370</v>
      </c>
      <c r="G488" s="630" t="s">
        <v>2345</v>
      </c>
      <c r="H488" s="630" t="s">
        <v>2356</v>
      </c>
      <c r="I488" s="630" t="s">
        <v>2357</v>
      </c>
      <c r="J488" s="630" t="s">
        <v>2315</v>
      </c>
      <c r="K488" s="630" t="s">
        <v>2292</v>
      </c>
      <c r="L488" s="632">
        <v>42736</v>
      </c>
    </row>
    <row r="489" spans="1:12">
      <c r="A489" s="630">
        <v>480</v>
      </c>
      <c r="B489" s="630" t="s">
        <v>2369</v>
      </c>
      <c r="C489" s="631">
        <v>7000</v>
      </c>
      <c r="D489" s="631">
        <v>7000</v>
      </c>
      <c r="E489" s="631">
        <v>0</v>
      </c>
      <c r="F489" s="630" t="s">
        <v>2370</v>
      </c>
      <c r="G489" s="630" t="s">
        <v>2333</v>
      </c>
      <c r="H489" s="630" t="s">
        <v>2356</v>
      </c>
      <c r="I489" s="630" t="s">
        <v>2357</v>
      </c>
      <c r="J489" s="630" t="s">
        <v>2315</v>
      </c>
      <c r="K489" s="630" t="s">
        <v>2292</v>
      </c>
      <c r="L489" s="632">
        <v>42736</v>
      </c>
    </row>
    <row r="490" spans="1:12">
      <c r="A490" s="630">
        <v>481</v>
      </c>
      <c r="B490" s="630" t="s">
        <v>2369</v>
      </c>
      <c r="C490" s="631">
        <v>7000</v>
      </c>
      <c r="D490" s="631">
        <v>7000</v>
      </c>
      <c r="E490" s="631">
        <v>0</v>
      </c>
      <c r="F490" s="630" t="s">
        <v>2370</v>
      </c>
      <c r="G490" s="630" t="s">
        <v>2323</v>
      </c>
      <c r="H490" s="630" t="s">
        <v>2356</v>
      </c>
      <c r="I490" s="630" t="s">
        <v>2357</v>
      </c>
      <c r="J490" s="630" t="s">
        <v>2315</v>
      </c>
      <c r="K490" s="630" t="s">
        <v>2292</v>
      </c>
      <c r="L490" s="632">
        <v>42736</v>
      </c>
    </row>
    <row r="491" spans="1:12">
      <c r="A491" s="630">
        <v>482</v>
      </c>
      <c r="B491" s="630" t="s">
        <v>2369</v>
      </c>
      <c r="C491" s="631">
        <v>7000</v>
      </c>
      <c r="D491" s="631">
        <v>7000</v>
      </c>
      <c r="E491" s="631">
        <v>0</v>
      </c>
      <c r="F491" s="630" t="s">
        <v>2370</v>
      </c>
      <c r="G491" s="630" t="s">
        <v>2314</v>
      </c>
      <c r="H491" s="630" t="s">
        <v>2356</v>
      </c>
      <c r="I491" s="630" t="s">
        <v>2357</v>
      </c>
      <c r="J491" s="630" t="s">
        <v>2315</v>
      </c>
      <c r="K491" s="630" t="s">
        <v>2292</v>
      </c>
      <c r="L491" s="632">
        <v>42736</v>
      </c>
    </row>
    <row r="492" spans="1:12">
      <c r="A492" s="630">
        <v>483</v>
      </c>
      <c r="B492" s="630" t="s">
        <v>2371</v>
      </c>
      <c r="C492" s="631">
        <v>12861700</v>
      </c>
      <c r="D492" s="631">
        <v>12861700</v>
      </c>
      <c r="E492" s="631">
        <v>0</v>
      </c>
      <c r="F492" s="630" t="s">
        <v>2326</v>
      </c>
      <c r="G492" s="630" t="s">
        <v>2288</v>
      </c>
      <c r="H492" s="630" t="s">
        <v>2356</v>
      </c>
      <c r="I492" s="630" t="s">
        <v>2357</v>
      </c>
      <c r="J492" s="630" t="s">
        <v>2360</v>
      </c>
      <c r="K492" s="630" t="s">
        <v>2292</v>
      </c>
      <c r="L492" s="632">
        <v>42736</v>
      </c>
    </row>
    <row r="493" spans="1:12">
      <c r="A493" s="630">
        <v>484</v>
      </c>
      <c r="B493" s="630" t="s">
        <v>2372</v>
      </c>
      <c r="C493" s="631">
        <v>87420000</v>
      </c>
      <c r="D493" s="631">
        <v>87420000</v>
      </c>
      <c r="E493" s="631">
        <v>0</v>
      </c>
      <c r="F493" s="630" t="s">
        <v>2326</v>
      </c>
      <c r="G493" s="630" t="s">
        <v>2288</v>
      </c>
      <c r="H493" s="630" t="s">
        <v>2356</v>
      </c>
      <c r="I493" s="630" t="s">
        <v>2357</v>
      </c>
      <c r="J493" s="630" t="s">
        <v>2360</v>
      </c>
      <c r="K493" s="630" t="s">
        <v>2292</v>
      </c>
      <c r="L493" s="632">
        <v>42736</v>
      </c>
    </row>
    <row r="494" spans="1:12">
      <c r="A494" s="630">
        <v>485</v>
      </c>
      <c r="B494" s="630" t="s">
        <v>2373</v>
      </c>
      <c r="C494" s="631">
        <v>32687800</v>
      </c>
      <c r="D494" s="631">
        <v>3476139.99</v>
      </c>
      <c r="E494" s="631">
        <v>29211660.010000002</v>
      </c>
      <c r="F494" s="630" t="s">
        <v>2374</v>
      </c>
      <c r="G494" s="630" t="s">
        <v>2288</v>
      </c>
      <c r="H494" s="630" t="s">
        <v>2306</v>
      </c>
      <c r="I494" s="630" t="s">
        <v>2307</v>
      </c>
      <c r="J494" s="630" t="s">
        <v>2360</v>
      </c>
      <c r="K494" s="630" t="s">
        <v>2292</v>
      </c>
      <c r="L494" s="632">
        <v>42736</v>
      </c>
    </row>
    <row r="495" spans="1:12">
      <c r="A495" s="630">
        <v>486</v>
      </c>
      <c r="B495" s="630" t="s">
        <v>2375</v>
      </c>
      <c r="C495" s="631">
        <v>125919400</v>
      </c>
      <c r="D495" s="631">
        <v>25893960</v>
      </c>
      <c r="E495" s="631">
        <v>100025440</v>
      </c>
      <c r="F495" s="630" t="s">
        <v>2376</v>
      </c>
      <c r="G495" s="630" t="s">
        <v>2288</v>
      </c>
      <c r="H495" s="630" t="s">
        <v>2306</v>
      </c>
      <c r="I495" s="630" t="s">
        <v>2307</v>
      </c>
      <c r="J495" s="630" t="s">
        <v>2360</v>
      </c>
      <c r="K495" s="630" t="s">
        <v>2292</v>
      </c>
      <c r="L495" s="632">
        <v>42736</v>
      </c>
    </row>
    <row r="496" spans="1:12">
      <c r="A496" s="630">
        <v>487</v>
      </c>
      <c r="B496" s="630" t="s">
        <v>340</v>
      </c>
      <c r="C496" s="631">
        <v>80000</v>
      </c>
      <c r="D496" s="631">
        <v>76000</v>
      </c>
      <c r="E496" s="631">
        <v>4000</v>
      </c>
      <c r="F496" s="630" t="s">
        <v>2294</v>
      </c>
      <c r="G496" s="630" t="s">
        <v>2345</v>
      </c>
      <c r="H496" s="630" t="s">
        <v>2296</v>
      </c>
      <c r="I496" s="630" t="s">
        <v>2297</v>
      </c>
      <c r="J496" s="630" t="s">
        <v>2315</v>
      </c>
      <c r="K496" s="630" t="s">
        <v>2292</v>
      </c>
      <c r="L496" s="632">
        <v>42736</v>
      </c>
    </row>
    <row r="497" spans="1:12">
      <c r="A497" s="630">
        <v>488</v>
      </c>
      <c r="B497" s="630" t="s">
        <v>1564</v>
      </c>
      <c r="C497" s="631">
        <v>14940700</v>
      </c>
      <c r="D497" s="631">
        <v>847070</v>
      </c>
      <c r="E497" s="631">
        <v>14093630</v>
      </c>
      <c r="F497" s="630" t="s">
        <v>2365</v>
      </c>
      <c r="G497" s="630" t="s">
        <v>2288</v>
      </c>
      <c r="H497" s="630" t="s">
        <v>2366</v>
      </c>
      <c r="I497" s="630" t="s">
        <v>2367</v>
      </c>
      <c r="J497" s="630" t="s">
        <v>2360</v>
      </c>
      <c r="K497" s="630" t="s">
        <v>2292</v>
      </c>
      <c r="L497" s="632">
        <v>42736</v>
      </c>
    </row>
    <row r="498" spans="1:12">
      <c r="A498" s="630">
        <v>489</v>
      </c>
      <c r="B498" s="630" t="s">
        <v>2377</v>
      </c>
      <c r="C498" s="631">
        <v>55000</v>
      </c>
      <c r="D498" s="631">
        <v>52250.01</v>
      </c>
      <c r="E498" s="631">
        <v>2749.99</v>
      </c>
      <c r="F498" s="630" t="s">
        <v>2294</v>
      </c>
      <c r="G498" s="630" t="s">
        <v>2314</v>
      </c>
      <c r="H498" s="630" t="s">
        <v>2296</v>
      </c>
      <c r="I498" s="630" t="s">
        <v>2297</v>
      </c>
      <c r="J498" s="630" t="s">
        <v>2315</v>
      </c>
      <c r="K498" s="630" t="s">
        <v>2292</v>
      </c>
      <c r="L498" s="632">
        <v>42736</v>
      </c>
    </row>
    <row r="499" spans="1:12">
      <c r="A499" s="630">
        <v>490</v>
      </c>
      <c r="B499" s="630" t="s">
        <v>2377</v>
      </c>
      <c r="C499" s="631">
        <v>55000</v>
      </c>
      <c r="D499" s="631">
        <v>52250</v>
      </c>
      <c r="E499" s="631">
        <v>2750</v>
      </c>
      <c r="F499" s="630" t="s">
        <v>2294</v>
      </c>
      <c r="G499" s="630" t="s">
        <v>2333</v>
      </c>
      <c r="H499" s="630" t="s">
        <v>2296</v>
      </c>
      <c r="I499" s="630" t="s">
        <v>2297</v>
      </c>
      <c r="J499" s="630" t="s">
        <v>2315</v>
      </c>
      <c r="K499" s="630" t="s">
        <v>2292</v>
      </c>
      <c r="L499" s="632">
        <v>42736</v>
      </c>
    </row>
    <row r="500" spans="1:12">
      <c r="A500" s="630">
        <v>491</v>
      </c>
      <c r="B500" s="630" t="s">
        <v>2378</v>
      </c>
      <c r="C500" s="631">
        <v>87078858</v>
      </c>
      <c r="D500" s="631">
        <v>6355877.9000000004</v>
      </c>
      <c r="E500" s="631">
        <v>80722980.099999994</v>
      </c>
      <c r="F500" s="630" t="s">
        <v>2365</v>
      </c>
      <c r="G500" s="630" t="s">
        <v>2288</v>
      </c>
      <c r="H500" s="630" t="s">
        <v>2366</v>
      </c>
      <c r="I500" s="630" t="s">
        <v>2367</v>
      </c>
      <c r="J500" s="630" t="s">
        <v>2360</v>
      </c>
      <c r="K500" s="630" t="s">
        <v>2292</v>
      </c>
      <c r="L500" s="632">
        <v>42736</v>
      </c>
    </row>
    <row r="501" spans="1:12">
      <c r="A501" s="630">
        <v>492</v>
      </c>
      <c r="B501" s="630" t="s">
        <v>2379</v>
      </c>
      <c r="C501" s="631">
        <v>49600</v>
      </c>
      <c r="D501" s="631">
        <v>2765</v>
      </c>
      <c r="E501" s="631">
        <v>46835</v>
      </c>
      <c r="F501" s="630" t="s">
        <v>2380</v>
      </c>
      <c r="G501" s="630" t="s">
        <v>2288</v>
      </c>
      <c r="H501" s="630" t="s">
        <v>2366</v>
      </c>
      <c r="I501" s="630" t="s">
        <v>2367</v>
      </c>
      <c r="J501" s="630" t="s">
        <v>2360</v>
      </c>
      <c r="K501" s="630" t="s">
        <v>2292</v>
      </c>
      <c r="L501" s="632">
        <v>42736</v>
      </c>
    </row>
    <row r="502" spans="1:12">
      <c r="A502" s="630">
        <v>493</v>
      </c>
      <c r="B502" s="630" t="s">
        <v>2381</v>
      </c>
      <c r="C502" s="631">
        <v>3200000</v>
      </c>
      <c r="D502" s="631">
        <v>3200000</v>
      </c>
      <c r="E502" s="631">
        <v>0</v>
      </c>
      <c r="F502" s="630" t="s">
        <v>2382</v>
      </c>
      <c r="G502" s="630" t="s">
        <v>2288</v>
      </c>
      <c r="H502" s="630" t="s">
        <v>2356</v>
      </c>
      <c r="I502" s="630" t="s">
        <v>2357</v>
      </c>
      <c r="J502" s="630" t="s">
        <v>2360</v>
      </c>
      <c r="K502" s="630" t="s">
        <v>2292</v>
      </c>
      <c r="L502" s="632">
        <v>42736</v>
      </c>
    </row>
    <row r="503" spans="1:12">
      <c r="A503" s="630">
        <v>494</v>
      </c>
      <c r="B503" s="630" t="s">
        <v>2383</v>
      </c>
      <c r="C503" s="631">
        <v>16931422</v>
      </c>
      <c r="D503" s="631">
        <v>846571.1</v>
      </c>
      <c r="E503" s="631">
        <v>16084850.9</v>
      </c>
      <c r="F503" s="630" t="s">
        <v>2365</v>
      </c>
      <c r="G503" s="630" t="s">
        <v>2288</v>
      </c>
      <c r="H503" s="630" t="s">
        <v>2366</v>
      </c>
      <c r="I503" s="630" t="s">
        <v>2367</v>
      </c>
      <c r="J503" s="630" t="s">
        <v>2360</v>
      </c>
      <c r="K503" s="630" t="s">
        <v>2292</v>
      </c>
      <c r="L503" s="632">
        <v>42736</v>
      </c>
    </row>
    <row r="504" spans="1:12">
      <c r="A504" s="630">
        <v>495</v>
      </c>
      <c r="B504" s="630" t="s">
        <v>340</v>
      </c>
      <c r="C504" s="631">
        <v>120000</v>
      </c>
      <c r="D504" s="631">
        <v>114000</v>
      </c>
      <c r="E504" s="631">
        <v>6000</v>
      </c>
      <c r="F504" s="630" t="s">
        <v>2294</v>
      </c>
      <c r="G504" s="630" t="s">
        <v>2319</v>
      </c>
      <c r="H504" s="630" t="s">
        <v>2296</v>
      </c>
      <c r="I504" s="630" t="s">
        <v>2297</v>
      </c>
      <c r="J504" s="630" t="s">
        <v>2315</v>
      </c>
      <c r="K504" s="630" t="s">
        <v>2292</v>
      </c>
      <c r="L504" s="632">
        <v>42736</v>
      </c>
    </row>
    <row r="505" spans="1:12">
      <c r="A505" s="630">
        <v>496</v>
      </c>
      <c r="B505" s="630" t="s">
        <v>2384</v>
      </c>
      <c r="C505" s="631">
        <v>8724400</v>
      </c>
      <c r="D505" s="631">
        <v>494645</v>
      </c>
      <c r="E505" s="631">
        <v>8229755</v>
      </c>
      <c r="F505" s="630" t="s">
        <v>2380</v>
      </c>
      <c r="G505" s="630" t="s">
        <v>2288</v>
      </c>
      <c r="H505" s="630" t="s">
        <v>2366</v>
      </c>
      <c r="I505" s="630" t="s">
        <v>2367</v>
      </c>
      <c r="J505" s="630" t="s">
        <v>2360</v>
      </c>
      <c r="K505" s="630" t="s">
        <v>2292</v>
      </c>
      <c r="L505" s="632">
        <v>42736</v>
      </c>
    </row>
    <row r="506" spans="1:12">
      <c r="A506" s="630">
        <v>497</v>
      </c>
      <c r="B506" s="630" t="s">
        <v>1842</v>
      </c>
      <c r="C506" s="631">
        <v>160000</v>
      </c>
      <c r="D506" s="631">
        <v>152000</v>
      </c>
      <c r="E506" s="631">
        <v>8000</v>
      </c>
      <c r="F506" s="630" t="s">
        <v>2294</v>
      </c>
      <c r="G506" s="630" t="s">
        <v>2319</v>
      </c>
      <c r="H506" s="630" t="s">
        <v>2296</v>
      </c>
      <c r="I506" s="630" t="s">
        <v>2297</v>
      </c>
      <c r="J506" s="630" t="s">
        <v>2315</v>
      </c>
      <c r="K506" s="630" t="s">
        <v>2292</v>
      </c>
      <c r="L506" s="632">
        <v>42736</v>
      </c>
    </row>
    <row r="507" spans="1:12">
      <c r="A507" s="630">
        <v>498</v>
      </c>
      <c r="B507" s="630" t="s">
        <v>2385</v>
      </c>
      <c r="C507" s="631">
        <v>1042000</v>
      </c>
      <c r="D507" s="631">
        <v>110525</v>
      </c>
      <c r="E507" s="631">
        <v>931475</v>
      </c>
      <c r="F507" s="630" t="s">
        <v>2380</v>
      </c>
      <c r="G507" s="630" t="s">
        <v>2288</v>
      </c>
      <c r="H507" s="630" t="s">
        <v>2366</v>
      </c>
      <c r="I507" s="630" t="s">
        <v>2367</v>
      </c>
      <c r="J507" s="630" t="s">
        <v>2360</v>
      </c>
      <c r="K507" s="630" t="s">
        <v>2292</v>
      </c>
      <c r="L507" s="632">
        <v>42736</v>
      </c>
    </row>
    <row r="508" spans="1:12">
      <c r="A508" s="630">
        <v>499</v>
      </c>
      <c r="B508" s="630" t="s">
        <v>2386</v>
      </c>
      <c r="C508" s="631">
        <v>31000</v>
      </c>
      <c r="D508" s="631">
        <v>29450</v>
      </c>
      <c r="E508" s="631">
        <v>1550</v>
      </c>
      <c r="F508" s="630" t="s">
        <v>2294</v>
      </c>
      <c r="G508" s="630" t="s">
        <v>2319</v>
      </c>
      <c r="H508" s="630" t="s">
        <v>2296</v>
      </c>
      <c r="I508" s="630" t="s">
        <v>2297</v>
      </c>
      <c r="J508" s="630" t="s">
        <v>2315</v>
      </c>
      <c r="K508" s="630" t="s">
        <v>2292</v>
      </c>
      <c r="L508" s="632">
        <v>42736</v>
      </c>
    </row>
    <row r="509" spans="1:12">
      <c r="A509" s="630">
        <v>500</v>
      </c>
      <c r="B509" s="630" t="s">
        <v>2386</v>
      </c>
      <c r="C509" s="631">
        <v>31000</v>
      </c>
      <c r="D509" s="631">
        <v>29450</v>
      </c>
      <c r="E509" s="631">
        <v>1550</v>
      </c>
      <c r="F509" s="630" t="s">
        <v>2294</v>
      </c>
      <c r="G509" s="630" t="s">
        <v>2319</v>
      </c>
      <c r="H509" s="630" t="s">
        <v>2296</v>
      </c>
      <c r="I509" s="630" t="s">
        <v>2297</v>
      </c>
      <c r="J509" s="630" t="s">
        <v>2315</v>
      </c>
      <c r="K509" s="630" t="s">
        <v>2292</v>
      </c>
      <c r="L509" s="632">
        <v>42736</v>
      </c>
    </row>
    <row r="510" spans="1:12">
      <c r="A510" s="630">
        <v>501</v>
      </c>
      <c r="B510" s="630" t="s">
        <v>2386</v>
      </c>
      <c r="C510" s="631">
        <v>31000</v>
      </c>
      <c r="D510" s="631">
        <v>29450</v>
      </c>
      <c r="E510" s="631">
        <v>1550</v>
      </c>
      <c r="F510" s="630" t="s">
        <v>2294</v>
      </c>
      <c r="G510" s="630" t="s">
        <v>2319</v>
      </c>
      <c r="H510" s="630" t="s">
        <v>2296</v>
      </c>
      <c r="I510" s="630" t="s">
        <v>2297</v>
      </c>
      <c r="J510" s="630" t="s">
        <v>2315</v>
      </c>
      <c r="K510" s="630" t="s">
        <v>2292</v>
      </c>
      <c r="L510" s="632">
        <v>42736</v>
      </c>
    </row>
    <row r="511" spans="1:12">
      <c r="A511" s="630">
        <v>502</v>
      </c>
      <c r="B511" s="630" t="s">
        <v>2386</v>
      </c>
      <c r="C511" s="631">
        <v>31000</v>
      </c>
      <c r="D511" s="631">
        <v>29450</v>
      </c>
      <c r="E511" s="631">
        <v>1550</v>
      </c>
      <c r="F511" s="630" t="s">
        <v>2294</v>
      </c>
      <c r="G511" s="630" t="s">
        <v>2319</v>
      </c>
      <c r="H511" s="630" t="s">
        <v>2296</v>
      </c>
      <c r="I511" s="630" t="s">
        <v>2297</v>
      </c>
      <c r="J511" s="630" t="s">
        <v>2315</v>
      </c>
      <c r="K511" s="630" t="s">
        <v>2292</v>
      </c>
      <c r="L511" s="632">
        <v>42736</v>
      </c>
    </row>
    <row r="512" spans="1:12">
      <c r="A512" s="630">
        <v>503</v>
      </c>
      <c r="B512" s="630" t="s">
        <v>2386</v>
      </c>
      <c r="C512" s="631">
        <v>31000</v>
      </c>
      <c r="D512" s="631">
        <v>29450</v>
      </c>
      <c r="E512" s="631">
        <v>1550</v>
      </c>
      <c r="F512" s="630" t="s">
        <v>2294</v>
      </c>
      <c r="G512" s="630" t="s">
        <v>2319</v>
      </c>
      <c r="H512" s="630" t="s">
        <v>2296</v>
      </c>
      <c r="I512" s="630" t="s">
        <v>2297</v>
      </c>
      <c r="J512" s="630" t="s">
        <v>2315</v>
      </c>
      <c r="K512" s="630" t="s">
        <v>2292</v>
      </c>
      <c r="L512" s="632">
        <v>42736</v>
      </c>
    </row>
    <row r="513" spans="1:12">
      <c r="A513" s="630">
        <v>504</v>
      </c>
      <c r="B513" s="630" t="s">
        <v>2386</v>
      </c>
      <c r="C513" s="631">
        <v>31000</v>
      </c>
      <c r="D513" s="631">
        <v>29450</v>
      </c>
      <c r="E513" s="631">
        <v>1550</v>
      </c>
      <c r="F513" s="630" t="s">
        <v>2294</v>
      </c>
      <c r="G513" s="630" t="s">
        <v>2319</v>
      </c>
      <c r="H513" s="630" t="s">
        <v>2296</v>
      </c>
      <c r="I513" s="630" t="s">
        <v>2297</v>
      </c>
      <c r="J513" s="630" t="s">
        <v>2315</v>
      </c>
      <c r="K513" s="630" t="s">
        <v>2292</v>
      </c>
      <c r="L513" s="632">
        <v>42736</v>
      </c>
    </row>
    <row r="514" spans="1:12">
      <c r="A514" s="630">
        <v>505</v>
      </c>
      <c r="B514" s="630" t="s">
        <v>2386</v>
      </c>
      <c r="C514" s="631">
        <v>31000</v>
      </c>
      <c r="D514" s="631">
        <v>29450</v>
      </c>
      <c r="E514" s="631">
        <v>1550</v>
      </c>
      <c r="F514" s="630" t="s">
        <v>2294</v>
      </c>
      <c r="G514" s="630" t="s">
        <v>2319</v>
      </c>
      <c r="H514" s="630" t="s">
        <v>2296</v>
      </c>
      <c r="I514" s="630" t="s">
        <v>2297</v>
      </c>
      <c r="J514" s="630" t="s">
        <v>2315</v>
      </c>
      <c r="K514" s="630" t="s">
        <v>2292</v>
      </c>
      <c r="L514" s="632">
        <v>42736</v>
      </c>
    </row>
    <row r="515" spans="1:12">
      <c r="A515" s="630">
        <v>506</v>
      </c>
      <c r="B515" s="630" t="s">
        <v>2386</v>
      </c>
      <c r="C515" s="631">
        <v>31000</v>
      </c>
      <c r="D515" s="631">
        <v>29450</v>
      </c>
      <c r="E515" s="631">
        <v>1550</v>
      </c>
      <c r="F515" s="630" t="s">
        <v>2294</v>
      </c>
      <c r="G515" s="630" t="s">
        <v>2319</v>
      </c>
      <c r="H515" s="630" t="s">
        <v>2296</v>
      </c>
      <c r="I515" s="630" t="s">
        <v>2297</v>
      </c>
      <c r="J515" s="630" t="s">
        <v>2315</v>
      </c>
      <c r="K515" s="630" t="s">
        <v>2292</v>
      </c>
      <c r="L515" s="632">
        <v>42736</v>
      </c>
    </row>
    <row r="516" spans="1:12">
      <c r="A516" s="630">
        <v>507</v>
      </c>
      <c r="B516" s="630" t="s">
        <v>2386</v>
      </c>
      <c r="C516" s="631">
        <v>31000</v>
      </c>
      <c r="D516" s="631">
        <v>29450</v>
      </c>
      <c r="E516" s="631">
        <v>1550</v>
      </c>
      <c r="F516" s="630" t="s">
        <v>2294</v>
      </c>
      <c r="G516" s="630" t="s">
        <v>2319</v>
      </c>
      <c r="H516" s="630" t="s">
        <v>2296</v>
      </c>
      <c r="I516" s="630" t="s">
        <v>2297</v>
      </c>
      <c r="J516" s="630" t="s">
        <v>2315</v>
      </c>
      <c r="K516" s="630" t="s">
        <v>2292</v>
      </c>
      <c r="L516" s="632">
        <v>42736</v>
      </c>
    </row>
    <row r="517" spans="1:12">
      <c r="A517" s="630">
        <v>508</v>
      </c>
      <c r="B517" s="630" t="s">
        <v>2386</v>
      </c>
      <c r="C517" s="631">
        <v>31000</v>
      </c>
      <c r="D517" s="631">
        <v>29450</v>
      </c>
      <c r="E517" s="631">
        <v>1550</v>
      </c>
      <c r="F517" s="630" t="s">
        <v>2294</v>
      </c>
      <c r="G517" s="630" t="s">
        <v>2319</v>
      </c>
      <c r="H517" s="630" t="s">
        <v>2296</v>
      </c>
      <c r="I517" s="630" t="s">
        <v>2297</v>
      </c>
      <c r="J517" s="630" t="s">
        <v>2315</v>
      </c>
      <c r="K517" s="630" t="s">
        <v>2292</v>
      </c>
      <c r="L517" s="632">
        <v>42736</v>
      </c>
    </row>
    <row r="518" spans="1:12">
      <c r="A518" s="630">
        <v>509</v>
      </c>
      <c r="B518" s="630" t="s">
        <v>2386</v>
      </c>
      <c r="C518" s="631">
        <v>31000</v>
      </c>
      <c r="D518" s="631">
        <v>29450</v>
      </c>
      <c r="E518" s="631">
        <v>1550</v>
      </c>
      <c r="F518" s="630" t="s">
        <v>2294</v>
      </c>
      <c r="G518" s="630" t="s">
        <v>2319</v>
      </c>
      <c r="H518" s="630" t="s">
        <v>2296</v>
      </c>
      <c r="I518" s="630" t="s">
        <v>2297</v>
      </c>
      <c r="J518" s="630" t="s">
        <v>2315</v>
      </c>
      <c r="K518" s="630" t="s">
        <v>2292</v>
      </c>
      <c r="L518" s="632">
        <v>42736</v>
      </c>
    </row>
    <row r="519" spans="1:12">
      <c r="A519" s="630">
        <v>510</v>
      </c>
      <c r="B519" s="630" t="s">
        <v>2386</v>
      </c>
      <c r="C519" s="631">
        <v>31000</v>
      </c>
      <c r="D519" s="631">
        <v>29450</v>
      </c>
      <c r="E519" s="631">
        <v>1550</v>
      </c>
      <c r="F519" s="630" t="s">
        <v>2294</v>
      </c>
      <c r="G519" s="630" t="s">
        <v>2319</v>
      </c>
      <c r="H519" s="630" t="s">
        <v>2296</v>
      </c>
      <c r="I519" s="630" t="s">
        <v>2297</v>
      </c>
      <c r="J519" s="630" t="s">
        <v>2315</v>
      </c>
      <c r="K519" s="630" t="s">
        <v>2292</v>
      </c>
      <c r="L519" s="632">
        <v>42736</v>
      </c>
    </row>
    <row r="520" spans="1:12">
      <c r="A520" s="630">
        <v>511</v>
      </c>
      <c r="B520" s="630" t="s">
        <v>2386</v>
      </c>
      <c r="C520" s="631">
        <v>31000</v>
      </c>
      <c r="D520" s="631">
        <v>29450</v>
      </c>
      <c r="E520" s="631">
        <v>1550</v>
      </c>
      <c r="F520" s="630" t="s">
        <v>2294</v>
      </c>
      <c r="G520" s="630" t="s">
        <v>2319</v>
      </c>
      <c r="H520" s="630" t="s">
        <v>2296</v>
      </c>
      <c r="I520" s="630" t="s">
        <v>2297</v>
      </c>
      <c r="J520" s="630" t="s">
        <v>2315</v>
      </c>
      <c r="K520" s="630" t="s">
        <v>2292</v>
      </c>
      <c r="L520" s="632">
        <v>42736</v>
      </c>
    </row>
    <row r="521" spans="1:12">
      <c r="A521" s="630">
        <v>512</v>
      </c>
      <c r="B521" s="630" t="s">
        <v>2386</v>
      </c>
      <c r="C521" s="631">
        <v>31000</v>
      </c>
      <c r="D521" s="631">
        <v>29450</v>
      </c>
      <c r="E521" s="631">
        <v>1550</v>
      </c>
      <c r="F521" s="630" t="s">
        <v>2294</v>
      </c>
      <c r="G521" s="630" t="s">
        <v>2319</v>
      </c>
      <c r="H521" s="630" t="s">
        <v>2296</v>
      </c>
      <c r="I521" s="630" t="s">
        <v>2297</v>
      </c>
      <c r="J521" s="630" t="s">
        <v>2315</v>
      </c>
      <c r="K521" s="630" t="s">
        <v>2292</v>
      </c>
      <c r="L521" s="632">
        <v>42736</v>
      </c>
    </row>
    <row r="522" spans="1:12">
      <c r="A522" s="630">
        <v>513</v>
      </c>
      <c r="B522" s="630" t="s">
        <v>2386</v>
      </c>
      <c r="C522" s="631">
        <v>31000</v>
      </c>
      <c r="D522" s="631">
        <v>29450</v>
      </c>
      <c r="E522" s="631">
        <v>1550</v>
      </c>
      <c r="F522" s="630" t="s">
        <v>2294</v>
      </c>
      <c r="G522" s="630" t="s">
        <v>2319</v>
      </c>
      <c r="H522" s="630" t="s">
        <v>2296</v>
      </c>
      <c r="I522" s="630" t="s">
        <v>2297</v>
      </c>
      <c r="J522" s="630" t="s">
        <v>2315</v>
      </c>
      <c r="K522" s="630" t="s">
        <v>2292</v>
      </c>
      <c r="L522" s="632">
        <v>42736</v>
      </c>
    </row>
    <row r="523" spans="1:12">
      <c r="A523" s="630">
        <v>514</v>
      </c>
      <c r="B523" s="630" t="s">
        <v>2386</v>
      </c>
      <c r="C523" s="631">
        <v>31000</v>
      </c>
      <c r="D523" s="631">
        <v>29450</v>
      </c>
      <c r="E523" s="631">
        <v>1550</v>
      </c>
      <c r="F523" s="630" t="s">
        <v>2294</v>
      </c>
      <c r="G523" s="630" t="s">
        <v>2319</v>
      </c>
      <c r="H523" s="630" t="s">
        <v>2296</v>
      </c>
      <c r="I523" s="630" t="s">
        <v>2297</v>
      </c>
      <c r="J523" s="630" t="s">
        <v>2315</v>
      </c>
      <c r="K523" s="630" t="s">
        <v>2292</v>
      </c>
      <c r="L523" s="632">
        <v>42736</v>
      </c>
    </row>
    <row r="524" spans="1:12">
      <c r="A524" s="630">
        <v>515</v>
      </c>
      <c r="B524" s="630" t="s">
        <v>2386</v>
      </c>
      <c r="C524" s="631">
        <v>31000</v>
      </c>
      <c r="D524" s="631">
        <v>29450</v>
      </c>
      <c r="E524" s="631">
        <v>1550</v>
      </c>
      <c r="F524" s="630" t="s">
        <v>2294</v>
      </c>
      <c r="G524" s="630" t="s">
        <v>2319</v>
      </c>
      <c r="H524" s="630" t="s">
        <v>2296</v>
      </c>
      <c r="I524" s="630" t="s">
        <v>2297</v>
      </c>
      <c r="J524" s="630" t="s">
        <v>2315</v>
      </c>
      <c r="K524" s="630" t="s">
        <v>2292</v>
      </c>
      <c r="L524" s="632">
        <v>42736</v>
      </c>
    </row>
    <row r="525" spans="1:12">
      <c r="A525" s="630">
        <v>516</v>
      </c>
      <c r="B525" s="630" t="s">
        <v>2386</v>
      </c>
      <c r="C525" s="631">
        <v>31000</v>
      </c>
      <c r="D525" s="631">
        <v>29450</v>
      </c>
      <c r="E525" s="631">
        <v>1550</v>
      </c>
      <c r="F525" s="630" t="s">
        <v>2294</v>
      </c>
      <c r="G525" s="630" t="s">
        <v>2319</v>
      </c>
      <c r="H525" s="630" t="s">
        <v>2296</v>
      </c>
      <c r="I525" s="630" t="s">
        <v>2297</v>
      </c>
      <c r="J525" s="630" t="s">
        <v>2315</v>
      </c>
      <c r="K525" s="630" t="s">
        <v>2292</v>
      </c>
      <c r="L525" s="632">
        <v>42736</v>
      </c>
    </row>
    <row r="526" spans="1:12">
      <c r="A526" s="630">
        <v>517</v>
      </c>
      <c r="B526" s="630" t="s">
        <v>2386</v>
      </c>
      <c r="C526" s="631">
        <v>31000</v>
      </c>
      <c r="D526" s="631">
        <v>29450</v>
      </c>
      <c r="E526" s="631">
        <v>1550</v>
      </c>
      <c r="F526" s="630" t="s">
        <v>2294</v>
      </c>
      <c r="G526" s="630" t="s">
        <v>2319</v>
      </c>
      <c r="H526" s="630" t="s">
        <v>2296</v>
      </c>
      <c r="I526" s="630" t="s">
        <v>2297</v>
      </c>
      <c r="J526" s="630" t="s">
        <v>2315</v>
      </c>
      <c r="K526" s="630" t="s">
        <v>2292</v>
      </c>
      <c r="L526" s="632">
        <v>42736</v>
      </c>
    </row>
    <row r="527" spans="1:12">
      <c r="A527" s="630">
        <v>518</v>
      </c>
      <c r="B527" s="630" t="s">
        <v>2386</v>
      </c>
      <c r="C527" s="631">
        <v>31000</v>
      </c>
      <c r="D527" s="631">
        <v>29450</v>
      </c>
      <c r="E527" s="631">
        <v>1550</v>
      </c>
      <c r="F527" s="630" t="s">
        <v>2294</v>
      </c>
      <c r="G527" s="630" t="s">
        <v>2319</v>
      </c>
      <c r="H527" s="630" t="s">
        <v>2296</v>
      </c>
      <c r="I527" s="630" t="s">
        <v>2297</v>
      </c>
      <c r="J527" s="630" t="s">
        <v>2315</v>
      </c>
      <c r="K527" s="630" t="s">
        <v>2292</v>
      </c>
      <c r="L527" s="632">
        <v>42736</v>
      </c>
    </row>
    <row r="528" spans="1:12">
      <c r="A528" s="630">
        <v>519</v>
      </c>
      <c r="B528" s="630" t="s">
        <v>2387</v>
      </c>
      <c r="C528" s="631">
        <v>9123500</v>
      </c>
      <c r="D528" s="631">
        <v>517260</v>
      </c>
      <c r="E528" s="631">
        <v>8606240</v>
      </c>
      <c r="F528" s="630" t="s">
        <v>2380</v>
      </c>
      <c r="G528" s="630" t="s">
        <v>2288</v>
      </c>
      <c r="H528" s="630" t="s">
        <v>2366</v>
      </c>
      <c r="I528" s="630" t="s">
        <v>2367</v>
      </c>
      <c r="J528" s="630" t="s">
        <v>2360</v>
      </c>
      <c r="K528" s="630" t="s">
        <v>2292</v>
      </c>
      <c r="L528" s="632">
        <v>42736</v>
      </c>
    </row>
    <row r="529" spans="1:12">
      <c r="A529" s="630">
        <v>520</v>
      </c>
      <c r="B529" s="630" t="s">
        <v>2388</v>
      </c>
      <c r="C529" s="631">
        <v>27116500</v>
      </c>
      <c r="D529" s="631">
        <v>1359501.84</v>
      </c>
      <c r="E529" s="631">
        <v>25756998.16</v>
      </c>
      <c r="F529" s="630" t="s">
        <v>2380</v>
      </c>
      <c r="G529" s="630" t="s">
        <v>2288</v>
      </c>
      <c r="H529" s="630" t="s">
        <v>2366</v>
      </c>
      <c r="I529" s="630" t="s">
        <v>2367</v>
      </c>
      <c r="J529" s="630" t="s">
        <v>2315</v>
      </c>
      <c r="K529" s="630" t="s">
        <v>2292</v>
      </c>
      <c r="L529" s="632">
        <v>42736</v>
      </c>
    </row>
    <row r="530" spans="1:12">
      <c r="A530" s="630">
        <v>521</v>
      </c>
      <c r="B530" s="630" t="s">
        <v>2389</v>
      </c>
      <c r="C530" s="631">
        <v>929900</v>
      </c>
      <c r="D530" s="631">
        <v>52765</v>
      </c>
      <c r="E530" s="631">
        <v>877135</v>
      </c>
      <c r="F530" s="630" t="s">
        <v>2380</v>
      </c>
      <c r="G530" s="630" t="s">
        <v>2288</v>
      </c>
      <c r="H530" s="630" t="s">
        <v>2366</v>
      </c>
      <c r="I530" s="630" t="s">
        <v>2367</v>
      </c>
      <c r="J530" s="630" t="s">
        <v>2315</v>
      </c>
      <c r="K530" s="630" t="s">
        <v>2292</v>
      </c>
      <c r="L530" s="632">
        <v>42736</v>
      </c>
    </row>
    <row r="531" spans="1:12">
      <c r="A531" s="630">
        <v>522</v>
      </c>
      <c r="B531" s="630" t="s">
        <v>2390</v>
      </c>
      <c r="C531" s="631">
        <v>75000</v>
      </c>
      <c r="D531" s="631">
        <v>72468.75</v>
      </c>
      <c r="E531" s="631">
        <v>2531.25</v>
      </c>
      <c r="F531" s="630" t="s">
        <v>2361</v>
      </c>
      <c r="G531" s="630" t="s">
        <v>2319</v>
      </c>
      <c r="H531" s="630" t="s">
        <v>2356</v>
      </c>
      <c r="I531" s="630" t="s">
        <v>2357</v>
      </c>
      <c r="J531" s="630" t="s">
        <v>2315</v>
      </c>
      <c r="K531" s="630" t="s">
        <v>2292</v>
      </c>
      <c r="L531" s="632">
        <v>42736</v>
      </c>
    </row>
    <row r="532" spans="1:12">
      <c r="A532" s="630">
        <v>523</v>
      </c>
      <c r="B532" s="630" t="s">
        <v>2391</v>
      </c>
      <c r="C532" s="631">
        <v>2301000</v>
      </c>
      <c r="D532" s="631">
        <v>587400</v>
      </c>
      <c r="E532" s="631">
        <v>1713600</v>
      </c>
      <c r="F532" s="630" t="s">
        <v>2326</v>
      </c>
      <c r="G532" s="630" t="s">
        <v>2288</v>
      </c>
      <c r="H532" s="630" t="s">
        <v>2356</v>
      </c>
      <c r="I532" s="630" t="s">
        <v>2357</v>
      </c>
      <c r="J532" s="630" t="s">
        <v>2360</v>
      </c>
      <c r="K532" s="630" t="s">
        <v>2292</v>
      </c>
      <c r="L532" s="632">
        <v>42736</v>
      </c>
    </row>
    <row r="533" spans="1:12">
      <c r="A533" s="630">
        <v>524</v>
      </c>
      <c r="B533" s="630" t="s">
        <v>2392</v>
      </c>
      <c r="C533" s="631">
        <v>155500</v>
      </c>
      <c r="D533" s="631">
        <v>155500</v>
      </c>
      <c r="E533" s="631">
        <v>0</v>
      </c>
      <c r="F533" s="630" t="s">
        <v>2370</v>
      </c>
      <c r="G533" s="630" t="s">
        <v>2319</v>
      </c>
      <c r="H533" s="630" t="s">
        <v>2289</v>
      </c>
      <c r="I533" s="630" t="s">
        <v>2290</v>
      </c>
      <c r="J533" s="630" t="s">
        <v>2315</v>
      </c>
      <c r="K533" s="630" t="s">
        <v>2292</v>
      </c>
      <c r="L533" s="632">
        <v>42736</v>
      </c>
    </row>
    <row r="534" spans="1:12">
      <c r="A534" s="630">
        <v>525</v>
      </c>
      <c r="B534" s="630" t="s">
        <v>2393</v>
      </c>
      <c r="C534" s="631">
        <v>784450</v>
      </c>
      <c r="D534" s="631">
        <v>467210.18</v>
      </c>
      <c r="E534" s="631">
        <v>317239.82</v>
      </c>
      <c r="F534" s="630" t="s">
        <v>2326</v>
      </c>
      <c r="G534" s="630" t="s">
        <v>2288</v>
      </c>
      <c r="H534" s="630" t="s">
        <v>2356</v>
      </c>
      <c r="I534" s="630" t="s">
        <v>2357</v>
      </c>
      <c r="J534" s="630" t="s">
        <v>2291</v>
      </c>
      <c r="K534" s="630" t="s">
        <v>2292</v>
      </c>
      <c r="L534" s="632">
        <v>43449</v>
      </c>
    </row>
    <row r="535" spans="1:12">
      <c r="A535" s="630">
        <v>526</v>
      </c>
      <c r="B535" s="630" t="s">
        <v>2393</v>
      </c>
      <c r="C535" s="631">
        <v>784450</v>
      </c>
      <c r="D535" s="631">
        <v>467210.18</v>
      </c>
      <c r="E535" s="631">
        <v>317239.82</v>
      </c>
      <c r="F535" s="630" t="s">
        <v>2326</v>
      </c>
      <c r="G535" s="630" t="s">
        <v>2288</v>
      </c>
      <c r="H535" s="630" t="s">
        <v>2356</v>
      </c>
      <c r="I535" s="630" t="s">
        <v>2357</v>
      </c>
      <c r="J535" s="630" t="s">
        <v>2291</v>
      </c>
      <c r="K535" s="630" t="s">
        <v>2292</v>
      </c>
      <c r="L535" s="632">
        <v>43449</v>
      </c>
    </row>
    <row r="536" spans="1:12">
      <c r="A536" s="630">
        <v>527</v>
      </c>
      <c r="B536" s="630" t="s">
        <v>2369</v>
      </c>
      <c r="C536" s="631">
        <v>34000</v>
      </c>
      <c r="D536" s="631">
        <v>34000</v>
      </c>
      <c r="E536" s="631">
        <v>0</v>
      </c>
      <c r="F536" s="630" t="s">
        <v>2370</v>
      </c>
      <c r="G536" s="630" t="s">
        <v>2319</v>
      </c>
      <c r="H536" s="630" t="s">
        <v>2356</v>
      </c>
      <c r="I536" s="630" t="s">
        <v>2357</v>
      </c>
      <c r="J536" s="630" t="s">
        <v>2315</v>
      </c>
      <c r="K536" s="630" t="s">
        <v>2292</v>
      </c>
      <c r="L536" s="632">
        <v>42736</v>
      </c>
    </row>
    <row r="537" spans="1:12">
      <c r="A537" s="630">
        <v>528</v>
      </c>
      <c r="B537" s="630" t="s">
        <v>2394</v>
      </c>
      <c r="C537" s="631">
        <v>9652081</v>
      </c>
      <c r="D537" s="631">
        <v>559012.55000000005</v>
      </c>
      <c r="E537" s="631">
        <v>9093068.4499999993</v>
      </c>
      <c r="F537" s="630" t="s">
        <v>2380</v>
      </c>
      <c r="G537" s="630" t="s">
        <v>2288</v>
      </c>
      <c r="H537" s="630" t="s">
        <v>2366</v>
      </c>
      <c r="I537" s="630" t="s">
        <v>2367</v>
      </c>
      <c r="J537" s="630" t="s">
        <v>2360</v>
      </c>
      <c r="K537" s="630" t="s">
        <v>2292</v>
      </c>
      <c r="L537" s="632">
        <v>42736</v>
      </c>
    </row>
    <row r="538" spans="1:12">
      <c r="A538" s="630">
        <v>529</v>
      </c>
      <c r="B538" s="630" t="s">
        <v>1665</v>
      </c>
      <c r="C538" s="631">
        <v>420000</v>
      </c>
      <c r="D538" s="631">
        <v>358750</v>
      </c>
      <c r="E538" s="631">
        <v>61250</v>
      </c>
      <c r="F538" s="630" t="s">
        <v>2318</v>
      </c>
      <c r="G538" s="630" t="s">
        <v>2319</v>
      </c>
      <c r="H538" s="630" t="s">
        <v>2289</v>
      </c>
      <c r="I538" s="630" t="s">
        <v>2290</v>
      </c>
      <c r="J538" s="630" t="s">
        <v>2315</v>
      </c>
      <c r="K538" s="630" t="s">
        <v>2292</v>
      </c>
      <c r="L538" s="632">
        <v>42736</v>
      </c>
    </row>
    <row r="539" spans="1:12">
      <c r="A539" s="630">
        <v>530</v>
      </c>
      <c r="B539" s="630" t="s">
        <v>2395</v>
      </c>
      <c r="C539" s="631">
        <v>34766</v>
      </c>
      <c r="D539" s="631">
        <v>4106.59</v>
      </c>
      <c r="E539" s="631">
        <v>30659.41</v>
      </c>
      <c r="F539" s="630" t="s">
        <v>2396</v>
      </c>
      <c r="G539" s="630" t="s">
        <v>2288</v>
      </c>
      <c r="H539" s="630" t="s">
        <v>2356</v>
      </c>
      <c r="I539" s="630" t="s">
        <v>2357</v>
      </c>
      <c r="J539" s="630" t="s">
        <v>2360</v>
      </c>
      <c r="K539" s="630" t="s">
        <v>2292</v>
      </c>
      <c r="L539" s="632">
        <v>42736</v>
      </c>
    </row>
    <row r="540" spans="1:12">
      <c r="A540" s="630">
        <v>531</v>
      </c>
      <c r="B540" s="630" t="s">
        <v>2395</v>
      </c>
      <c r="C540" s="631">
        <v>34766</v>
      </c>
      <c r="D540" s="631">
        <v>4106.59</v>
      </c>
      <c r="E540" s="631">
        <v>30659.41</v>
      </c>
      <c r="F540" s="630" t="s">
        <v>2396</v>
      </c>
      <c r="G540" s="630" t="s">
        <v>2288</v>
      </c>
      <c r="H540" s="630" t="s">
        <v>2356</v>
      </c>
      <c r="I540" s="630" t="s">
        <v>2357</v>
      </c>
      <c r="J540" s="630" t="s">
        <v>2360</v>
      </c>
      <c r="K540" s="630" t="s">
        <v>2292</v>
      </c>
      <c r="L540" s="632">
        <v>42736</v>
      </c>
    </row>
    <row r="541" spans="1:12">
      <c r="A541" s="630">
        <v>532</v>
      </c>
      <c r="B541" s="630" t="s">
        <v>2395</v>
      </c>
      <c r="C541" s="631">
        <v>34766</v>
      </c>
      <c r="D541" s="631">
        <v>4106.59</v>
      </c>
      <c r="E541" s="631">
        <v>30659.41</v>
      </c>
      <c r="F541" s="630" t="s">
        <v>2396</v>
      </c>
      <c r="G541" s="630" t="s">
        <v>2288</v>
      </c>
      <c r="H541" s="630" t="s">
        <v>2356</v>
      </c>
      <c r="I541" s="630" t="s">
        <v>2357</v>
      </c>
      <c r="J541" s="630" t="s">
        <v>2315</v>
      </c>
      <c r="K541" s="630" t="s">
        <v>2292</v>
      </c>
      <c r="L541" s="632">
        <v>42736</v>
      </c>
    </row>
    <row r="542" spans="1:12">
      <c r="A542" s="630">
        <v>533</v>
      </c>
      <c r="B542" s="630" t="s">
        <v>2397</v>
      </c>
      <c r="C542" s="631">
        <v>19000</v>
      </c>
      <c r="D542" s="631">
        <v>18050</v>
      </c>
      <c r="E542" s="631">
        <v>950</v>
      </c>
      <c r="F542" s="630" t="s">
        <v>2294</v>
      </c>
      <c r="G542" s="630" t="s">
        <v>2319</v>
      </c>
      <c r="H542" s="630" t="s">
        <v>2296</v>
      </c>
      <c r="I542" s="630" t="s">
        <v>2297</v>
      </c>
      <c r="J542" s="630" t="s">
        <v>2315</v>
      </c>
      <c r="K542" s="630" t="s">
        <v>2292</v>
      </c>
      <c r="L542" s="632">
        <v>42736</v>
      </c>
    </row>
    <row r="543" spans="1:12">
      <c r="A543" s="630">
        <v>534</v>
      </c>
      <c r="B543" s="630" t="s">
        <v>2398</v>
      </c>
      <c r="C543" s="631">
        <v>29405400</v>
      </c>
      <c r="D543" s="631">
        <v>1667205</v>
      </c>
      <c r="E543" s="631">
        <v>27738195</v>
      </c>
      <c r="F543" s="630" t="s">
        <v>2380</v>
      </c>
      <c r="G543" s="630" t="s">
        <v>2288</v>
      </c>
      <c r="H543" s="630" t="s">
        <v>2366</v>
      </c>
      <c r="I543" s="630" t="s">
        <v>2367</v>
      </c>
      <c r="J543" s="630" t="s">
        <v>2360</v>
      </c>
      <c r="K543" s="630" t="s">
        <v>2292</v>
      </c>
      <c r="L543" s="632">
        <v>42736</v>
      </c>
    </row>
    <row r="544" spans="1:12">
      <c r="A544" s="630">
        <v>535</v>
      </c>
      <c r="B544" s="630" t="s">
        <v>2399</v>
      </c>
      <c r="C544" s="631">
        <v>5000</v>
      </c>
      <c r="D544" s="631">
        <v>5000</v>
      </c>
      <c r="E544" s="631">
        <v>0</v>
      </c>
      <c r="F544" s="630" t="s">
        <v>2361</v>
      </c>
      <c r="G544" s="630" t="s">
        <v>2352</v>
      </c>
      <c r="H544" s="630" t="s">
        <v>2356</v>
      </c>
      <c r="I544" s="630" t="s">
        <v>2357</v>
      </c>
      <c r="J544" s="630" t="s">
        <v>2315</v>
      </c>
      <c r="K544" s="630" t="s">
        <v>2292</v>
      </c>
      <c r="L544" s="632">
        <v>42736</v>
      </c>
    </row>
    <row r="545" spans="1:12">
      <c r="A545" s="630">
        <v>536</v>
      </c>
      <c r="B545" s="630" t="s">
        <v>339</v>
      </c>
      <c r="C545" s="631">
        <v>16000</v>
      </c>
      <c r="D545" s="631">
        <v>15200</v>
      </c>
      <c r="E545" s="631">
        <v>800</v>
      </c>
      <c r="F545" s="630" t="s">
        <v>2294</v>
      </c>
      <c r="G545" s="630" t="s">
        <v>2316</v>
      </c>
      <c r="H545" s="630" t="s">
        <v>2296</v>
      </c>
      <c r="I545" s="630" t="s">
        <v>2297</v>
      </c>
      <c r="J545" s="630" t="s">
        <v>2315</v>
      </c>
      <c r="K545" s="630" t="s">
        <v>2292</v>
      </c>
      <c r="L545" s="632">
        <v>42736</v>
      </c>
    </row>
    <row r="546" spans="1:12">
      <c r="A546" s="630">
        <v>537</v>
      </c>
      <c r="B546" s="630" t="s">
        <v>2399</v>
      </c>
      <c r="C546" s="631">
        <v>5000</v>
      </c>
      <c r="D546" s="631">
        <v>5000</v>
      </c>
      <c r="E546" s="631">
        <v>0</v>
      </c>
      <c r="F546" s="630" t="s">
        <v>2361</v>
      </c>
      <c r="G546" s="630" t="s">
        <v>2345</v>
      </c>
      <c r="H546" s="630" t="s">
        <v>2356</v>
      </c>
      <c r="I546" s="630" t="s">
        <v>2357</v>
      </c>
      <c r="J546" s="630" t="s">
        <v>2315</v>
      </c>
      <c r="K546" s="630" t="s">
        <v>2292</v>
      </c>
      <c r="L546" s="632">
        <v>42736</v>
      </c>
    </row>
    <row r="547" spans="1:12">
      <c r="A547" s="630">
        <v>538</v>
      </c>
      <c r="B547" s="630" t="s">
        <v>2400</v>
      </c>
      <c r="C547" s="631">
        <v>24445700</v>
      </c>
      <c r="D547" s="631">
        <v>2599639.9900000002</v>
      </c>
      <c r="E547" s="631">
        <v>21846060.010000002</v>
      </c>
      <c r="F547" s="630" t="s">
        <v>2309</v>
      </c>
      <c r="G547" s="630" t="s">
        <v>2288</v>
      </c>
      <c r="H547" s="630" t="s">
        <v>2306</v>
      </c>
      <c r="I547" s="630" t="s">
        <v>2307</v>
      </c>
      <c r="J547" s="630" t="s">
        <v>2360</v>
      </c>
      <c r="K547" s="630" t="s">
        <v>2292</v>
      </c>
      <c r="L547" s="632">
        <v>42736</v>
      </c>
    </row>
    <row r="548" spans="1:12">
      <c r="A548" s="630">
        <v>539</v>
      </c>
      <c r="B548" s="630" t="s">
        <v>2401</v>
      </c>
      <c r="C548" s="631">
        <v>12703200</v>
      </c>
      <c r="D548" s="631">
        <v>1666212.5</v>
      </c>
      <c r="E548" s="631">
        <v>11036987.5</v>
      </c>
      <c r="F548" s="630" t="s">
        <v>2343</v>
      </c>
      <c r="G548" s="630" t="s">
        <v>2288</v>
      </c>
      <c r="H548" s="630" t="s">
        <v>2327</v>
      </c>
      <c r="I548" s="630" t="s">
        <v>2328</v>
      </c>
      <c r="J548" s="630" t="s">
        <v>2360</v>
      </c>
      <c r="K548" s="630" t="s">
        <v>2292</v>
      </c>
      <c r="L548" s="632">
        <v>42736</v>
      </c>
    </row>
    <row r="549" spans="1:12">
      <c r="A549" s="630">
        <v>540</v>
      </c>
      <c r="B549" s="630" t="s">
        <v>2402</v>
      </c>
      <c r="C549" s="631">
        <v>23542272</v>
      </c>
      <c r="D549" s="631">
        <v>621099.56000000006</v>
      </c>
      <c r="E549" s="631">
        <v>22921172.440000001</v>
      </c>
      <c r="F549" s="630" t="s">
        <v>2380</v>
      </c>
      <c r="G549" s="630" t="s">
        <v>2288</v>
      </c>
      <c r="H549" s="630" t="s">
        <v>2366</v>
      </c>
      <c r="I549" s="630" t="s">
        <v>2367</v>
      </c>
      <c r="J549" s="630" t="s">
        <v>2360</v>
      </c>
      <c r="K549" s="630" t="s">
        <v>2292</v>
      </c>
      <c r="L549" s="632">
        <v>42736</v>
      </c>
    </row>
    <row r="550" spans="1:12">
      <c r="A550" s="630">
        <v>541</v>
      </c>
      <c r="B550" s="630" t="s">
        <v>109</v>
      </c>
      <c r="C550" s="631">
        <v>49500</v>
      </c>
      <c r="D550" s="631">
        <v>49500</v>
      </c>
      <c r="E550" s="631">
        <v>0</v>
      </c>
      <c r="F550" s="630" t="s">
        <v>2294</v>
      </c>
      <c r="G550" s="630" t="s">
        <v>2350</v>
      </c>
      <c r="H550" s="630" t="s">
        <v>2296</v>
      </c>
      <c r="I550" s="630" t="s">
        <v>2297</v>
      </c>
      <c r="J550" s="630" t="s">
        <v>2315</v>
      </c>
      <c r="K550" s="630" t="s">
        <v>2292</v>
      </c>
      <c r="L550" s="632">
        <v>42736</v>
      </c>
    </row>
    <row r="551" spans="1:12">
      <c r="A551" s="630">
        <v>542</v>
      </c>
      <c r="B551" s="630" t="s">
        <v>109</v>
      </c>
      <c r="C551" s="631">
        <v>49500</v>
      </c>
      <c r="D551" s="631">
        <v>49500</v>
      </c>
      <c r="E551" s="631">
        <v>0</v>
      </c>
      <c r="F551" s="630" t="s">
        <v>2294</v>
      </c>
      <c r="G551" s="630" t="s">
        <v>2345</v>
      </c>
      <c r="H551" s="630" t="s">
        <v>2296</v>
      </c>
      <c r="I551" s="630" t="s">
        <v>2297</v>
      </c>
      <c r="J551" s="630" t="s">
        <v>2315</v>
      </c>
      <c r="K551" s="630" t="s">
        <v>2292</v>
      </c>
      <c r="L551" s="632">
        <v>42736</v>
      </c>
    </row>
    <row r="552" spans="1:12">
      <c r="A552" s="630">
        <v>543</v>
      </c>
      <c r="B552" s="630" t="s">
        <v>109</v>
      </c>
      <c r="C552" s="631">
        <v>49500</v>
      </c>
      <c r="D552" s="631">
        <v>49500</v>
      </c>
      <c r="E552" s="631">
        <v>0</v>
      </c>
      <c r="F552" s="630" t="s">
        <v>2294</v>
      </c>
      <c r="G552" s="630" t="s">
        <v>2353</v>
      </c>
      <c r="H552" s="630" t="s">
        <v>2296</v>
      </c>
      <c r="I552" s="630" t="s">
        <v>2297</v>
      </c>
      <c r="J552" s="630" t="s">
        <v>2315</v>
      </c>
      <c r="K552" s="630" t="s">
        <v>2292</v>
      </c>
      <c r="L552" s="632">
        <v>42736</v>
      </c>
    </row>
    <row r="553" spans="1:12">
      <c r="A553" s="630">
        <v>544</v>
      </c>
      <c r="B553" s="630" t="s">
        <v>109</v>
      </c>
      <c r="C553" s="631">
        <v>49500</v>
      </c>
      <c r="D553" s="631">
        <v>49500</v>
      </c>
      <c r="E553" s="631">
        <v>0</v>
      </c>
      <c r="F553" s="630" t="s">
        <v>2294</v>
      </c>
      <c r="G553" s="630" t="s">
        <v>2314</v>
      </c>
      <c r="H553" s="630" t="s">
        <v>2296</v>
      </c>
      <c r="I553" s="630" t="s">
        <v>2297</v>
      </c>
      <c r="J553" s="630" t="s">
        <v>2315</v>
      </c>
      <c r="K553" s="630" t="s">
        <v>2292</v>
      </c>
      <c r="L553" s="632">
        <v>42736</v>
      </c>
    </row>
    <row r="554" spans="1:12">
      <c r="A554" s="630">
        <v>545</v>
      </c>
      <c r="B554" s="630" t="s">
        <v>109</v>
      </c>
      <c r="C554" s="631">
        <v>49500</v>
      </c>
      <c r="D554" s="631">
        <v>49500</v>
      </c>
      <c r="E554" s="631">
        <v>0</v>
      </c>
      <c r="F554" s="630" t="s">
        <v>2294</v>
      </c>
      <c r="G554" s="630" t="s">
        <v>2351</v>
      </c>
      <c r="H554" s="630" t="s">
        <v>2296</v>
      </c>
      <c r="I554" s="630" t="s">
        <v>2297</v>
      </c>
      <c r="J554" s="630" t="s">
        <v>2315</v>
      </c>
      <c r="K554" s="630" t="s">
        <v>2292</v>
      </c>
      <c r="L554" s="632">
        <v>42736</v>
      </c>
    </row>
    <row r="555" spans="1:12">
      <c r="A555" s="630">
        <v>546</v>
      </c>
      <c r="B555" s="630" t="s">
        <v>2403</v>
      </c>
      <c r="C555" s="631">
        <v>34920427.799999997</v>
      </c>
      <c r="D555" s="631">
        <v>1234689.8600000001</v>
      </c>
      <c r="E555" s="631">
        <v>33685737.939999998</v>
      </c>
      <c r="F555" s="630" t="s">
        <v>2365</v>
      </c>
      <c r="G555" s="630" t="s">
        <v>2288</v>
      </c>
      <c r="H555" s="630" t="s">
        <v>2366</v>
      </c>
      <c r="I555" s="630" t="s">
        <v>2367</v>
      </c>
      <c r="J555" s="630" t="s">
        <v>2360</v>
      </c>
      <c r="K555" s="630" t="s">
        <v>2292</v>
      </c>
      <c r="L555" s="632">
        <v>42736</v>
      </c>
    </row>
    <row r="556" spans="1:12">
      <c r="A556" s="630">
        <v>547</v>
      </c>
      <c r="B556" s="630" t="s">
        <v>340</v>
      </c>
      <c r="C556" s="631">
        <v>55000</v>
      </c>
      <c r="D556" s="631">
        <v>52250</v>
      </c>
      <c r="E556" s="631">
        <v>2750</v>
      </c>
      <c r="F556" s="630" t="s">
        <v>2294</v>
      </c>
      <c r="G556" s="630" t="s">
        <v>2349</v>
      </c>
      <c r="H556" s="630" t="s">
        <v>2296</v>
      </c>
      <c r="I556" s="630" t="s">
        <v>2297</v>
      </c>
      <c r="J556" s="630" t="s">
        <v>2315</v>
      </c>
      <c r="K556" s="630" t="s">
        <v>2292</v>
      </c>
      <c r="L556" s="632">
        <v>42736</v>
      </c>
    </row>
    <row r="557" spans="1:12">
      <c r="A557" s="630">
        <v>548</v>
      </c>
      <c r="B557" s="630" t="s">
        <v>2404</v>
      </c>
      <c r="C557" s="631">
        <v>70000</v>
      </c>
      <c r="D557" s="631">
        <v>69650</v>
      </c>
      <c r="E557" s="631">
        <v>350</v>
      </c>
      <c r="F557" s="630" t="s">
        <v>2294</v>
      </c>
      <c r="G557" s="630" t="s">
        <v>2333</v>
      </c>
      <c r="H557" s="630" t="s">
        <v>2296</v>
      </c>
      <c r="I557" s="630" t="s">
        <v>2297</v>
      </c>
      <c r="J557" s="630" t="s">
        <v>2315</v>
      </c>
      <c r="K557" s="630" t="s">
        <v>2292</v>
      </c>
      <c r="L557" s="632">
        <v>42736</v>
      </c>
    </row>
    <row r="558" spans="1:12">
      <c r="A558" s="630">
        <v>549</v>
      </c>
      <c r="B558" s="630" t="s">
        <v>2405</v>
      </c>
      <c r="C558" s="631">
        <v>348500</v>
      </c>
      <c r="D558" s="631">
        <v>348500</v>
      </c>
      <c r="E558" s="631">
        <v>0</v>
      </c>
      <c r="F558" s="630" t="s">
        <v>2313</v>
      </c>
      <c r="G558" s="630" t="s">
        <v>2345</v>
      </c>
      <c r="H558" s="630" t="s">
        <v>2289</v>
      </c>
      <c r="I558" s="630" t="s">
        <v>2290</v>
      </c>
      <c r="J558" s="630" t="s">
        <v>2315</v>
      </c>
      <c r="K558" s="630" t="s">
        <v>2292</v>
      </c>
      <c r="L558" s="632">
        <v>42736</v>
      </c>
    </row>
    <row r="559" spans="1:12">
      <c r="A559" s="630">
        <v>550</v>
      </c>
      <c r="B559" s="630" t="s">
        <v>2405</v>
      </c>
      <c r="C559" s="631">
        <v>348500</v>
      </c>
      <c r="D559" s="631">
        <v>348500</v>
      </c>
      <c r="E559" s="631">
        <v>0</v>
      </c>
      <c r="F559" s="630" t="s">
        <v>2313</v>
      </c>
      <c r="G559" s="630" t="s">
        <v>2350</v>
      </c>
      <c r="H559" s="630" t="s">
        <v>2289</v>
      </c>
      <c r="I559" s="630" t="s">
        <v>2290</v>
      </c>
      <c r="J559" s="630" t="s">
        <v>2315</v>
      </c>
      <c r="K559" s="630" t="s">
        <v>2292</v>
      </c>
      <c r="L559" s="632">
        <v>42736</v>
      </c>
    </row>
    <row r="560" spans="1:12">
      <c r="A560" s="630">
        <v>551</v>
      </c>
      <c r="B560" s="630" t="s">
        <v>2406</v>
      </c>
      <c r="C560" s="631">
        <v>151600</v>
      </c>
      <c r="D560" s="631">
        <v>144475</v>
      </c>
      <c r="E560" s="631">
        <v>7125</v>
      </c>
      <c r="F560" s="630" t="s">
        <v>2318</v>
      </c>
      <c r="G560" s="630" t="s">
        <v>2316</v>
      </c>
      <c r="H560" s="630" t="s">
        <v>2289</v>
      </c>
      <c r="I560" s="630" t="s">
        <v>2290</v>
      </c>
      <c r="J560" s="630" t="s">
        <v>2315</v>
      </c>
      <c r="K560" s="630" t="s">
        <v>2292</v>
      </c>
      <c r="L560" s="632">
        <v>42736</v>
      </c>
    </row>
    <row r="561" spans="1:12">
      <c r="A561" s="630">
        <v>552</v>
      </c>
      <c r="B561" s="630" t="s">
        <v>2407</v>
      </c>
      <c r="C561" s="631">
        <v>1327000</v>
      </c>
      <c r="D561" s="631">
        <v>155650</v>
      </c>
      <c r="E561" s="631">
        <v>1171350</v>
      </c>
      <c r="F561" s="630" t="s">
        <v>2408</v>
      </c>
      <c r="G561" s="630" t="s">
        <v>2288</v>
      </c>
      <c r="H561" s="630" t="s">
        <v>2366</v>
      </c>
      <c r="I561" s="630" t="s">
        <v>2367</v>
      </c>
      <c r="J561" s="630" t="s">
        <v>2360</v>
      </c>
      <c r="K561" s="630" t="s">
        <v>2292</v>
      </c>
      <c r="L561" s="632">
        <v>42736</v>
      </c>
    </row>
    <row r="562" spans="1:12">
      <c r="A562" s="630">
        <v>553</v>
      </c>
      <c r="B562" s="630" t="s">
        <v>2409</v>
      </c>
      <c r="C562" s="631">
        <v>335000</v>
      </c>
      <c r="D562" s="631">
        <v>284750.01</v>
      </c>
      <c r="E562" s="631">
        <v>50249.99</v>
      </c>
      <c r="F562" s="630" t="s">
        <v>2318</v>
      </c>
      <c r="G562" s="630" t="s">
        <v>2349</v>
      </c>
      <c r="H562" s="630" t="s">
        <v>2289</v>
      </c>
      <c r="I562" s="630" t="s">
        <v>2290</v>
      </c>
      <c r="J562" s="630" t="s">
        <v>2315</v>
      </c>
      <c r="K562" s="630" t="s">
        <v>2292</v>
      </c>
      <c r="L562" s="632">
        <v>42736</v>
      </c>
    </row>
    <row r="563" spans="1:12">
      <c r="A563" s="630">
        <v>554</v>
      </c>
      <c r="B563" s="630" t="s">
        <v>2410</v>
      </c>
      <c r="C563" s="631">
        <v>87500</v>
      </c>
      <c r="D563" s="631">
        <v>87500</v>
      </c>
      <c r="E563" s="631">
        <v>0</v>
      </c>
      <c r="F563" s="630" t="s">
        <v>2318</v>
      </c>
      <c r="G563" s="630" t="s">
        <v>2349</v>
      </c>
      <c r="H563" s="630" t="s">
        <v>2289</v>
      </c>
      <c r="I563" s="630" t="s">
        <v>2290</v>
      </c>
      <c r="J563" s="630" t="s">
        <v>2315</v>
      </c>
      <c r="K563" s="630" t="s">
        <v>2292</v>
      </c>
      <c r="L563" s="632">
        <v>42736</v>
      </c>
    </row>
    <row r="564" spans="1:12">
      <c r="A564" s="630">
        <v>555</v>
      </c>
      <c r="B564" s="630" t="s">
        <v>270</v>
      </c>
      <c r="C564" s="631">
        <v>272000</v>
      </c>
      <c r="D564" s="631">
        <v>272000</v>
      </c>
      <c r="E564" s="631">
        <v>0</v>
      </c>
      <c r="F564" s="630" t="s">
        <v>2313</v>
      </c>
      <c r="G564" s="630" t="s">
        <v>2333</v>
      </c>
      <c r="H564" s="630" t="s">
        <v>2289</v>
      </c>
      <c r="I564" s="630" t="s">
        <v>2290</v>
      </c>
      <c r="J564" s="630" t="s">
        <v>2315</v>
      </c>
      <c r="K564" s="630" t="s">
        <v>2292</v>
      </c>
      <c r="L564" s="632">
        <v>42736</v>
      </c>
    </row>
    <row r="565" spans="1:12">
      <c r="A565" s="630">
        <v>556</v>
      </c>
      <c r="B565" s="630" t="s">
        <v>1571</v>
      </c>
      <c r="C565" s="631">
        <v>272000</v>
      </c>
      <c r="D565" s="631">
        <v>272000</v>
      </c>
      <c r="E565" s="631">
        <v>0</v>
      </c>
      <c r="F565" s="630" t="s">
        <v>2313</v>
      </c>
      <c r="G565" s="630" t="s">
        <v>2333</v>
      </c>
      <c r="H565" s="630" t="s">
        <v>2289</v>
      </c>
      <c r="I565" s="630" t="s">
        <v>2290</v>
      </c>
      <c r="J565" s="630" t="s">
        <v>2315</v>
      </c>
      <c r="K565" s="630" t="s">
        <v>2292</v>
      </c>
      <c r="L565" s="632">
        <v>42736</v>
      </c>
    </row>
    <row r="566" spans="1:12">
      <c r="A566" s="630">
        <v>557</v>
      </c>
      <c r="B566" s="630" t="s">
        <v>339</v>
      </c>
      <c r="C566" s="631">
        <v>42000</v>
      </c>
      <c r="D566" s="631">
        <v>33600</v>
      </c>
      <c r="E566" s="631">
        <v>8400</v>
      </c>
      <c r="F566" s="630" t="s">
        <v>2294</v>
      </c>
      <c r="G566" s="630" t="s">
        <v>2411</v>
      </c>
      <c r="H566" s="630" t="s">
        <v>2296</v>
      </c>
      <c r="I566" s="630" t="s">
        <v>2297</v>
      </c>
      <c r="J566" s="630" t="s">
        <v>2315</v>
      </c>
      <c r="K566" s="630" t="s">
        <v>2292</v>
      </c>
      <c r="L566" s="632">
        <v>42736</v>
      </c>
    </row>
    <row r="567" spans="1:12">
      <c r="A567" s="630">
        <v>558</v>
      </c>
      <c r="B567" s="630" t="s">
        <v>339</v>
      </c>
      <c r="C567" s="631">
        <v>42000</v>
      </c>
      <c r="D567" s="631">
        <v>33600</v>
      </c>
      <c r="E567" s="631">
        <v>8400</v>
      </c>
      <c r="F567" s="630" t="s">
        <v>2294</v>
      </c>
      <c r="G567" s="630" t="s">
        <v>2411</v>
      </c>
      <c r="H567" s="630" t="s">
        <v>2296</v>
      </c>
      <c r="I567" s="630" t="s">
        <v>2297</v>
      </c>
      <c r="J567" s="630" t="s">
        <v>2315</v>
      </c>
      <c r="K567" s="630" t="s">
        <v>2292</v>
      </c>
      <c r="L567" s="632">
        <v>42736</v>
      </c>
    </row>
    <row r="568" spans="1:12">
      <c r="A568" s="630">
        <v>559</v>
      </c>
      <c r="B568" s="630" t="s">
        <v>2412</v>
      </c>
      <c r="C568" s="631">
        <v>420000</v>
      </c>
      <c r="D568" s="631">
        <v>357000</v>
      </c>
      <c r="E568" s="631">
        <v>63000</v>
      </c>
      <c r="F568" s="630" t="s">
        <v>2294</v>
      </c>
      <c r="G568" s="630" t="s">
        <v>2319</v>
      </c>
      <c r="H568" s="630" t="s">
        <v>2296</v>
      </c>
      <c r="I568" s="630" t="s">
        <v>2297</v>
      </c>
      <c r="J568" s="630" t="s">
        <v>2315</v>
      </c>
      <c r="K568" s="630" t="s">
        <v>2292</v>
      </c>
      <c r="L568" s="632">
        <v>42736</v>
      </c>
    </row>
    <row r="569" spans="1:12">
      <c r="A569" s="630">
        <v>560</v>
      </c>
      <c r="B569" s="630" t="s">
        <v>2413</v>
      </c>
      <c r="C569" s="631">
        <v>70000</v>
      </c>
      <c r="D569" s="631">
        <v>56000</v>
      </c>
      <c r="E569" s="631">
        <v>14000</v>
      </c>
      <c r="F569" s="630" t="s">
        <v>2318</v>
      </c>
      <c r="G569" s="630" t="s">
        <v>2411</v>
      </c>
      <c r="H569" s="630" t="s">
        <v>2289</v>
      </c>
      <c r="I569" s="630" t="s">
        <v>2290</v>
      </c>
      <c r="J569" s="630" t="s">
        <v>2315</v>
      </c>
      <c r="K569" s="630" t="s">
        <v>2292</v>
      </c>
      <c r="L569" s="632">
        <v>42736</v>
      </c>
    </row>
    <row r="570" spans="1:12">
      <c r="A570" s="630">
        <v>561</v>
      </c>
      <c r="B570" s="630" t="s">
        <v>2414</v>
      </c>
      <c r="C570" s="631">
        <v>330000</v>
      </c>
      <c r="D570" s="631">
        <v>264000</v>
      </c>
      <c r="E570" s="631">
        <v>66000</v>
      </c>
      <c r="F570" s="630" t="s">
        <v>2294</v>
      </c>
      <c r="G570" s="630" t="s">
        <v>2411</v>
      </c>
      <c r="H570" s="630" t="s">
        <v>2296</v>
      </c>
      <c r="I570" s="630" t="s">
        <v>2297</v>
      </c>
      <c r="J570" s="630" t="s">
        <v>2315</v>
      </c>
      <c r="K570" s="630" t="s">
        <v>2292</v>
      </c>
      <c r="L570" s="632">
        <v>42736</v>
      </c>
    </row>
    <row r="571" spans="1:12">
      <c r="A571" s="630">
        <v>562</v>
      </c>
      <c r="B571" s="630" t="s">
        <v>339</v>
      </c>
      <c r="C571" s="631">
        <v>42600</v>
      </c>
      <c r="D571" s="631">
        <v>34100</v>
      </c>
      <c r="E571" s="631">
        <v>8500</v>
      </c>
      <c r="F571" s="630" t="s">
        <v>2294</v>
      </c>
      <c r="G571" s="630" t="s">
        <v>2411</v>
      </c>
      <c r="H571" s="630" t="s">
        <v>2296</v>
      </c>
      <c r="I571" s="630" t="s">
        <v>2297</v>
      </c>
      <c r="J571" s="630" t="s">
        <v>2315</v>
      </c>
      <c r="K571" s="630" t="s">
        <v>2292</v>
      </c>
      <c r="L571" s="632">
        <v>42736</v>
      </c>
    </row>
    <row r="572" spans="1:12">
      <c r="A572" s="630">
        <v>563</v>
      </c>
      <c r="B572" s="630" t="s">
        <v>339</v>
      </c>
      <c r="C572" s="631">
        <v>42600</v>
      </c>
      <c r="D572" s="631">
        <v>34100</v>
      </c>
      <c r="E572" s="631">
        <v>8500</v>
      </c>
      <c r="F572" s="630" t="s">
        <v>2294</v>
      </c>
      <c r="G572" s="630" t="s">
        <v>2411</v>
      </c>
      <c r="H572" s="630" t="s">
        <v>2296</v>
      </c>
      <c r="I572" s="630" t="s">
        <v>2297</v>
      </c>
      <c r="J572" s="630" t="s">
        <v>2315</v>
      </c>
      <c r="K572" s="630" t="s">
        <v>2292</v>
      </c>
      <c r="L572" s="632">
        <v>42736</v>
      </c>
    </row>
    <row r="573" spans="1:12">
      <c r="A573" s="630">
        <v>564</v>
      </c>
      <c r="B573" s="630" t="s">
        <v>339</v>
      </c>
      <c r="C573" s="631">
        <v>42600</v>
      </c>
      <c r="D573" s="631">
        <v>34100</v>
      </c>
      <c r="E573" s="631">
        <v>8500</v>
      </c>
      <c r="F573" s="630" t="s">
        <v>2294</v>
      </c>
      <c r="G573" s="630" t="s">
        <v>2411</v>
      </c>
      <c r="H573" s="630" t="s">
        <v>2296</v>
      </c>
      <c r="I573" s="630" t="s">
        <v>2297</v>
      </c>
      <c r="J573" s="630" t="s">
        <v>2315</v>
      </c>
      <c r="K573" s="630" t="s">
        <v>2292</v>
      </c>
      <c r="L573" s="632">
        <v>42736</v>
      </c>
    </row>
    <row r="574" spans="1:12">
      <c r="A574" s="630">
        <v>565</v>
      </c>
      <c r="B574" s="630" t="s">
        <v>339</v>
      </c>
      <c r="C574" s="631">
        <v>42600</v>
      </c>
      <c r="D574" s="631">
        <v>34100</v>
      </c>
      <c r="E574" s="631">
        <v>8500</v>
      </c>
      <c r="F574" s="630" t="s">
        <v>2294</v>
      </c>
      <c r="G574" s="630" t="s">
        <v>2411</v>
      </c>
      <c r="H574" s="630" t="s">
        <v>2296</v>
      </c>
      <c r="I574" s="630" t="s">
        <v>2297</v>
      </c>
      <c r="J574" s="630" t="s">
        <v>2315</v>
      </c>
      <c r="K574" s="630" t="s">
        <v>2292</v>
      </c>
      <c r="L574" s="632">
        <v>42736</v>
      </c>
    </row>
    <row r="575" spans="1:12">
      <c r="A575" s="630">
        <v>566</v>
      </c>
      <c r="B575" s="630" t="s">
        <v>339</v>
      </c>
      <c r="C575" s="631">
        <v>42600</v>
      </c>
      <c r="D575" s="631">
        <v>34100</v>
      </c>
      <c r="E575" s="631">
        <v>8500</v>
      </c>
      <c r="F575" s="630" t="s">
        <v>2294</v>
      </c>
      <c r="G575" s="630" t="s">
        <v>2411</v>
      </c>
      <c r="H575" s="630" t="s">
        <v>2296</v>
      </c>
      <c r="I575" s="630" t="s">
        <v>2297</v>
      </c>
      <c r="J575" s="630" t="s">
        <v>2315</v>
      </c>
      <c r="K575" s="630" t="s">
        <v>2292</v>
      </c>
      <c r="L575" s="632">
        <v>42736</v>
      </c>
    </row>
    <row r="576" spans="1:12">
      <c r="A576" s="630">
        <v>567</v>
      </c>
      <c r="B576" s="630" t="s">
        <v>339</v>
      </c>
      <c r="C576" s="631">
        <v>42600</v>
      </c>
      <c r="D576" s="631">
        <v>34100</v>
      </c>
      <c r="E576" s="631">
        <v>8500</v>
      </c>
      <c r="F576" s="630" t="s">
        <v>2294</v>
      </c>
      <c r="G576" s="630" t="s">
        <v>2411</v>
      </c>
      <c r="H576" s="630" t="s">
        <v>2296</v>
      </c>
      <c r="I576" s="630" t="s">
        <v>2297</v>
      </c>
      <c r="J576" s="630" t="s">
        <v>2315</v>
      </c>
      <c r="K576" s="630" t="s">
        <v>2292</v>
      </c>
      <c r="L576" s="632">
        <v>42736</v>
      </c>
    </row>
    <row r="577" spans="1:12">
      <c r="A577" s="630">
        <v>568</v>
      </c>
      <c r="B577" s="630" t="s">
        <v>339</v>
      </c>
      <c r="C577" s="631">
        <v>42600</v>
      </c>
      <c r="D577" s="631">
        <v>34100</v>
      </c>
      <c r="E577" s="631">
        <v>8500</v>
      </c>
      <c r="F577" s="630" t="s">
        <v>2294</v>
      </c>
      <c r="G577" s="630" t="s">
        <v>2411</v>
      </c>
      <c r="H577" s="630" t="s">
        <v>2296</v>
      </c>
      <c r="I577" s="630" t="s">
        <v>2297</v>
      </c>
      <c r="J577" s="630" t="s">
        <v>2315</v>
      </c>
      <c r="K577" s="630" t="s">
        <v>2292</v>
      </c>
      <c r="L577" s="632">
        <v>42736</v>
      </c>
    </row>
    <row r="578" spans="1:12">
      <c r="A578" s="630">
        <v>569</v>
      </c>
      <c r="B578" s="630" t="s">
        <v>339</v>
      </c>
      <c r="C578" s="631">
        <v>42600</v>
      </c>
      <c r="D578" s="631">
        <v>34100</v>
      </c>
      <c r="E578" s="631">
        <v>8500</v>
      </c>
      <c r="F578" s="630" t="s">
        <v>2294</v>
      </c>
      <c r="G578" s="630" t="s">
        <v>2411</v>
      </c>
      <c r="H578" s="630" t="s">
        <v>2296</v>
      </c>
      <c r="I578" s="630" t="s">
        <v>2297</v>
      </c>
      <c r="J578" s="630" t="s">
        <v>2315</v>
      </c>
      <c r="K578" s="630" t="s">
        <v>2292</v>
      </c>
      <c r="L578" s="632">
        <v>42736</v>
      </c>
    </row>
    <row r="579" spans="1:12">
      <c r="A579" s="630">
        <v>570</v>
      </c>
      <c r="B579" s="630" t="s">
        <v>339</v>
      </c>
      <c r="C579" s="631">
        <v>42600</v>
      </c>
      <c r="D579" s="631">
        <v>34100</v>
      </c>
      <c r="E579" s="631">
        <v>8500</v>
      </c>
      <c r="F579" s="630" t="s">
        <v>2294</v>
      </c>
      <c r="G579" s="630" t="s">
        <v>2411</v>
      </c>
      <c r="H579" s="630" t="s">
        <v>2296</v>
      </c>
      <c r="I579" s="630" t="s">
        <v>2297</v>
      </c>
      <c r="J579" s="630" t="s">
        <v>2315</v>
      </c>
      <c r="K579" s="630" t="s">
        <v>2292</v>
      </c>
      <c r="L579" s="632">
        <v>42736</v>
      </c>
    </row>
    <row r="580" spans="1:12">
      <c r="A580" s="630">
        <v>571</v>
      </c>
      <c r="B580" s="630" t="s">
        <v>339</v>
      </c>
      <c r="C580" s="631">
        <v>42600</v>
      </c>
      <c r="D580" s="631">
        <v>34100</v>
      </c>
      <c r="E580" s="631">
        <v>8500</v>
      </c>
      <c r="F580" s="630" t="s">
        <v>2294</v>
      </c>
      <c r="G580" s="630" t="s">
        <v>2411</v>
      </c>
      <c r="H580" s="630" t="s">
        <v>2296</v>
      </c>
      <c r="I580" s="630" t="s">
        <v>2297</v>
      </c>
      <c r="J580" s="630" t="s">
        <v>2315</v>
      </c>
      <c r="K580" s="630" t="s">
        <v>2292</v>
      </c>
      <c r="L580" s="632">
        <v>42736</v>
      </c>
    </row>
    <row r="581" spans="1:12">
      <c r="A581" s="630">
        <v>572</v>
      </c>
      <c r="B581" s="630" t="s">
        <v>339</v>
      </c>
      <c r="C581" s="631">
        <v>42600</v>
      </c>
      <c r="D581" s="631">
        <v>34100</v>
      </c>
      <c r="E581" s="631">
        <v>8500</v>
      </c>
      <c r="F581" s="630" t="s">
        <v>2294</v>
      </c>
      <c r="G581" s="630" t="s">
        <v>2411</v>
      </c>
      <c r="H581" s="630" t="s">
        <v>2296</v>
      </c>
      <c r="I581" s="630" t="s">
        <v>2297</v>
      </c>
      <c r="J581" s="630" t="s">
        <v>2315</v>
      </c>
      <c r="K581" s="630" t="s">
        <v>2292</v>
      </c>
      <c r="L581" s="632">
        <v>42736</v>
      </c>
    </row>
    <row r="582" spans="1:12">
      <c r="A582" s="630">
        <v>573</v>
      </c>
      <c r="B582" s="630" t="s">
        <v>339</v>
      </c>
      <c r="C582" s="631">
        <v>42600</v>
      </c>
      <c r="D582" s="631">
        <v>34100</v>
      </c>
      <c r="E582" s="631">
        <v>8500</v>
      </c>
      <c r="F582" s="630" t="s">
        <v>2294</v>
      </c>
      <c r="G582" s="630" t="s">
        <v>2411</v>
      </c>
      <c r="H582" s="630" t="s">
        <v>2296</v>
      </c>
      <c r="I582" s="630" t="s">
        <v>2297</v>
      </c>
      <c r="J582" s="630" t="s">
        <v>2315</v>
      </c>
      <c r="K582" s="630" t="s">
        <v>2292</v>
      </c>
      <c r="L582" s="632">
        <v>42736</v>
      </c>
    </row>
    <row r="583" spans="1:12">
      <c r="A583" s="630">
        <v>574</v>
      </c>
      <c r="B583" s="630" t="s">
        <v>339</v>
      </c>
      <c r="C583" s="631">
        <v>42600</v>
      </c>
      <c r="D583" s="631">
        <v>34100</v>
      </c>
      <c r="E583" s="631">
        <v>8500</v>
      </c>
      <c r="F583" s="630" t="s">
        <v>2294</v>
      </c>
      <c r="G583" s="630" t="s">
        <v>2411</v>
      </c>
      <c r="H583" s="630" t="s">
        <v>2296</v>
      </c>
      <c r="I583" s="630" t="s">
        <v>2297</v>
      </c>
      <c r="J583" s="630" t="s">
        <v>2315</v>
      </c>
      <c r="K583" s="630" t="s">
        <v>2292</v>
      </c>
      <c r="L583" s="632">
        <v>42736</v>
      </c>
    </row>
    <row r="584" spans="1:12">
      <c r="A584" s="630">
        <v>575</v>
      </c>
      <c r="B584" s="630" t="s">
        <v>339</v>
      </c>
      <c r="C584" s="631">
        <v>42600</v>
      </c>
      <c r="D584" s="631">
        <v>34100</v>
      </c>
      <c r="E584" s="631">
        <v>8500</v>
      </c>
      <c r="F584" s="630" t="s">
        <v>2294</v>
      </c>
      <c r="G584" s="630" t="s">
        <v>2411</v>
      </c>
      <c r="H584" s="630" t="s">
        <v>2296</v>
      </c>
      <c r="I584" s="630" t="s">
        <v>2297</v>
      </c>
      <c r="J584" s="630" t="s">
        <v>2315</v>
      </c>
      <c r="K584" s="630" t="s">
        <v>2292</v>
      </c>
      <c r="L584" s="632">
        <v>42736</v>
      </c>
    </row>
    <row r="585" spans="1:12">
      <c r="A585" s="630">
        <v>576</v>
      </c>
      <c r="B585" s="630" t="s">
        <v>339</v>
      </c>
      <c r="C585" s="631">
        <v>42600</v>
      </c>
      <c r="D585" s="631">
        <v>34100</v>
      </c>
      <c r="E585" s="631">
        <v>8500</v>
      </c>
      <c r="F585" s="630" t="s">
        <v>2294</v>
      </c>
      <c r="G585" s="630" t="s">
        <v>2411</v>
      </c>
      <c r="H585" s="630" t="s">
        <v>2296</v>
      </c>
      <c r="I585" s="630" t="s">
        <v>2297</v>
      </c>
      <c r="J585" s="630" t="s">
        <v>2315</v>
      </c>
      <c r="K585" s="630" t="s">
        <v>2292</v>
      </c>
      <c r="L585" s="632">
        <v>42736</v>
      </c>
    </row>
    <row r="586" spans="1:12">
      <c r="A586" s="630">
        <v>577</v>
      </c>
      <c r="B586" s="630" t="s">
        <v>339</v>
      </c>
      <c r="C586" s="631">
        <v>42600</v>
      </c>
      <c r="D586" s="631">
        <v>34100</v>
      </c>
      <c r="E586" s="631">
        <v>8500</v>
      </c>
      <c r="F586" s="630" t="s">
        <v>2294</v>
      </c>
      <c r="G586" s="630" t="s">
        <v>2411</v>
      </c>
      <c r="H586" s="630" t="s">
        <v>2296</v>
      </c>
      <c r="I586" s="630" t="s">
        <v>2297</v>
      </c>
      <c r="J586" s="630" t="s">
        <v>2315</v>
      </c>
      <c r="K586" s="630" t="s">
        <v>2292</v>
      </c>
      <c r="L586" s="632">
        <v>42736</v>
      </c>
    </row>
    <row r="587" spans="1:12">
      <c r="A587" s="630">
        <v>578</v>
      </c>
      <c r="B587" s="630" t="s">
        <v>339</v>
      </c>
      <c r="C587" s="631">
        <v>42600</v>
      </c>
      <c r="D587" s="631">
        <v>34100</v>
      </c>
      <c r="E587" s="631">
        <v>8500</v>
      </c>
      <c r="F587" s="630" t="s">
        <v>2294</v>
      </c>
      <c r="G587" s="630" t="s">
        <v>2411</v>
      </c>
      <c r="H587" s="630" t="s">
        <v>2296</v>
      </c>
      <c r="I587" s="630" t="s">
        <v>2297</v>
      </c>
      <c r="J587" s="630" t="s">
        <v>2315</v>
      </c>
      <c r="K587" s="630" t="s">
        <v>2292</v>
      </c>
      <c r="L587" s="632">
        <v>42736</v>
      </c>
    </row>
    <row r="588" spans="1:12">
      <c r="A588" s="630">
        <v>579</v>
      </c>
      <c r="B588" s="630" t="s">
        <v>339</v>
      </c>
      <c r="C588" s="631">
        <v>42600</v>
      </c>
      <c r="D588" s="631">
        <v>34100</v>
      </c>
      <c r="E588" s="631">
        <v>8500</v>
      </c>
      <c r="F588" s="630" t="s">
        <v>2294</v>
      </c>
      <c r="G588" s="630" t="s">
        <v>2411</v>
      </c>
      <c r="H588" s="630" t="s">
        <v>2296</v>
      </c>
      <c r="I588" s="630" t="s">
        <v>2297</v>
      </c>
      <c r="J588" s="630" t="s">
        <v>2315</v>
      </c>
      <c r="K588" s="630" t="s">
        <v>2292</v>
      </c>
      <c r="L588" s="632">
        <v>42736</v>
      </c>
    </row>
    <row r="589" spans="1:12">
      <c r="A589" s="630">
        <v>580</v>
      </c>
      <c r="B589" s="630" t="s">
        <v>339</v>
      </c>
      <c r="C589" s="631">
        <v>42600</v>
      </c>
      <c r="D589" s="631">
        <v>34100</v>
      </c>
      <c r="E589" s="631">
        <v>8500</v>
      </c>
      <c r="F589" s="630" t="s">
        <v>2294</v>
      </c>
      <c r="G589" s="630" t="s">
        <v>2411</v>
      </c>
      <c r="H589" s="630" t="s">
        <v>2296</v>
      </c>
      <c r="I589" s="630" t="s">
        <v>2297</v>
      </c>
      <c r="J589" s="630" t="s">
        <v>2315</v>
      </c>
      <c r="K589" s="630" t="s">
        <v>2292</v>
      </c>
      <c r="L589" s="632">
        <v>42736</v>
      </c>
    </row>
    <row r="590" spans="1:12">
      <c r="A590" s="630">
        <v>581</v>
      </c>
      <c r="B590" s="630" t="s">
        <v>339</v>
      </c>
      <c r="C590" s="631">
        <v>42600</v>
      </c>
      <c r="D590" s="631">
        <v>34100</v>
      </c>
      <c r="E590" s="631">
        <v>8500</v>
      </c>
      <c r="F590" s="630" t="s">
        <v>2294</v>
      </c>
      <c r="G590" s="630" t="s">
        <v>2411</v>
      </c>
      <c r="H590" s="630" t="s">
        <v>2296</v>
      </c>
      <c r="I590" s="630" t="s">
        <v>2297</v>
      </c>
      <c r="J590" s="630" t="s">
        <v>2315</v>
      </c>
      <c r="K590" s="630" t="s">
        <v>2292</v>
      </c>
      <c r="L590" s="632">
        <v>42736</v>
      </c>
    </row>
    <row r="591" spans="1:12">
      <c r="A591" s="630">
        <v>582</v>
      </c>
      <c r="B591" s="630" t="s">
        <v>339</v>
      </c>
      <c r="C591" s="631">
        <v>42600</v>
      </c>
      <c r="D591" s="631">
        <v>34100</v>
      </c>
      <c r="E591" s="631">
        <v>8500</v>
      </c>
      <c r="F591" s="630" t="s">
        <v>2294</v>
      </c>
      <c r="G591" s="630" t="s">
        <v>2411</v>
      </c>
      <c r="H591" s="630" t="s">
        <v>2296</v>
      </c>
      <c r="I591" s="630" t="s">
        <v>2297</v>
      </c>
      <c r="J591" s="630" t="s">
        <v>2315</v>
      </c>
      <c r="K591" s="630" t="s">
        <v>2292</v>
      </c>
      <c r="L591" s="632">
        <v>42736</v>
      </c>
    </row>
    <row r="592" spans="1:12">
      <c r="A592" s="630">
        <v>583</v>
      </c>
      <c r="B592" s="630" t="s">
        <v>339</v>
      </c>
      <c r="C592" s="631">
        <v>42600</v>
      </c>
      <c r="D592" s="631">
        <v>34100</v>
      </c>
      <c r="E592" s="631">
        <v>8500</v>
      </c>
      <c r="F592" s="630" t="s">
        <v>2294</v>
      </c>
      <c r="G592" s="630" t="s">
        <v>2411</v>
      </c>
      <c r="H592" s="630" t="s">
        <v>2296</v>
      </c>
      <c r="I592" s="630" t="s">
        <v>2297</v>
      </c>
      <c r="J592" s="630" t="s">
        <v>2315</v>
      </c>
      <c r="K592" s="630" t="s">
        <v>2292</v>
      </c>
      <c r="L592" s="632">
        <v>42736</v>
      </c>
    </row>
    <row r="593" spans="1:12">
      <c r="A593" s="630">
        <v>584</v>
      </c>
      <c r="B593" s="630" t="s">
        <v>339</v>
      </c>
      <c r="C593" s="631">
        <v>42600</v>
      </c>
      <c r="D593" s="631">
        <v>34100</v>
      </c>
      <c r="E593" s="631">
        <v>8500</v>
      </c>
      <c r="F593" s="630" t="s">
        <v>2294</v>
      </c>
      <c r="G593" s="630" t="s">
        <v>2411</v>
      </c>
      <c r="H593" s="630" t="s">
        <v>2296</v>
      </c>
      <c r="I593" s="630" t="s">
        <v>2297</v>
      </c>
      <c r="J593" s="630" t="s">
        <v>2315</v>
      </c>
      <c r="K593" s="630" t="s">
        <v>2292</v>
      </c>
      <c r="L593" s="632">
        <v>42736</v>
      </c>
    </row>
    <row r="594" spans="1:12">
      <c r="A594" s="630">
        <v>585</v>
      </c>
      <c r="B594" s="630" t="s">
        <v>339</v>
      </c>
      <c r="C594" s="631">
        <v>42600</v>
      </c>
      <c r="D594" s="631">
        <v>34100</v>
      </c>
      <c r="E594" s="631">
        <v>8500</v>
      </c>
      <c r="F594" s="630" t="s">
        <v>2294</v>
      </c>
      <c r="G594" s="630" t="s">
        <v>2411</v>
      </c>
      <c r="H594" s="630" t="s">
        <v>2296</v>
      </c>
      <c r="I594" s="630" t="s">
        <v>2297</v>
      </c>
      <c r="J594" s="630" t="s">
        <v>2315</v>
      </c>
      <c r="K594" s="630" t="s">
        <v>2292</v>
      </c>
      <c r="L594" s="632">
        <v>42736</v>
      </c>
    </row>
    <row r="595" spans="1:12">
      <c r="A595" s="630">
        <v>586</v>
      </c>
      <c r="B595" s="630" t="s">
        <v>339</v>
      </c>
      <c r="C595" s="631">
        <v>42600</v>
      </c>
      <c r="D595" s="631">
        <v>34100</v>
      </c>
      <c r="E595" s="631">
        <v>8500</v>
      </c>
      <c r="F595" s="630" t="s">
        <v>2294</v>
      </c>
      <c r="G595" s="630" t="s">
        <v>2411</v>
      </c>
      <c r="H595" s="630" t="s">
        <v>2296</v>
      </c>
      <c r="I595" s="630" t="s">
        <v>2297</v>
      </c>
      <c r="J595" s="630" t="s">
        <v>2315</v>
      </c>
      <c r="K595" s="630" t="s">
        <v>2292</v>
      </c>
      <c r="L595" s="632">
        <v>42736</v>
      </c>
    </row>
    <row r="596" spans="1:12">
      <c r="A596" s="630">
        <v>587</v>
      </c>
      <c r="B596" s="630" t="s">
        <v>339</v>
      </c>
      <c r="C596" s="631">
        <v>42600</v>
      </c>
      <c r="D596" s="631">
        <v>34100</v>
      </c>
      <c r="E596" s="631">
        <v>8500</v>
      </c>
      <c r="F596" s="630" t="s">
        <v>2294</v>
      </c>
      <c r="G596" s="630" t="s">
        <v>2411</v>
      </c>
      <c r="H596" s="630" t="s">
        <v>2296</v>
      </c>
      <c r="I596" s="630" t="s">
        <v>2297</v>
      </c>
      <c r="J596" s="630" t="s">
        <v>2315</v>
      </c>
      <c r="K596" s="630" t="s">
        <v>2292</v>
      </c>
      <c r="L596" s="632">
        <v>42736</v>
      </c>
    </row>
    <row r="597" spans="1:12">
      <c r="A597" s="630">
        <v>588</v>
      </c>
      <c r="B597" s="630" t="s">
        <v>2415</v>
      </c>
      <c r="C597" s="631">
        <v>42600</v>
      </c>
      <c r="D597" s="631">
        <v>34100</v>
      </c>
      <c r="E597" s="631">
        <v>8500</v>
      </c>
      <c r="F597" s="630" t="s">
        <v>2294</v>
      </c>
      <c r="G597" s="630" t="s">
        <v>2320</v>
      </c>
      <c r="H597" s="630" t="s">
        <v>2296</v>
      </c>
      <c r="I597" s="630" t="s">
        <v>2297</v>
      </c>
      <c r="J597" s="630" t="s">
        <v>2315</v>
      </c>
      <c r="K597" s="630" t="s">
        <v>2292</v>
      </c>
      <c r="L597" s="632">
        <v>42736</v>
      </c>
    </row>
    <row r="598" spans="1:12">
      <c r="A598" s="630">
        <v>589</v>
      </c>
      <c r="B598" s="630" t="s">
        <v>2415</v>
      </c>
      <c r="C598" s="631">
        <v>42600</v>
      </c>
      <c r="D598" s="631">
        <v>34100</v>
      </c>
      <c r="E598" s="631">
        <v>8500</v>
      </c>
      <c r="F598" s="630" t="s">
        <v>2294</v>
      </c>
      <c r="G598" s="630" t="s">
        <v>2320</v>
      </c>
      <c r="H598" s="630" t="s">
        <v>2296</v>
      </c>
      <c r="I598" s="630" t="s">
        <v>2297</v>
      </c>
      <c r="J598" s="630" t="s">
        <v>2315</v>
      </c>
      <c r="K598" s="630" t="s">
        <v>2292</v>
      </c>
      <c r="L598" s="632">
        <v>42736</v>
      </c>
    </row>
    <row r="599" spans="1:12">
      <c r="A599" s="630">
        <v>590</v>
      </c>
      <c r="B599" s="630" t="s">
        <v>2415</v>
      </c>
      <c r="C599" s="631">
        <v>42600</v>
      </c>
      <c r="D599" s="631">
        <v>34100</v>
      </c>
      <c r="E599" s="631">
        <v>8500</v>
      </c>
      <c r="F599" s="630" t="s">
        <v>2294</v>
      </c>
      <c r="G599" s="630" t="s">
        <v>2320</v>
      </c>
      <c r="H599" s="630" t="s">
        <v>2296</v>
      </c>
      <c r="I599" s="630" t="s">
        <v>2297</v>
      </c>
      <c r="J599" s="630" t="s">
        <v>2315</v>
      </c>
      <c r="K599" s="630" t="s">
        <v>2292</v>
      </c>
      <c r="L599" s="632">
        <v>42736</v>
      </c>
    </row>
    <row r="600" spans="1:12">
      <c r="A600" s="630">
        <v>591</v>
      </c>
      <c r="B600" s="630" t="s">
        <v>2415</v>
      </c>
      <c r="C600" s="631">
        <v>42600</v>
      </c>
      <c r="D600" s="631">
        <v>34100</v>
      </c>
      <c r="E600" s="631">
        <v>8500</v>
      </c>
      <c r="F600" s="630" t="s">
        <v>2294</v>
      </c>
      <c r="G600" s="630" t="s">
        <v>2320</v>
      </c>
      <c r="H600" s="630" t="s">
        <v>2296</v>
      </c>
      <c r="I600" s="630" t="s">
        <v>2297</v>
      </c>
      <c r="J600" s="630" t="s">
        <v>2315</v>
      </c>
      <c r="K600" s="630" t="s">
        <v>2292</v>
      </c>
      <c r="L600" s="632">
        <v>42736</v>
      </c>
    </row>
    <row r="601" spans="1:12">
      <c r="A601" s="630">
        <v>592</v>
      </c>
      <c r="B601" s="630" t="s">
        <v>2415</v>
      </c>
      <c r="C601" s="631">
        <v>42600</v>
      </c>
      <c r="D601" s="631">
        <v>34100</v>
      </c>
      <c r="E601" s="631">
        <v>8500</v>
      </c>
      <c r="F601" s="630" t="s">
        <v>2294</v>
      </c>
      <c r="G601" s="630" t="s">
        <v>2411</v>
      </c>
      <c r="H601" s="630" t="s">
        <v>2296</v>
      </c>
      <c r="I601" s="630" t="s">
        <v>2297</v>
      </c>
      <c r="J601" s="630" t="s">
        <v>2315</v>
      </c>
      <c r="K601" s="630" t="s">
        <v>2292</v>
      </c>
      <c r="L601" s="632">
        <v>42736</v>
      </c>
    </row>
    <row r="602" spans="1:12">
      <c r="A602" s="630">
        <v>593</v>
      </c>
      <c r="B602" s="630" t="s">
        <v>2415</v>
      </c>
      <c r="C602" s="631">
        <v>42600</v>
      </c>
      <c r="D602" s="631">
        <v>34100</v>
      </c>
      <c r="E602" s="631">
        <v>8500</v>
      </c>
      <c r="F602" s="630" t="s">
        <v>2294</v>
      </c>
      <c r="G602" s="630" t="s">
        <v>2411</v>
      </c>
      <c r="H602" s="630" t="s">
        <v>2296</v>
      </c>
      <c r="I602" s="630" t="s">
        <v>2297</v>
      </c>
      <c r="J602" s="630" t="s">
        <v>2315</v>
      </c>
      <c r="K602" s="630" t="s">
        <v>2292</v>
      </c>
      <c r="L602" s="632">
        <v>42736</v>
      </c>
    </row>
    <row r="603" spans="1:12">
      <c r="A603" s="630">
        <v>594</v>
      </c>
      <c r="B603" s="630" t="s">
        <v>2415</v>
      </c>
      <c r="C603" s="631">
        <v>42600</v>
      </c>
      <c r="D603" s="631">
        <v>34100</v>
      </c>
      <c r="E603" s="631">
        <v>8500</v>
      </c>
      <c r="F603" s="630" t="s">
        <v>2294</v>
      </c>
      <c r="G603" s="630" t="s">
        <v>2411</v>
      </c>
      <c r="H603" s="630" t="s">
        <v>2296</v>
      </c>
      <c r="I603" s="630" t="s">
        <v>2297</v>
      </c>
      <c r="J603" s="630" t="s">
        <v>2315</v>
      </c>
      <c r="K603" s="630" t="s">
        <v>2292</v>
      </c>
      <c r="L603" s="632">
        <v>42736</v>
      </c>
    </row>
    <row r="604" spans="1:12">
      <c r="A604" s="630">
        <v>595</v>
      </c>
      <c r="B604" s="630" t="s">
        <v>2415</v>
      </c>
      <c r="C604" s="631">
        <v>42600</v>
      </c>
      <c r="D604" s="631">
        <v>34100</v>
      </c>
      <c r="E604" s="631">
        <v>8500</v>
      </c>
      <c r="F604" s="630" t="s">
        <v>2294</v>
      </c>
      <c r="G604" s="630" t="s">
        <v>2411</v>
      </c>
      <c r="H604" s="630" t="s">
        <v>2296</v>
      </c>
      <c r="I604" s="630" t="s">
        <v>2297</v>
      </c>
      <c r="J604" s="630" t="s">
        <v>2315</v>
      </c>
      <c r="K604" s="630" t="s">
        <v>2292</v>
      </c>
      <c r="L604" s="632">
        <v>42736</v>
      </c>
    </row>
    <row r="605" spans="1:12">
      <c r="A605" s="630">
        <v>596</v>
      </c>
      <c r="B605" s="630" t="s">
        <v>2415</v>
      </c>
      <c r="C605" s="631">
        <v>42600</v>
      </c>
      <c r="D605" s="631">
        <v>34100</v>
      </c>
      <c r="E605" s="631">
        <v>8500</v>
      </c>
      <c r="F605" s="630" t="s">
        <v>2294</v>
      </c>
      <c r="G605" s="630" t="s">
        <v>2411</v>
      </c>
      <c r="H605" s="630" t="s">
        <v>2296</v>
      </c>
      <c r="I605" s="630" t="s">
        <v>2297</v>
      </c>
      <c r="J605" s="630" t="s">
        <v>2315</v>
      </c>
      <c r="K605" s="630" t="s">
        <v>2292</v>
      </c>
      <c r="L605" s="632">
        <v>42736</v>
      </c>
    </row>
    <row r="606" spans="1:12">
      <c r="A606" s="630">
        <v>597</v>
      </c>
      <c r="B606" s="630" t="s">
        <v>2415</v>
      </c>
      <c r="C606" s="631">
        <v>42600</v>
      </c>
      <c r="D606" s="631">
        <v>34100</v>
      </c>
      <c r="E606" s="631">
        <v>8500</v>
      </c>
      <c r="F606" s="630" t="s">
        <v>2294</v>
      </c>
      <c r="G606" s="630" t="s">
        <v>2411</v>
      </c>
      <c r="H606" s="630" t="s">
        <v>2296</v>
      </c>
      <c r="I606" s="630" t="s">
        <v>2297</v>
      </c>
      <c r="J606" s="630" t="s">
        <v>2315</v>
      </c>
      <c r="K606" s="630" t="s">
        <v>2292</v>
      </c>
      <c r="L606" s="632">
        <v>42736</v>
      </c>
    </row>
    <row r="607" spans="1:12">
      <c r="A607" s="630">
        <v>598</v>
      </c>
      <c r="B607" s="630" t="s">
        <v>2415</v>
      </c>
      <c r="C607" s="631">
        <v>42600</v>
      </c>
      <c r="D607" s="631">
        <v>34100</v>
      </c>
      <c r="E607" s="631">
        <v>8500</v>
      </c>
      <c r="F607" s="630" t="s">
        <v>2294</v>
      </c>
      <c r="G607" s="630" t="s">
        <v>2411</v>
      </c>
      <c r="H607" s="630" t="s">
        <v>2296</v>
      </c>
      <c r="I607" s="630" t="s">
        <v>2297</v>
      </c>
      <c r="J607" s="630" t="s">
        <v>2315</v>
      </c>
      <c r="K607" s="630" t="s">
        <v>2292</v>
      </c>
      <c r="L607" s="632">
        <v>42736</v>
      </c>
    </row>
    <row r="608" spans="1:12">
      <c r="A608" s="630">
        <v>599</v>
      </c>
      <c r="B608" s="630" t="s">
        <v>2415</v>
      </c>
      <c r="C608" s="631">
        <v>42600</v>
      </c>
      <c r="D608" s="631">
        <v>34100</v>
      </c>
      <c r="E608" s="631">
        <v>8500</v>
      </c>
      <c r="F608" s="630" t="s">
        <v>2294</v>
      </c>
      <c r="G608" s="630" t="s">
        <v>2411</v>
      </c>
      <c r="H608" s="630" t="s">
        <v>2296</v>
      </c>
      <c r="I608" s="630" t="s">
        <v>2297</v>
      </c>
      <c r="J608" s="630" t="s">
        <v>2315</v>
      </c>
      <c r="K608" s="630" t="s">
        <v>2292</v>
      </c>
      <c r="L608" s="632">
        <v>42736</v>
      </c>
    </row>
    <row r="609" spans="1:12">
      <c r="A609" s="630">
        <v>600</v>
      </c>
      <c r="B609" s="630" t="s">
        <v>2415</v>
      </c>
      <c r="C609" s="631">
        <v>42600</v>
      </c>
      <c r="D609" s="631">
        <v>34100</v>
      </c>
      <c r="E609" s="631">
        <v>8500</v>
      </c>
      <c r="F609" s="630" t="s">
        <v>2294</v>
      </c>
      <c r="G609" s="630" t="s">
        <v>2411</v>
      </c>
      <c r="H609" s="630" t="s">
        <v>2296</v>
      </c>
      <c r="I609" s="630" t="s">
        <v>2297</v>
      </c>
      <c r="J609" s="630" t="s">
        <v>2315</v>
      </c>
      <c r="K609" s="630" t="s">
        <v>2292</v>
      </c>
      <c r="L609" s="632">
        <v>42736</v>
      </c>
    </row>
    <row r="610" spans="1:12">
      <c r="A610" s="630">
        <v>601</v>
      </c>
      <c r="B610" s="630" t="s">
        <v>2415</v>
      </c>
      <c r="C610" s="631">
        <v>42600</v>
      </c>
      <c r="D610" s="631">
        <v>34100</v>
      </c>
      <c r="E610" s="631">
        <v>8500</v>
      </c>
      <c r="F610" s="630" t="s">
        <v>2294</v>
      </c>
      <c r="G610" s="630" t="s">
        <v>2411</v>
      </c>
      <c r="H610" s="630" t="s">
        <v>2296</v>
      </c>
      <c r="I610" s="630" t="s">
        <v>2297</v>
      </c>
      <c r="J610" s="630" t="s">
        <v>2315</v>
      </c>
      <c r="K610" s="630" t="s">
        <v>2292</v>
      </c>
      <c r="L610" s="632">
        <v>42736</v>
      </c>
    </row>
    <row r="611" spans="1:12">
      <c r="A611" s="630">
        <v>602</v>
      </c>
      <c r="B611" s="630" t="s">
        <v>33</v>
      </c>
      <c r="C611" s="631">
        <v>14000</v>
      </c>
      <c r="D611" s="631">
        <v>11200</v>
      </c>
      <c r="E611" s="631">
        <v>2800</v>
      </c>
      <c r="F611" s="630" t="s">
        <v>2294</v>
      </c>
      <c r="G611" s="630" t="s">
        <v>2320</v>
      </c>
      <c r="H611" s="630" t="s">
        <v>2296</v>
      </c>
      <c r="I611" s="630" t="s">
        <v>2297</v>
      </c>
      <c r="J611" s="630" t="s">
        <v>2315</v>
      </c>
      <c r="K611" s="630" t="s">
        <v>2292</v>
      </c>
      <c r="L611" s="632">
        <v>42736</v>
      </c>
    </row>
    <row r="612" spans="1:12">
      <c r="A612" s="630">
        <v>603</v>
      </c>
      <c r="B612" s="630" t="s">
        <v>33</v>
      </c>
      <c r="C612" s="631">
        <v>14000</v>
      </c>
      <c r="D612" s="631">
        <v>11200</v>
      </c>
      <c r="E612" s="631">
        <v>2800</v>
      </c>
      <c r="F612" s="630" t="s">
        <v>2294</v>
      </c>
      <c r="G612" s="630" t="s">
        <v>2320</v>
      </c>
      <c r="H612" s="630" t="s">
        <v>2296</v>
      </c>
      <c r="I612" s="630" t="s">
        <v>2297</v>
      </c>
      <c r="J612" s="630" t="s">
        <v>2315</v>
      </c>
      <c r="K612" s="630" t="s">
        <v>2292</v>
      </c>
      <c r="L612" s="632">
        <v>42736</v>
      </c>
    </row>
    <row r="613" spans="1:12">
      <c r="A613" s="630">
        <v>604</v>
      </c>
      <c r="B613" s="630" t="s">
        <v>33</v>
      </c>
      <c r="C613" s="631">
        <v>14000</v>
      </c>
      <c r="D613" s="631">
        <v>11200</v>
      </c>
      <c r="E613" s="631">
        <v>2800</v>
      </c>
      <c r="F613" s="630" t="s">
        <v>2294</v>
      </c>
      <c r="G613" s="630" t="s">
        <v>2320</v>
      </c>
      <c r="H613" s="630" t="s">
        <v>2296</v>
      </c>
      <c r="I613" s="630" t="s">
        <v>2297</v>
      </c>
      <c r="J613" s="630" t="s">
        <v>2315</v>
      </c>
      <c r="K613" s="630" t="s">
        <v>2292</v>
      </c>
      <c r="L613" s="632">
        <v>42736</v>
      </c>
    </row>
    <row r="614" spans="1:12">
      <c r="A614" s="630">
        <v>605</v>
      </c>
      <c r="B614" s="630" t="s">
        <v>33</v>
      </c>
      <c r="C614" s="631">
        <v>14000</v>
      </c>
      <c r="D614" s="631">
        <v>11200</v>
      </c>
      <c r="E614" s="631">
        <v>2800</v>
      </c>
      <c r="F614" s="630" t="s">
        <v>2294</v>
      </c>
      <c r="G614" s="630" t="s">
        <v>2320</v>
      </c>
      <c r="H614" s="630" t="s">
        <v>2296</v>
      </c>
      <c r="I614" s="630" t="s">
        <v>2297</v>
      </c>
      <c r="J614" s="630" t="s">
        <v>2315</v>
      </c>
      <c r="K614" s="630" t="s">
        <v>2292</v>
      </c>
      <c r="L614" s="632">
        <v>42736</v>
      </c>
    </row>
    <row r="615" spans="1:12">
      <c r="A615" s="630">
        <v>606</v>
      </c>
      <c r="B615" s="630" t="s">
        <v>33</v>
      </c>
      <c r="C615" s="631">
        <v>14000</v>
      </c>
      <c r="D615" s="631">
        <v>11200</v>
      </c>
      <c r="E615" s="631">
        <v>2800</v>
      </c>
      <c r="F615" s="630" t="s">
        <v>2294</v>
      </c>
      <c r="G615" s="630" t="s">
        <v>2320</v>
      </c>
      <c r="H615" s="630" t="s">
        <v>2296</v>
      </c>
      <c r="I615" s="630" t="s">
        <v>2297</v>
      </c>
      <c r="J615" s="630" t="s">
        <v>2315</v>
      </c>
      <c r="K615" s="630" t="s">
        <v>2292</v>
      </c>
      <c r="L615" s="632">
        <v>42736</v>
      </c>
    </row>
    <row r="616" spans="1:12">
      <c r="A616" s="630">
        <v>607</v>
      </c>
      <c r="B616" s="630" t="s">
        <v>33</v>
      </c>
      <c r="C616" s="631">
        <v>14000</v>
      </c>
      <c r="D616" s="631">
        <v>11200</v>
      </c>
      <c r="E616" s="631">
        <v>2800</v>
      </c>
      <c r="F616" s="630" t="s">
        <v>2294</v>
      </c>
      <c r="G616" s="630" t="s">
        <v>2320</v>
      </c>
      <c r="H616" s="630" t="s">
        <v>2296</v>
      </c>
      <c r="I616" s="630" t="s">
        <v>2297</v>
      </c>
      <c r="J616" s="630" t="s">
        <v>2315</v>
      </c>
      <c r="K616" s="630" t="s">
        <v>2292</v>
      </c>
      <c r="L616" s="632">
        <v>42736</v>
      </c>
    </row>
    <row r="617" spans="1:12">
      <c r="A617" s="630">
        <v>608</v>
      </c>
      <c r="B617" s="630" t="s">
        <v>33</v>
      </c>
      <c r="C617" s="631">
        <v>14000</v>
      </c>
      <c r="D617" s="631">
        <v>11200</v>
      </c>
      <c r="E617" s="631">
        <v>2800</v>
      </c>
      <c r="F617" s="630" t="s">
        <v>2294</v>
      </c>
      <c r="G617" s="630" t="s">
        <v>2320</v>
      </c>
      <c r="H617" s="630" t="s">
        <v>2296</v>
      </c>
      <c r="I617" s="630" t="s">
        <v>2297</v>
      </c>
      <c r="J617" s="630" t="s">
        <v>2315</v>
      </c>
      <c r="K617" s="630" t="s">
        <v>2292</v>
      </c>
      <c r="L617" s="632">
        <v>42736</v>
      </c>
    </row>
    <row r="618" spans="1:12">
      <c r="A618" s="630">
        <v>609</v>
      </c>
      <c r="B618" s="630" t="s">
        <v>33</v>
      </c>
      <c r="C618" s="631">
        <v>14000</v>
      </c>
      <c r="D618" s="631">
        <v>11200</v>
      </c>
      <c r="E618" s="631">
        <v>2800</v>
      </c>
      <c r="F618" s="630" t="s">
        <v>2294</v>
      </c>
      <c r="G618" s="630" t="s">
        <v>2411</v>
      </c>
      <c r="H618" s="630" t="s">
        <v>2296</v>
      </c>
      <c r="I618" s="630" t="s">
        <v>2297</v>
      </c>
      <c r="J618" s="630" t="s">
        <v>2315</v>
      </c>
      <c r="K618" s="630" t="s">
        <v>2292</v>
      </c>
      <c r="L618" s="632">
        <v>42736</v>
      </c>
    </row>
    <row r="619" spans="1:12">
      <c r="A619" s="630">
        <v>610</v>
      </c>
      <c r="B619" s="630" t="s">
        <v>33</v>
      </c>
      <c r="C619" s="631">
        <v>14000</v>
      </c>
      <c r="D619" s="631">
        <v>11200</v>
      </c>
      <c r="E619" s="631">
        <v>2800</v>
      </c>
      <c r="F619" s="630" t="s">
        <v>2294</v>
      </c>
      <c r="G619" s="630" t="s">
        <v>2411</v>
      </c>
      <c r="H619" s="630" t="s">
        <v>2296</v>
      </c>
      <c r="I619" s="630" t="s">
        <v>2297</v>
      </c>
      <c r="J619" s="630" t="s">
        <v>2315</v>
      </c>
      <c r="K619" s="630" t="s">
        <v>2292</v>
      </c>
      <c r="L619" s="632">
        <v>42736</v>
      </c>
    </row>
    <row r="620" spans="1:12">
      <c r="A620" s="630">
        <v>611</v>
      </c>
      <c r="B620" s="630" t="s">
        <v>33</v>
      </c>
      <c r="C620" s="631">
        <v>14000</v>
      </c>
      <c r="D620" s="631">
        <v>11200</v>
      </c>
      <c r="E620" s="631">
        <v>2800</v>
      </c>
      <c r="F620" s="630" t="s">
        <v>2294</v>
      </c>
      <c r="G620" s="630" t="s">
        <v>2411</v>
      </c>
      <c r="H620" s="630" t="s">
        <v>2296</v>
      </c>
      <c r="I620" s="630" t="s">
        <v>2297</v>
      </c>
      <c r="J620" s="630" t="s">
        <v>2315</v>
      </c>
      <c r="K620" s="630" t="s">
        <v>2292</v>
      </c>
      <c r="L620" s="632">
        <v>42736</v>
      </c>
    </row>
    <row r="621" spans="1:12">
      <c r="A621" s="630">
        <v>612</v>
      </c>
      <c r="B621" s="630" t="s">
        <v>33</v>
      </c>
      <c r="C621" s="631">
        <v>14000</v>
      </c>
      <c r="D621" s="631">
        <v>11200</v>
      </c>
      <c r="E621" s="631">
        <v>2800</v>
      </c>
      <c r="F621" s="630" t="s">
        <v>2294</v>
      </c>
      <c r="G621" s="630" t="s">
        <v>2411</v>
      </c>
      <c r="H621" s="630" t="s">
        <v>2296</v>
      </c>
      <c r="I621" s="630" t="s">
        <v>2297</v>
      </c>
      <c r="J621" s="630" t="s">
        <v>2315</v>
      </c>
      <c r="K621" s="630" t="s">
        <v>2292</v>
      </c>
      <c r="L621" s="632">
        <v>42736</v>
      </c>
    </row>
    <row r="622" spans="1:12">
      <c r="A622" s="630">
        <v>613</v>
      </c>
      <c r="B622" s="630" t="s">
        <v>33</v>
      </c>
      <c r="C622" s="631">
        <v>14000</v>
      </c>
      <c r="D622" s="631">
        <v>11200</v>
      </c>
      <c r="E622" s="631">
        <v>2800</v>
      </c>
      <c r="F622" s="630" t="s">
        <v>2294</v>
      </c>
      <c r="G622" s="630" t="s">
        <v>2411</v>
      </c>
      <c r="H622" s="630" t="s">
        <v>2296</v>
      </c>
      <c r="I622" s="630" t="s">
        <v>2297</v>
      </c>
      <c r="J622" s="630" t="s">
        <v>2315</v>
      </c>
      <c r="K622" s="630" t="s">
        <v>2292</v>
      </c>
      <c r="L622" s="632">
        <v>42736</v>
      </c>
    </row>
    <row r="623" spans="1:12">
      <c r="A623" s="630">
        <v>614</v>
      </c>
      <c r="B623" s="630" t="s">
        <v>33</v>
      </c>
      <c r="C623" s="631">
        <v>14000</v>
      </c>
      <c r="D623" s="631">
        <v>11200</v>
      </c>
      <c r="E623" s="631">
        <v>2800</v>
      </c>
      <c r="F623" s="630" t="s">
        <v>2294</v>
      </c>
      <c r="G623" s="630" t="s">
        <v>2411</v>
      </c>
      <c r="H623" s="630" t="s">
        <v>2296</v>
      </c>
      <c r="I623" s="630" t="s">
        <v>2297</v>
      </c>
      <c r="J623" s="630" t="s">
        <v>2315</v>
      </c>
      <c r="K623" s="630" t="s">
        <v>2292</v>
      </c>
      <c r="L623" s="632">
        <v>42736</v>
      </c>
    </row>
    <row r="624" spans="1:12">
      <c r="A624" s="630">
        <v>615</v>
      </c>
      <c r="B624" s="630" t="s">
        <v>33</v>
      </c>
      <c r="C624" s="631">
        <v>14000</v>
      </c>
      <c r="D624" s="631">
        <v>11200</v>
      </c>
      <c r="E624" s="631">
        <v>2800</v>
      </c>
      <c r="F624" s="630" t="s">
        <v>2294</v>
      </c>
      <c r="G624" s="630" t="s">
        <v>2411</v>
      </c>
      <c r="H624" s="630" t="s">
        <v>2296</v>
      </c>
      <c r="I624" s="630" t="s">
        <v>2297</v>
      </c>
      <c r="J624" s="630" t="s">
        <v>2315</v>
      </c>
      <c r="K624" s="630" t="s">
        <v>2292</v>
      </c>
      <c r="L624" s="632">
        <v>42736</v>
      </c>
    </row>
    <row r="625" spans="1:12">
      <c r="A625" s="630">
        <v>616</v>
      </c>
      <c r="B625" s="630" t="s">
        <v>33</v>
      </c>
      <c r="C625" s="631">
        <v>14000</v>
      </c>
      <c r="D625" s="631">
        <v>11200</v>
      </c>
      <c r="E625" s="631">
        <v>2800</v>
      </c>
      <c r="F625" s="630" t="s">
        <v>2294</v>
      </c>
      <c r="G625" s="630" t="s">
        <v>2411</v>
      </c>
      <c r="H625" s="630" t="s">
        <v>2296</v>
      </c>
      <c r="I625" s="630" t="s">
        <v>2297</v>
      </c>
      <c r="J625" s="630" t="s">
        <v>2315</v>
      </c>
      <c r="K625" s="630" t="s">
        <v>2292</v>
      </c>
      <c r="L625" s="632">
        <v>42736</v>
      </c>
    </row>
    <row r="626" spans="1:12">
      <c r="A626" s="630">
        <v>617</v>
      </c>
      <c r="B626" s="630" t="s">
        <v>33</v>
      </c>
      <c r="C626" s="631">
        <v>14000</v>
      </c>
      <c r="D626" s="631">
        <v>11200</v>
      </c>
      <c r="E626" s="631">
        <v>2800</v>
      </c>
      <c r="F626" s="630" t="s">
        <v>2294</v>
      </c>
      <c r="G626" s="630" t="s">
        <v>2411</v>
      </c>
      <c r="H626" s="630" t="s">
        <v>2296</v>
      </c>
      <c r="I626" s="630" t="s">
        <v>2297</v>
      </c>
      <c r="J626" s="630" t="s">
        <v>2315</v>
      </c>
      <c r="K626" s="630" t="s">
        <v>2292</v>
      </c>
      <c r="L626" s="632">
        <v>42736</v>
      </c>
    </row>
    <row r="627" spans="1:12">
      <c r="A627" s="630">
        <v>618</v>
      </c>
      <c r="B627" s="630" t="s">
        <v>33</v>
      </c>
      <c r="C627" s="631">
        <v>14000</v>
      </c>
      <c r="D627" s="631">
        <v>11200</v>
      </c>
      <c r="E627" s="631">
        <v>2800</v>
      </c>
      <c r="F627" s="630" t="s">
        <v>2294</v>
      </c>
      <c r="G627" s="630" t="s">
        <v>2411</v>
      </c>
      <c r="H627" s="630" t="s">
        <v>2296</v>
      </c>
      <c r="I627" s="630" t="s">
        <v>2297</v>
      </c>
      <c r="J627" s="630" t="s">
        <v>2315</v>
      </c>
      <c r="K627" s="630" t="s">
        <v>2292</v>
      </c>
      <c r="L627" s="632">
        <v>42736</v>
      </c>
    </row>
    <row r="628" spans="1:12">
      <c r="A628" s="630">
        <v>619</v>
      </c>
      <c r="B628" s="630" t="s">
        <v>33</v>
      </c>
      <c r="C628" s="631">
        <v>14000</v>
      </c>
      <c r="D628" s="631">
        <v>11200</v>
      </c>
      <c r="E628" s="631">
        <v>2800</v>
      </c>
      <c r="F628" s="630" t="s">
        <v>2294</v>
      </c>
      <c r="G628" s="630" t="s">
        <v>2411</v>
      </c>
      <c r="H628" s="630" t="s">
        <v>2296</v>
      </c>
      <c r="I628" s="630" t="s">
        <v>2297</v>
      </c>
      <c r="J628" s="630" t="s">
        <v>2315</v>
      </c>
      <c r="K628" s="630" t="s">
        <v>2292</v>
      </c>
      <c r="L628" s="632">
        <v>42736</v>
      </c>
    </row>
    <row r="629" spans="1:12">
      <c r="A629" s="630">
        <v>620</v>
      </c>
      <c r="B629" s="630" t="s">
        <v>33</v>
      </c>
      <c r="C629" s="631">
        <v>14000</v>
      </c>
      <c r="D629" s="631">
        <v>11200</v>
      </c>
      <c r="E629" s="631">
        <v>2800</v>
      </c>
      <c r="F629" s="630" t="s">
        <v>2294</v>
      </c>
      <c r="G629" s="630" t="s">
        <v>2411</v>
      </c>
      <c r="H629" s="630" t="s">
        <v>2296</v>
      </c>
      <c r="I629" s="630" t="s">
        <v>2297</v>
      </c>
      <c r="J629" s="630" t="s">
        <v>2315</v>
      </c>
      <c r="K629" s="630" t="s">
        <v>2292</v>
      </c>
      <c r="L629" s="632">
        <v>42736</v>
      </c>
    </row>
    <row r="630" spans="1:12">
      <c r="A630" s="630">
        <v>621</v>
      </c>
      <c r="B630" s="630" t="s">
        <v>33</v>
      </c>
      <c r="C630" s="631">
        <v>14000</v>
      </c>
      <c r="D630" s="631">
        <v>11200</v>
      </c>
      <c r="E630" s="631">
        <v>2800</v>
      </c>
      <c r="F630" s="630" t="s">
        <v>2294</v>
      </c>
      <c r="G630" s="630" t="s">
        <v>2411</v>
      </c>
      <c r="H630" s="630" t="s">
        <v>2296</v>
      </c>
      <c r="I630" s="630" t="s">
        <v>2297</v>
      </c>
      <c r="J630" s="630" t="s">
        <v>2315</v>
      </c>
      <c r="K630" s="630" t="s">
        <v>2292</v>
      </c>
      <c r="L630" s="632">
        <v>42736</v>
      </c>
    </row>
    <row r="631" spans="1:12">
      <c r="A631" s="630">
        <v>622</v>
      </c>
      <c r="B631" s="630" t="s">
        <v>33</v>
      </c>
      <c r="C631" s="631">
        <v>14000</v>
      </c>
      <c r="D631" s="631">
        <v>11200</v>
      </c>
      <c r="E631" s="631">
        <v>2800</v>
      </c>
      <c r="F631" s="630" t="s">
        <v>2294</v>
      </c>
      <c r="G631" s="630" t="s">
        <v>2411</v>
      </c>
      <c r="H631" s="630" t="s">
        <v>2296</v>
      </c>
      <c r="I631" s="630" t="s">
        <v>2297</v>
      </c>
      <c r="J631" s="630" t="s">
        <v>2315</v>
      </c>
      <c r="K631" s="630" t="s">
        <v>2292</v>
      </c>
      <c r="L631" s="632">
        <v>42736</v>
      </c>
    </row>
    <row r="632" spans="1:12">
      <c r="A632" s="630">
        <v>623</v>
      </c>
      <c r="B632" s="630" t="s">
        <v>33</v>
      </c>
      <c r="C632" s="631">
        <v>14000</v>
      </c>
      <c r="D632" s="631">
        <v>11200</v>
      </c>
      <c r="E632" s="631">
        <v>2800</v>
      </c>
      <c r="F632" s="630" t="s">
        <v>2294</v>
      </c>
      <c r="G632" s="630" t="s">
        <v>2411</v>
      </c>
      <c r="H632" s="630" t="s">
        <v>2296</v>
      </c>
      <c r="I632" s="630" t="s">
        <v>2297</v>
      </c>
      <c r="J632" s="630" t="s">
        <v>2315</v>
      </c>
      <c r="K632" s="630" t="s">
        <v>2292</v>
      </c>
      <c r="L632" s="632">
        <v>42736</v>
      </c>
    </row>
    <row r="633" spans="1:12">
      <c r="A633" s="630">
        <v>624</v>
      </c>
      <c r="B633" s="630" t="s">
        <v>33</v>
      </c>
      <c r="C633" s="631">
        <v>14000</v>
      </c>
      <c r="D633" s="631">
        <v>11200</v>
      </c>
      <c r="E633" s="631">
        <v>2800</v>
      </c>
      <c r="F633" s="630" t="s">
        <v>2294</v>
      </c>
      <c r="G633" s="630" t="s">
        <v>2411</v>
      </c>
      <c r="H633" s="630" t="s">
        <v>2296</v>
      </c>
      <c r="I633" s="630" t="s">
        <v>2297</v>
      </c>
      <c r="J633" s="630" t="s">
        <v>2315</v>
      </c>
      <c r="K633" s="630" t="s">
        <v>2292</v>
      </c>
      <c r="L633" s="632">
        <v>42736</v>
      </c>
    </row>
    <row r="634" spans="1:12">
      <c r="A634" s="630">
        <v>625</v>
      </c>
      <c r="B634" s="630" t="s">
        <v>33</v>
      </c>
      <c r="C634" s="631">
        <v>14000</v>
      </c>
      <c r="D634" s="631">
        <v>11200</v>
      </c>
      <c r="E634" s="631">
        <v>2800</v>
      </c>
      <c r="F634" s="630" t="s">
        <v>2294</v>
      </c>
      <c r="G634" s="630" t="s">
        <v>2411</v>
      </c>
      <c r="H634" s="630" t="s">
        <v>2296</v>
      </c>
      <c r="I634" s="630" t="s">
        <v>2297</v>
      </c>
      <c r="J634" s="630" t="s">
        <v>2315</v>
      </c>
      <c r="K634" s="630" t="s">
        <v>2292</v>
      </c>
      <c r="L634" s="632">
        <v>42736</v>
      </c>
    </row>
    <row r="635" spans="1:12">
      <c r="A635" s="630">
        <v>626</v>
      </c>
      <c r="B635" s="630" t="s">
        <v>33</v>
      </c>
      <c r="C635" s="631">
        <v>14000</v>
      </c>
      <c r="D635" s="631">
        <v>11200</v>
      </c>
      <c r="E635" s="631">
        <v>2800</v>
      </c>
      <c r="F635" s="630" t="s">
        <v>2294</v>
      </c>
      <c r="G635" s="630" t="s">
        <v>2411</v>
      </c>
      <c r="H635" s="630" t="s">
        <v>2296</v>
      </c>
      <c r="I635" s="630" t="s">
        <v>2297</v>
      </c>
      <c r="J635" s="630" t="s">
        <v>2315</v>
      </c>
      <c r="K635" s="630" t="s">
        <v>2292</v>
      </c>
      <c r="L635" s="632">
        <v>42736</v>
      </c>
    </row>
    <row r="636" spans="1:12">
      <c r="A636" s="630">
        <v>627</v>
      </c>
      <c r="B636" s="630" t="s">
        <v>33</v>
      </c>
      <c r="C636" s="631">
        <v>14000</v>
      </c>
      <c r="D636" s="631">
        <v>11200</v>
      </c>
      <c r="E636" s="631">
        <v>2800</v>
      </c>
      <c r="F636" s="630" t="s">
        <v>2294</v>
      </c>
      <c r="G636" s="630" t="s">
        <v>2411</v>
      </c>
      <c r="H636" s="630" t="s">
        <v>2296</v>
      </c>
      <c r="I636" s="630" t="s">
        <v>2297</v>
      </c>
      <c r="J636" s="630" t="s">
        <v>2315</v>
      </c>
      <c r="K636" s="630" t="s">
        <v>2292</v>
      </c>
      <c r="L636" s="632">
        <v>42736</v>
      </c>
    </row>
    <row r="637" spans="1:12">
      <c r="A637" s="630">
        <v>628</v>
      </c>
      <c r="B637" s="630" t="s">
        <v>33</v>
      </c>
      <c r="C637" s="631">
        <v>14000</v>
      </c>
      <c r="D637" s="631">
        <v>11200</v>
      </c>
      <c r="E637" s="631">
        <v>2800</v>
      </c>
      <c r="F637" s="630" t="s">
        <v>2294</v>
      </c>
      <c r="G637" s="630" t="s">
        <v>2411</v>
      </c>
      <c r="H637" s="630" t="s">
        <v>2296</v>
      </c>
      <c r="I637" s="630" t="s">
        <v>2297</v>
      </c>
      <c r="J637" s="630" t="s">
        <v>2315</v>
      </c>
      <c r="K637" s="630" t="s">
        <v>2292</v>
      </c>
      <c r="L637" s="632">
        <v>42736</v>
      </c>
    </row>
    <row r="638" spans="1:12">
      <c r="A638" s="630">
        <v>629</v>
      </c>
      <c r="B638" s="630" t="s">
        <v>33</v>
      </c>
      <c r="C638" s="631">
        <v>14000</v>
      </c>
      <c r="D638" s="631">
        <v>11200</v>
      </c>
      <c r="E638" s="631">
        <v>2800</v>
      </c>
      <c r="F638" s="630" t="s">
        <v>2294</v>
      </c>
      <c r="G638" s="630" t="s">
        <v>2411</v>
      </c>
      <c r="H638" s="630" t="s">
        <v>2296</v>
      </c>
      <c r="I638" s="630" t="s">
        <v>2297</v>
      </c>
      <c r="J638" s="630" t="s">
        <v>2315</v>
      </c>
      <c r="K638" s="630" t="s">
        <v>2292</v>
      </c>
      <c r="L638" s="632">
        <v>42736</v>
      </c>
    </row>
    <row r="639" spans="1:12">
      <c r="A639" s="630">
        <v>630</v>
      </c>
      <c r="B639" s="630" t="s">
        <v>33</v>
      </c>
      <c r="C639" s="631">
        <v>14000</v>
      </c>
      <c r="D639" s="631">
        <v>11200</v>
      </c>
      <c r="E639" s="631">
        <v>2800</v>
      </c>
      <c r="F639" s="630" t="s">
        <v>2294</v>
      </c>
      <c r="G639" s="630" t="s">
        <v>2411</v>
      </c>
      <c r="H639" s="630" t="s">
        <v>2296</v>
      </c>
      <c r="I639" s="630" t="s">
        <v>2297</v>
      </c>
      <c r="J639" s="630" t="s">
        <v>2315</v>
      </c>
      <c r="K639" s="630" t="s">
        <v>2292</v>
      </c>
      <c r="L639" s="632">
        <v>42736</v>
      </c>
    </row>
    <row r="640" spans="1:12">
      <c r="A640" s="630">
        <v>631</v>
      </c>
      <c r="B640" s="630" t="s">
        <v>33</v>
      </c>
      <c r="C640" s="631">
        <v>14000</v>
      </c>
      <c r="D640" s="631">
        <v>11200</v>
      </c>
      <c r="E640" s="631">
        <v>2800</v>
      </c>
      <c r="F640" s="630" t="s">
        <v>2294</v>
      </c>
      <c r="G640" s="630" t="s">
        <v>2411</v>
      </c>
      <c r="H640" s="630" t="s">
        <v>2296</v>
      </c>
      <c r="I640" s="630" t="s">
        <v>2297</v>
      </c>
      <c r="J640" s="630" t="s">
        <v>2315</v>
      </c>
      <c r="K640" s="630" t="s">
        <v>2292</v>
      </c>
      <c r="L640" s="632">
        <v>42736</v>
      </c>
    </row>
    <row r="641" spans="1:12">
      <c r="A641" s="630">
        <v>632</v>
      </c>
      <c r="B641" s="630" t="s">
        <v>33</v>
      </c>
      <c r="C641" s="631">
        <v>14000</v>
      </c>
      <c r="D641" s="631">
        <v>11200</v>
      </c>
      <c r="E641" s="631">
        <v>2800</v>
      </c>
      <c r="F641" s="630" t="s">
        <v>2294</v>
      </c>
      <c r="G641" s="630" t="s">
        <v>2411</v>
      </c>
      <c r="H641" s="630" t="s">
        <v>2296</v>
      </c>
      <c r="I641" s="630" t="s">
        <v>2297</v>
      </c>
      <c r="J641" s="630" t="s">
        <v>2315</v>
      </c>
      <c r="K641" s="630" t="s">
        <v>2292</v>
      </c>
      <c r="L641" s="632">
        <v>42736</v>
      </c>
    </row>
    <row r="642" spans="1:12">
      <c r="A642" s="630">
        <v>633</v>
      </c>
      <c r="B642" s="630" t="s">
        <v>33</v>
      </c>
      <c r="C642" s="631">
        <v>14000</v>
      </c>
      <c r="D642" s="631">
        <v>11200</v>
      </c>
      <c r="E642" s="631">
        <v>2800</v>
      </c>
      <c r="F642" s="630" t="s">
        <v>2294</v>
      </c>
      <c r="G642" s="630" t="s">
        <v>2411</v>
      </c>
      <c r="H642" s="630" t="s">
        <v>2296</v>
      </c>
      <c r="I642" s="630" t="s">
        <v>2297</v>
      </c>
      <c r="J642" s="630" t="s">
        <v>2315</v>
      </c>
      <c r="K642" s="630" t="s">
        <v>2292</v>
      </c>
      <c r="L642" s="632">
        <v>42736</v>
      </c>
    </row>
    <row r="643" spans="1:12">
      <c r="A643" s="630">
        <v>634</v>
      </c>
      <c r="B643" s="630" t="s">
        <v>33</v>
      </c>
      <c r="C643" s="631">
        <v>14000</v>
      </c>
      <c r="D643" s="631">
        <v>11200</v>
      </c>
      <c r="E643" s="631">
        <v>2800</v>
      </c>
      <c r="F643" s="630" t="s">
        <v>2294</v>
      </c>
      <c r="G643" s="630" t="s">
        <v>2411</v>
      </c>
      <c r="H643" s="630" t="s">
        <v>2296</v>
      </c>
      <c r="I643" s="630" t="s">
        <v>2297</v>
      </c>
      <c r="J643" s="630" t="s">
        <v>2315</v>
      </c>
      <c r="K643" s="630" t="s">
        <v>2292</v>
      </c>
      <c r="L643" s="632">
        <v>42736</v>
      </c>
    </row>
    <row r="644" spans="1:12">
      <c r="A644" s="630">
        <v>635</v>
      </c>
      <c r="B644" s="630" t="s">
        <v>33</v>
      </c>
      <c r="C644" s="631">
        <v>14000</v>
      </c>
      <c r="D644" s="631">
        <v>11200</v>
      </c>
      <c r="E644" s="631">
        <v>2800</v>
      </c>
      <c r="F644" s="630" t="s">
        <v>2294</v>
      </c>
      <c r="G644" s="630" t="s">
        <v>2411</v>
      </c>
      <c r="H644" s="630" t="s">
        <v>2296</v>
      </c>
      <c r="I644" s="630" t="s">
        <v>2297</v>
      </c>
      <c r="J644" s="630" t="s">
        <v>2315</v>
      </c>
      <c r="K644" s="630" t="s">
        <v>2292</v>
      </c>
      <c r="L644" s="632">
        <v>42736</v>
      </c>
    </row>
    <row r="645" spans="1:12">
      <c r="A645" s="630">
        <v>636</v>
      </c>
      <c r="B645" s="630" t="s">
        <v>33</v>
      </c>
      <c r="C645" s="631">
        <v>14000</v>
      </c>
      <c r="D645" s="631">
        <v>11200</v>
      </c>
      <c r="E645" s="631">
        <v>2800</v>
      </c>
      <c r="F645" s="630" t="s">
        <v>2294</v>
      </c>
      <c r="G645" s="630" t="s">
        <v>2411</v>
      </c>
      <c r="H645" s="630" t="s">
        <v>2296</v>
      </c>
      <c r="I645" s="630" t="s">
        <v>2297</v>
      </c>
      <c r="J645" s="630" t="s">
        <v>2315</v>
      </c>
      <c r="K645" s="630" t="s">
        <v>2292</v>
      </c>
      <c r="L645" s="632">
        <v>42736</v>
      </c>
    </row>
    <row r="646" spans="1:12">
      <c r="A646" s="630">
        <v>637</v>
      </c>
      <c r="B646" s="630" t="s">
        <v>33</v>
      </c>
      <c r="C646" s="631">
        <v>14000</v>
      </c>
      <c r="D646" s="631">
        <v>11200</v>
      </c>
      <c r="E646" s="631">
        <v>2800</v>
      </c>
      <c r="F646" s="630" t="s">
        <v>2294</v>
      </c>
      <c r="G646" s="630" t="s">
        <v>2411</v>
      </c>
      <c r="H646" s="630" t="s">
        <v>2296</v>
      </c>
      <c r="I646" s="630" t="s">
        <v>2297</v>
      </c>
      <c r="J646" s="630" t="s">
        <v>2315</v>
      </c>
      <c r="K646" s="630" t="s">
        <v>2292</v>
      </c>
      <c r="L646" s="632">
        <v>42736</v>
      </c>
    </row>
    <row r="647" spans="1:12">
      <c r="A647" s="630">
        <v>638</v>
      </c>
      <c r="B647" s="630" t="s">
        <v>33</v>
      </c>
      <c r="C647" s="631">
        <v>14000</v>
      </c>
      <c r="D647" s="631">
        <v>11200</v>
      </c>
      <c r="E647" s="631">
        <v>2800</v>
      </c>
      <c r="F647" s="630" t="s">
        <v>2294</v>
      </c>
      <c r="G647" s="630" t="s">
        <v>2411</v>
      </c>
      <c r="H647" s="630" t="s">
        <v>2296</v>
      </c>
      <c r="I647" s="630" t="s">
        <v>2297</v>
      </c>
      <c r="J647" s="630" t="s">
        <v>2315</v>
      </c>
      <c r="K647" s="630" t="s">
        <v>2292</v>
      </c>
      <c r="L647" s="632">
        <v>42736</v>
      </c>
    </row>
    <row r="648" spans="1:12">
      <c r="A648" s="630">
        <v>639</v>
      </c>
      <c r="B648" s="630" t="s">
        <v>33</v>
      </c>
      <c r="C648" s="631">
        <v>14000</v>
      </c>
      <c r="D648" s="631">
        <v>11200</v>
      </c>
      <c r="E648" s="631">
        <v>2800</v>
      </c>
      <c r="F648" s="630" t="s">
        <v>2294</v>
      </c>
      <c r="G648" s="630" t="s">
        <v>2411</v>
      </c>
      <c r="H648" s="630" t="s">
        <v>2296</v>
      </c>
      <c r="I648" s="630" t="s">
        <v>2297</v>
      </c>
      <c r="J648" s="630" t="s">
        <v>2315</v>
      </c>
      <c r="K648" s="630" t="s">
        <v>2292</v>
      </c>
      <c r="L648" s="632">
        <v>42736</v>
      </c>
    </row>
    <row r="649" spans="1:12">
      <c r="A649" s="630">
        <v>640</v>
      </c>
      <c r="B649" s="630" t="s">
        <v>33</v>
      </c>
      <c r="C649" s="631">
        <v>14000</v>
      </c>
      <c r="D649" s="631">
        <v>11200</v>
      </c>
      <c r="E649" s="631">
        <v>2800</v>
      </c>
      <c r="F649" s="630" t="s">
        <v>2294</v>
      </c>
      <c r="G649" s="630" t="s">
        <v>2411</v>
      </c>
      <c r="H649" s="630" t="s">
        <v>2296</v>
      </c>
      <c r="I649" s="630" t="s">
        <v>2297</v>
      </c>
      <c r="J649" s="630" t="s">
        <v>2315</v>
      </c>
      <c r="K649" s="630" t="s">
        <v>2292</v>
      </c>
      <c r="L649" s="632">
        <v>42736</v>
      </c>
    </row>
    <row r="650" spans="1:12">
      <c r="A650" s="630">
        <v>641</v>
      </c>
      <c r="B650" s="630" t="s">
        <v>33</v>
      </c>
      <c r="C650" s="631">
        <v>14000</v>
      </c>
      <c r="D650" s="631">
        <v>11200</v>
      </c>
      <c r="E650" s="631">
        <v>2800</v>
      </c>
      <c r="F650" s="630" t="s">
        <v>2294</v>
      </c>
      <c r="G650" s="630" t="s">
        <v>2411</v>
      </c>
      <c r="H650" s="630" t="s">
        <v>2296</v>
      </c>
      <c r="I650" s="630" t="s">
        <v>2297</v>
      </c>
      <c r="J650" s="630" t="s">
        <v>2315</v>
      </c>
      <c r="K650" s="630" t="s">
        <v>2292</v>
      </c>
      <c r="L650" s="632">
        <v>42736</v>
      </c>
    </row>
    <row r="651" spans="1:12">
      <c r="A651" s="630">
        <v>642</v>
      </c>
      <c r="B651" s="630" t="s">
        <v>33</v>
      </c>
      <c r="C651" s="631">
        <v>14000</v>
      </c>
      <c r="D651" s="631">
        <v>11200</v>
      </c>
      <c r="E651" s="631">
        <v>2800</v>
      </c>
      <c r="F651" s="630" t="s">
        <v>2294</v>
      </c>
      <c r="G651" s="630" t="s">
        <v>2411</v>
      </c>
      <c r="H651" s="630" t="s">
        <v>2296</v>
      </c>
      <c r="I651" s="630" t="s">
        <v>2297</v>
      </c>
      <c r="J651" s="630" t="s">
        <v>2315</v>
      </c>
      <c r="K651" s="630" t="s">
        <v>2292</v>
      </c>
      <c r="L651" s="632">
        <v>42736</v>
      </c>
    </row>
    <row r="652" spans="1:12">
      <c r="A652" s="630">
        <v>643</v>
      </c>
      <c r="B652" s="630" t="s">
        <v>33</v>
      </c>
      <c r="C652" s="631">
        <v>14000</v>
      </c>
      <c r="D652" s="631">
        <v>11200</v>
      </c>
      <c r="E652" s="631">
        <v>2800</v>
      </c>
      <c r="F652" s="630" t="s">
        <v>2294</v>
      </c>
      <c r="G652" s="630" t="s">
        <v>2411</v>
      </c>
      <c r="H652" s="630" t="s">
        <v>2296</v>
      </c>
      <c r="I652" s="630" t="s">
        <v>2297</v>
      </c>
      <c r="J652" s="630" t="s">
        <v>2315</v>
      </c>
      <c r="K652" s="630" t="s">
        <v>2292</v>
      </c>
      <c r="L652" s="632">
        <v>42736</v>
      </c>
    </row>
    <row r="653" spans="1:12">
      <c r="A653" s="630">
        <v>644</v>
      </c>
      <c r="B653" s="630" t="s">
        <v>33</v>
      </c>
      <c r="C653" s="631">
        <v>14000</v>
      </c>
      <c r="D653" s="631">
        <v>11200</v>
      </c>
      <c r="E653" s="631">
        <v>2800</v>
      </c>
      <c r="F653" s="630" t="s">
        <v>2294</v>
      </c>
      <c r="G653" s="630" t="s">
        <v>2411</v>
      </c>
      <c r="H653" s="630" t="s">
        <v>2296</v>
      </c>
      <c r="I653" s="630" t="s">
        <v>2297</v>
      </c>
      <c r="J653" s="630" t="s">
        <v>2315</v>
      </c>
      <c r="K653" s="630" t="s">
        <v>2292</v>
      </c>
      <c r="L653" s="632">
        <v>42736</v>
      </c>
    </row>
    <row r="654" spans="1:12">
      <c r="A654" s="630">
        <v>645</v>
      </c>
      <c r="B654" s="630" t="s">
        <v>33</v>
      </c>
      <c r="C654" s="631">
        <v>14000</v>
      </c>
      <c r="D654" s="631">
        <v>11200</v>
      </c>
      <c r="E654" s="631">
        <v>2800</v>
      </c>
      <c r="F654" s="630" t="s">
        <v>2294</v>
      </c>
      <c r="G654" s="630" t="s">
        <v>2411</v>
      </c>
      <c r="H654" s="630" t="s">
        <v>2296</v>
      </c>
      <c r="I654" s="630" t="s">
        <v>2297</v>
      </c>
      <c r="J654" s="630" t="s">
        <v>2315</v>
      </c>
      <c r="K654" s="630" t="s">
        <v>2292</v>
      </c>
      <c r="L654" s="632">
        <v>42736</v>
      </c>
    </row>
    <row r="655" spans="1:12">
      <c r="A655" s="630">
        <v>646</v>
      </c>
      <c r="B655" s="630" t="s">
        <v>33</v>
      </c>
      <c r="C655" s="631">
        <v>14000</v>
      </c>
      <c r="D655" s="631">
        <v>11200</v>
      </c>
      <c r="E655" s="631">
        <v>2800</v>
      </c>
      <c r="F655" s="630" t="s">
        <v>2294</v>
      </c>
      <c r="G655" s="630" t="s">
        <v>2411</v>
      </c>
      <c r="H655" s="630" t="s">
        <v>2296</v>
      </c>
      <c r="I655" s="630" t="s">
        <v>2297</v>
      </c>
      <c r="J655" s="630" t="s">
        <v>2315</v>
      </c>
      <c r="K655" s="630" t="s">
        <v>2292</v>
      </c>
      <c r="L655" s="632">
        <v>42736</v>
      </c>
    </row>
    <row r="656" spans="1:12">
      <c r="A656" s="630">
        <v>647</v>
      </c>
      <c r="B656" s="630" t="s">
        <v>33</v>
      </c>
      <c r="C656" s="631">
        <v>14000</v>
      </c>
      <c r="D656" s="631">
        <v>11200</v>
      </c>
      <c r="E656" s="631">
        <v>2800</v>
      </c>
      <c r="F656" s="630" t="s">
        <v>2294</v>
      </c>
      <c r="G656" s="630" t="s">
        <v>2411</v>
      </c>
      <c r="H656" s="630" t="s">
        <v>2296</v>
      </c>
      <c r="I656" s="630" t="s">
        <v>2297</v>
      </c>
      <c r="J656" s="630" t="s">
        <v>2315</v>
      </c>
      <c r="K656" s="630" t="s">
        <v>2292</v>
      </c>
      <c r="L656" s="632">
        <v>42736</v>
      </c>
    </row>
    <row r="657" spans="1:12">
      <c r="A657" s="630">
        <v>648</v>
      </c>
      <c r="B657" s="630" t="s">
        <v>33</v>
      </c>
      <c r="C657" s="631">
        <v>14000</v>
      </c>
      <c r="D657" s="631">
        <v>11200</v>
      </c>
      <c r="E657" s="631">
        <v>2800</v>
      </c>
      <c r="F657" s="630" t="s">
        <v>2294</v>
      </c>
      <c r="G657" s="630" t="s">
        <v>2411</v>
      </c>
      <c r="H657" s="630" t="s">
        <v>2296</v>
      </c>
      <c r="I657" s="630" t="s">
        <v>2297</v>
      </c>
      <c r="J657" s="630" t="s">
        <v>2315</v>
      </c>
      <c r="K657" s="630" t="s">
        <v>2292</v>
      </c>
      <c r="L657" s="632">
        <v>42736</v>
      </c>
    </row>
    <row r="658" spans="1:12">
      <c r="A658" s="630">
        <v>649</v>
      </c>
      <c r="B658" s="630" t="s">
        <v>33</v>
      </c>
      <c r="C658" s="631">
        <v>14000</v>
      </c>
      <c r="D658" s="631">
        <v>11200</v>
      </c>
      <c r="E658" s="631">
        <v>2800</v>
      </c>
      <c r="F658" s="630" t="s">
        <v>2294</v>
      </c>
      <c r="G658" s="630" t="s">
        <v>2411</v>
      </c>
      <c r="H658" s="630" t="s">
        <v>2296</v>
      </c>
      <c r="I658" s="630" t="s">
        <v>2297</v>
      </c>
      <c r="J658" s="630" t="s">
        <v>2315</v>
      </c>
      <c r="K658" s="630" t="s">
        <v>2292</v>
      </c>
      <c r="L658" s="632">
        <v>42736</v>
      </c>
    </row>
    <row r="659" spans="1:12">
      <c r="A659" s="630">
        <v>650</v>
      </c>
      <c r="B659" s="630" t="s">
        <v>33</v>
      </c>
      <c r="C659" s="631">
        <v>14000</v>
      </c>
      <c r="D659" s="631">
        <v>11200</v>
      </c>
      <c r="E659" s="631">
        <v>2800</v>
      </c>
      <c r="F659" s="630" t="s">
        <v>2294</v>
      </c>
      <c r="G659" s="630" t="s">
        <v>2411</v>
      </c>
      <c r="H659" s="630" t="s">
        <v>2296</v>
      </c>
      <c r="I659" s="630" t="s">
        <v>2297</v>
      </c>
      <c r="J659" s="630" t="s">
        <v>2315</v>
      </c>
      <c r="K659" s="630" t="s">
        <v>2292</v>
      </c>
      <c r="L659" s="632">
        <v>42736</v>
      </c>
    </row>
    <row r="660" spans="1:12">
      <c r="A660" s="630">
        <v>651</v>
      </c>
      <c r="B660" s="630" t="s">
        <v>33</v>
      </c>
      <c r="C660" s="631">
        <v>14000</v>
      </c>
      <c r="D660" s="631">
        <v>11200</v>
      </c>
      <c r="E660" s="631">
        <v>2800</v>
      </c>
      <c r="F660" s="630" t="s">
        <v>2294</v>
      </c>
      <c r="G660" s="630" t="s">
        <v>2411</v>
      </c>
      <c r="H660" s="630" t="s">
        <v>2296</v>
      </c>
      <c r="I660" s="630" t="s">
        <v>2297</v>
      </c>
      <c r="J660" s="630" t="s">
        <v>2315</v>
      </c>
      <c r="K660" s="630" t="s">
        <v>2292</v>
      </c>
      <c r="L660" s="632">
        <v>42736</v>
      </c>
    </row>
    <row r="661" spans="1:12">
      <c r="A661" s="630">
        <v>652</v>
      </c>
      <c r="B661" s="630" t="s">
        <v>33</v>
      </c>
      <c r="C661" s="631">
        <v>14000</v>
      </c>
      <c r="D661" s="631">
        <v>11200</v>
      </c>
      <c r="E661" s="631">
        <v>2800</v>
      </c>
      <c r="F661" s="630" t="s">
        <v>2294</v>
      </c>
      <c r="G661" s="630" t="s">
        <v>2411</v>
      </c>
      <c r="H661" s="630" t="s">
        <v>2296</v>
      </c>
      <c r="I661" s="630" t="s">
        <v>2297</v>
      </c>
      <c r="J661" s="630" t="s">
        <v>2315</v>
      </c>
      <c r="K661" s="630" t="s">
        <v>2292</v>
      </c>
      <c r="L661" s="632">
        <v>42736</v>
      </c>
    </row>
    <row r="662" spans="1:12">
      <c r="A662" s="630">
        <v>653</v>
      </c>
      <c r="B662" s="630" t="s">
        <v>33</v>
      </c>
      <c r="C662" s="631">
        <v>14000</v>
      </c>
      <c r="D662" s="631">
        <v>11200</v>
      </c>
      <c r="E662" s="631">
        <v>2800</v>
      </c>
      <c r="F662" s="630" t="s">
        <v>2294</v>
      </c>
      <c r="G662" s="630" t="s">
        <v>2411</v>
      </c>
      <c r="H662" s="630" t="s">
        <v>2296</v>
      </c>
      <c r="I662" s="630" t="s">
        <v>2297</v>
      </c>
      <c r="J662" s="630" t="s">
        <v>2315</v>
      </c>
      <c r="K662" s="630" t="s">
        <v>2292</v>
      </c>
      <c r="L662" s="632">
        <v>42736</v>
      </c>
    </row>
    <row r="663" spans="1:12">
      <c r="A663" s="630">
        <v>654</v>
      </c>
      <c r="B663" s="630" t="s">
        <v>33</v>
      </c>
      <c r="C663" s="631">
        <v>14000</v>
      </c>
      <c r="D663" s="631">
        <v>11200</v>
      </c>
      <c r="E663" s="631">
        <v>2800</v>
      </c>
      <c r="F663" s="630" t="s">
        <v>2294</v>
      </c>
      <c r="G663" s="630" t="s">
        <v>2411</v>
      </c>
      <c r="H663" s="630" t="s">
        <v>2296</v>
      </c>
      <c r="I663" s="630" t="s">
        <v>2297</v>
      </c>
      <c r="J663" s="630" t="s">
        <v>2315</v>
      </c>
      <c r="K663" s="630" t="s">
        <v>2292</v>
      </c>
      <c r="L663" s="632">
        <v>42736</v>
      </c>
    </row>
    <row r="664" spans="1:12">
      <c r="A664" s="630">
        <v>655</v>
      </c>
      <c r="B664" s="630" t="s">
        <v>33</v>
      </c>
      <c r="C664" s="631">
        <v>14000</v>
      </c>
      <c r="D664" s="631">
        <v>11200</v>
      </c>
      <c r="E664" s="631">
        <v>2800</v>
      </c>
      <c r="F664" s="630" t="s">
        <v>2294</v>
      </c>
      <c r="G664" s="630" t="s">
        <v>2411</v>
      </c>
      <c r="H664" s="630" t="s">
        <v>2296</v>
      </c>
      <c r="I664" s="630" t="s">
        <v>2297</v>
      </c>
      <c r="J664" s="630" t="s">
        <v>2315</v>
      </c>
      <c r="K664" s="630" t="s">
        <v>2292</v>
      </c>
      <c r="L664" s="632">
        <v>42736</v>
      </c>
    </row>
    <row r="665" spans="1:12">
      <c r="A665" s="630">
        <v>656</v>
      </c>
      <c r="B665" s="630" t="s">
        <v>33</v>
      </c>
      <c r="C665" s="631">
        <v>14000</v>
      </c>
      <c r="D665" s="631">
        <v>11200</v>
      </c>
      <c r="E665" s="631">
        <v>2800</v>
      </c>
      <c r="F665" s="630" t="s">
        <v>2294</v>
      </c>
      <c r="G665" s="630" t="s">
        <v>2411</v>
      </c>
      <c r="H665" s="630" t="s">
        <v>2296</v>
      </c>
      <c r="I665" s="630" t="s">
        <v>2297</v>
      </c>
      <c r="J665" s="630" t="s">
        <v>2315</v>
      </c>
      <c r="K665" s="630" t="s">
        <v>2292</v>
      </c>
      <c r="L665" s="632">
        <v>42736</v>
      </c>
    </row>
    <row r="666" spans="1:12">
      <c r="A666" s="630">
        <v>657</v>
      </c>
      <c r="B666" s="630" t="s">
        <v>33</v>
      </c>
      <c r="C666" s="631">
        <v>14000</v>
      </c>
      <c r="D666" s="631">
        <v>11200</v>
      </c>
      <c r="E666" s="631">
        <v>2800</v>
      </c>
      <c r="F666" s="630" t="s">
        <v>2294</v>
      </c>
      <c r="G666" s="630" t="s">
        <v>2411</v>
      </c>
      <c r="H666" s="630" t="s">
        <v>2296</v>
      </c>
      <c r="I666" s="630" t="s">
        <v>2297</v>
      </c>
      <c r="J666" s="630" t="s">
        <v>2315</v>
      </c>
      <c r="K666" s="630" t="s">
        <v>2292</v>
      </c>
      <c r="L666" s="632">
        <v>42736</v>
      </c>
    </row>
    <row r="667" spans="1:12">
      <c r="A667" s="630">
        <v>658</v>
      </c>
      <c r="B667" s="630" t="s">
        <v>33</v>
      </c>
      <c r="C667" s="631">
        <v>14000</v>
      </c>
      <c r="D667" s="631">
        <v>11200</v>
      </c>
      <c r="E667" s="631">
        <v>2800</v>
      </c>
      <c r="F667" s="630" t="s">
        <v>2294</v>
      </c>
      <c r="G667" s="630" t="s">
        <v>2411</v>
      </c>
      <c r="H667" s="630" t="s">
        <v>2296</v>
      </c>
      <c r="I667" s="630" t="s">
        <v>2297</v>
      </c>
      <c r="J667" s="630" t="s">
        <v>2315</v>
      </c>
      <c r="K667" s="630" t="s">
        <v>2292</v>
      </c>
      <c r="L667" s="632">
        <v>42736</v>
      </c>
    </row>
    <row r="668" spans="1:12">
      <c r="A668" s="630">
        <v>659</v>
      </c>
      <c r="B668" s="630" t="s">
        <v>33</v>
      </c>
      <c r="C668" s="631">
        <v>14000</v>
      </c>
      <c r="D668" s="631">
        <v>11200</v>
      </c>
      <c r="E668" s="631">
        <v>2800</v>
      </c>
      <c r="F668" s="630" t="s">
        <v>2294</v>
      </c>
      <c r="G668" s="630" t="s">
        <v>2411</v>
      </c>
      <c r="H668" s="630" t="s">
        <v>2296</v>
      </c>
      <c r="I668" s="630" t="s">
        <v>2297</v>
      </c>
      <c r="J668" s="630" t="s">
        <v>2315</v>
      </c>
      <c r="K668" s="630" t="s">
        <v>2292</v>
      </c>
      <c r="L668" s="632">
        <v>42736</v>
      </c>
    </row>
    <row r="669" spans="1:12">
      <c r="A669" s="630">
        <v>660</v>
      </c>
      <c r="B669" s="630" t="s">
        <v>33</v>
      </c>
      <c r="C669" s="631">
        <v>14000</v>
      </c>
      <c r="D669" s="631">
        <v>11200</v>
      </c>
      <c r="E669" s="631">
        <v>2800</v>
      </c>
      <c r="F669" s="630" t="s">
        <v>2294</v>
      </c>
      <c r="G669" s="630" t="s">
        <v>2411</v>
      </c>
      <c r="H669" s="630" t="s">
        <v>2296</v>
      </c>
      <c r="I669" s="630" t="s">
        <v>2297</v>
      </c>
      <c r="J669" s="630" t="s">
        <v>2315</v>
      </c>
      <c r="K669" s="630" t="s">
        <v>2292</v>
      </c>
      <c r="L669" s="632">
        <v>42736</v>
      </c>
    </row>
    <row r="670" spans="1:12">
      <c r="A670" s="630">
        <v>661</v>
      </c>
      <c r="B670" s="630" t="s">
        <v>33</v>
      </c>
      <c r="C670" s="631">
        <v>14000</v>
      </c>
      <c r="D670" s="631">
        <v>11200</v>
      </c>
      <c r="E670" s="631">
        <v>2800</v>
      </c>
      <c r="F670" s="630" t="s">
        <v>2294</v>
      </c>
      <c r="G670" s="630" t="s">
        <v>2411</v>
      </c>
      <c r="H670" s="630" t="s">
        <v>2296</v>
      </c>
      <c r="I670" s="630" t="s">
        <v>2297</v>
      </c>
      <c r="J670" s="630" t="s">
        <v>2315</v>
      </c>
      <c r="K670" s="630" t="s">
        <v>2292</v>
      </c>
      <c r="L670" s="632">
        <v>42736</v>
      </c>
    </row>
    <row r="671" spans="1:12">
      <c r="A671" s="630">
        <v>662</v>
      </c>
      <c r="B671" s="630" t="s">
        <v>33</v>
      </c>
      <c r="C671" s="631">
        <v>14000</v>
      </c>
      <c r="D671" s="631">
        <v>11200</v>
      </c>
      <c r="E671" s="631">
        <v>2800</v>
      </c>
      <c r="F671" s="630" t="s">
        <v>2294</v>
      </c>
      <c r="G671" s="630" t="s">
        <v>2411</v>
      </c>
      <c r="H671" s="630" t="s">
        <v>2296</v>
      </c>
      <c r="I671" s="630" t="s">
        <v>2297</v>
      </c>
      <c r="J671" s="630" t="s">
        <v>2315</v>
      </c>
      <c r="K671" s="630" t="s">
        <v>2292</v>
      </c>
      <c r="L671" s="632">
        <v>42736</v>
      </c>
    </row>
    <row r="672" spans="1:12">
      <c r="A672" s="630">
        <v>663</v>
      </c>
      <c r="B672" s="630" t="s">
        <v>33</v>
      </c>
      <c r="C672" s="631">
        <v>14000</v>
      </c>
      <c r="D672" s="631">
        <v>11200</v>
      </c>
      <c r="E672" s="631">
        <v>2800</v>
      </c>
      <c r="F672" s="630" t="s">
        <v>2294</v>
      </c>
      <c r="G672" s="630" t="s">
        <v>2411</v>
      </c>
      <c r="H672" s="630" t="s">
        <v>2296</v>
      </c>
      <c r="I672" s="630" t="s">
        <v>2297</v>
      </c>
      <c r="J672" s="630" t="s">
        <v>2315</v>
      </c>
      <c r="K672" s="630" t="s">
        <v>2292</v>
      </c>
      <c r="L672" s="632">
        <v>42736</v>
      </c>
    </row>
    <row r="673" spans="1:12">
      <c r="A673" s="630">
        <v>664</v>
      </c>
      <c r="B673" s="630" t="s">
        <v>33</v>
      </c>
      <c r="C673" s="631">
        <v>14000</v>
      </c>
      <c r="D673" s="631">
        <v>11200</v>
      </c>
      <c r="E673" s="631">
        <v>2800</v>
      </c>
      <c r="F673" s="630" t="s">
        <v>2294</v>
      </c>
      <c r="G673" s="630" t="s">
        <v>2411</v>
      </c>
      <c r="H673" s="630" t="s">
        <v>2296</v>
      </c>
      <c r="I673" s="630" t="s">
        <v>2297</v>
      </c>
      <c r="J673" s="630" t="s">
        <v>2315</v>
      </c>
      <c r="K673" s="630" t="s">
        <v>2292</v>
      </c>
      <c r="L673" s="632">
        <v>42736</v>
      </c>
    </row>
    <row r="674" spans="1:12">
      <c r="A674" s="630">
        <v>665</v>
      </c>
      <c r="B674" s="630" t="s">
        <v>33</v>
      </c>
      <c r="C674" s="631">
        <v>14000</v>
      </c>
      <c r="D674" s="631">
        <v>11200</v>
      </c>
      <c r="E674" s="631">
        <v>2800</v>
      </c>
      <c r="F674" s="630" t="s">
        <v>2294</v>
      </c>
      <c r="G674" s="630" t="s">
        <v>2411</v>
      </c>
      <c r="H674" s="630" t="s">
        <v>2296</v>
      </c>
      <c r="I674" s="630" t="s">
        <v>2297</v>
      </c>
      <c r="J674" s="630" t="s">
        <v>2315</v>
      </c>
      <c r="K674" s="630" t="s">
        <v>2292</v>
      </c>
      <c r="L674" s="632">
        <v>42736</v>
      </c>
    </row>
    <row r="675" spans="1:12">
      <c r="A675" s="630">
        <v>666</v>
      </c>
      <c r="B675" s="630" t="s">
        <v>33</v>
      </c>
      <c r="C675" s="631">
        <v>14000</v>
      </c>
      <c r="D675" s="631">
        <v>11200</v>
      </c>
      <c r="E675" s="631">
        <v>2800</v>
      </c>
      <c r="F675" s="630" t="s">
        <v>2294</v>
      </c>
      <c r="G675" s="630" t="s">
        <v>2411</v>
      </c>
      <c r="H675" s="630" t="s">
        <v>2296</v>
      </c>
      <c r="I675" s="630" t="s">
        <v>2297</v>
      </c>
      <c r="J675" s="630" t="s">
        <v>2315</v>
      </c>
      <c r="K675" s="630" t="s">
        <v>2292</v>
      </c>
      <c r="L675" s="632">
        <v>42736</v>
      </c>
    </row>
    <row r="676" spans="1:12">
      <c r="A676" s="630">
        <v>667</v>
      </c>
      <c r="B676" s="630" t="s">
        <v>33</v>
      </c>
      <c r="C676" s="631">
        <v>14000</v>
      </c>
      <c r="D676" s="631">
        <v>11200</v>
      </c>
      <c r="E676" s="631">
        <v>2800</v>
      </c>
      <c r="F676" s="630" t="s">
        <v>2294</v>
      </c>
      <c r="G676" s="630" t="s">
        <v>2411</v>
      </c>
      <c r="H676" s="630" t="s">
        <v>2296</v>
      </c>
      <c r="I676" s="630" t="s">
        <v>2297</v>
      </c>
      <c r="J676" s="630" t="s">
        <v>2315</v>
      </c>
      <c r="K676" s="630" t="s">
        <v>2292</v>
      </c>
      <c r="L676" s="632">
        <v>42736</v>
      </c>
    </row>
    <row r="677" spans="1:12">
      <c r="A677" s="630">
        <v>668</v>
      </c>
      <c r="B677" s="630" t="s">
        <v>33</v>
      </c>
      <c r="C677" s="631">
        <v>14000</v>
      </c>
      <c r="D677" s="631">
        <v>11200</v>
      </c>
      <c r="E677" s="631">
        <v>2800</v>
      </c>
      <c r="F677" s="630" t="s">
        <v>2294</v>
      </c>
      <c r="G677" s="630" t="s">
        <v>2411</v>
      </c>
      <c r="H677" s="630" t="s">
        <v>2296</v>
      </c>
      <c r="I677" s="630" t="s">
        <v>2297</v>
      </c>
      <c r="J677" s="630" t="s">
        <v>2315</v>
      </c>
      <c r="K677" s="630" t="s">
        <v>2292</v>
      </c>
      <c r="L677" s="632">
        <v>42736</v>
      </c>
    </row>
    <row r="678" spans="1:12">
      <c r="A678" s="630">
        <v>669</v>
      </c>
      <c r="B678" s="630" t="s">
        <v>33</v>
      </c>
      <c r="C678" s="631">
        <v>14000</v>
      </c>
      <c r="D678" s="631">
        <v>11200</v>
      </c>
      <c r="E678" s="631">
        <v>2800</v>
      </c>
      <c r="F678" s="630" t="s">
        <v>2294</v>
      </c>
      <c r="G678" s="630" t="s">
        <v>2411</v>
      </c>
      <c r="H678" s="630" t="s">
        <v>2296</v>
      </c>
      <c r="I678" s="630" t="s">
        <v>2297</v>
      </c>
      <c r="J678" s="630" t="s">
        <v>2315</v>
      </c>
      <c r="K678" s="630" t="s">
        <v>2292</v>
      </c>
      <c r="L678" s="632">
        <v>42736</v>
      </c>
    </row>
    <row r="679" spans="1:12">
      <c r="A679" s="630">
        <v>670</v>
      </c>
      <c r="B679" s="630" t="s">
        <v>33</v>
      </c>
      <c r="C679" s="631">
        <v>14000</v>
      </c>
      <c r="D679" s="631">
        <v>11200</v>
      </c>
      <c r="E679" s="631">
        <v>2800</v>
      </c>
      <c r="F679" s="630" t="s">
        <v>2294</v>
      </c>
      <c r="G679" s="630" t="s">
        <v>2411</v>
      </c>
      <c r="H679" s="630" t="s">
        <v>2296</v>
      </c>
      <c r="I679" s="630" t="s">
        <v>2297</v>
      </c>
      <c r="J679" s="630" t="s">
        <v>2315</v>
      </c>
      <c r="K679" s="630" t="s">
        <v>2292</v>
      </c>
      <c r="L679" s="632">
        <v>42736</v>
      </c>
    </row>
    <row r="680" spans="1:12">
      <c r="A680" s="630">
        <v>671</v>
      </c>
      <c r="B680" s="630" t="s">
        <v>33</v>
      </c>
      <c r="C680" s="631">
        <v>14000</v>
      </c>
      <c r="D680" s="631">
        <v>11200</v>
      </c>
      <c r="E680" s="631">
        <v>2800</v>
      </c>
      <c r="F680" s="630" t="s">
        <v>2294</v>
      </c>
      <c r="G680" s="630" t="s">
        <v>2411</v>
      </c>
      <c r="H680" s="630" t="s">
        <v>2296</v>
      </c>
      <c r="I680" s="630" t="s">
        <v>2297</v>
      </c>
      <c r="J680" s="630" t="s">
        <v>2315</v>
      </c>
      <c r="K680" s="630" t="s">
        <v>2292</v>
      </c>
      <c r="L680" s="632">
        <v>42736</v>
      </c>
    </row>
    <row r="681" spans="1:12">
      <c r="A681" s="630">
        <v>672</v>
      </c>
      <c r="B681" s="630" t="s">
        <v>33</v>
      </c>
      <c r="C681" s="631">
        <v>14000</v>
      </c>
      <c r="D681" s="631">
        <v>11200</v>
      </c>
      <c r="E681" s="631">
        <v>2800</v>
      </c>
      <c r="F681" s="630" t="s">
        <v>2294</v>
      </c>
      <c r="G681" s="630" t="s">
        <v>2411</v>
      </c>
      <c r="H681" s="630" t="s">
        <v>2296</v>
      </c>
      <c r="I681" s="630" t="s">
        <v>2297</v>
      </c>
      <c r="J681" s="630" t="s">
        <v>2315</v>
      </c>
      <c r="K681" s="630" t="s">
        <v>2292</v>
      </c>
      <c r="L681" s="632">
        <v>42736</v>
      </c>
    </row>
    <row r="682" spans="1:12">
      <c r="A682" s="630">
        <v>673</v>
      </c>
      <c r="B682" s="630" t="s">
        <v>33</v>
      </c>
      <c r="C682" s="631">
        <v>14000</v>
      </c>
      <c r="D682" s="631">
        <v>11200</v>
      </c>
      <c r="E682" s="631">
        <v>2800</v>
      </c>
      <c r="F682" s="630" t="s">
        <v>2294</v>
      </c>
      <c r="G682" s="630" t="s">
        <v>2411</v>
      </c>
      <c r="H682" s="630" t="s">
        <v>2296</v>
      </c>
      <c r="I682" s="630" t="s">
        <v>2297</v>
      </c>
      <c r="J682" s="630" t="s">
        <v>2315</v>
      </c>
      <c r="K682" s="630" t="s">
        <v>2292</v>
      </c>
      <c r="L682" s="632">
        <v>42736</v>
      </c>
    </row>
    <row r="683" spans="1:12">
      <c r="A683" s="630">
        <v>674</v>
      </c>
      <c r="B683" s="630" t="s">
        <v>33</v>
      </c>
      <c r="C683" s="631">
        <v>14000</v>
      </c>
      <c r="D683" s="631">
        <v>11200</v>
      </c>
      <c r="E683" s="631">
        <v>2800</v>
      </c>
      <c r="F683" s="630" t="s">
        <v>2294</v>
      </c>
      <c r="G683" s="630" t="s">
        <v>2411</v>
      </c>
      <c r="H683" s="630" t="s">
        <v>2296</v>
      </c>
      <c r="I683" s="630" t="s">
        <v>2297</v>
      </c>
      <c r="J683" s="630" t="s">
        <v>2315</v>
      </c>
      <c r="K683" s="630" t="s">
        <v>2292</v>
      </c>
      <c r="L683" s="632">
        <v>42736</v>
      </c>
    </row>
    <row r="684" spans="1:12">
      <c r="A684" s="630">
        <v>675</v>
      </c>
      <c r="B684" s="630" t="s">
        <v>33</v>
      </c>
      <c r="C684" s="631">
        <v>14000</v>
      </c>
      <c r="D684" s="631">
        <v>11200</v>
      </c>
      <c r="E684" s="631">
        <v>2800</v>
      </c>
      <c r="F684" s="630" t="s">
        <v>2294</v>
      </c>
      <c r="G684" s="630" t="s">
        <v>2411</v>
      </c>
      <c r="H684" s="630" t="s">
        <v>2296</v>
      </c>
      <c r="I684" s="630" t="s">
        <v>2297</v>
      </c>
      <c r="J684" s="630" t="s">
        <v>2315</v>
      </c>
      <c r="K684" s="630" t="s">
        <v>2292</v>
      </c>
      <c r="L684" s="632">
        <v>42736</v>
      </c>
    </row>
    <row r="685" spans="1:12">
      <c r="A685" s="630">
        <v>676</v>
      </c>
      <c r="B685" s="630" t="s">
        <v>33</v>
      </c>
      <c r="C685" s="631">
        <v>14000</v>
      </c>
      <c r="D685" s="631">
        <v>11200</v>
      </c>
      <c r="E685" s="631">
        <v>2800</v>
      </c>
      <c r="F685" s="630" t="s">
        <v>2294</v>
      </c>
      <c r="G685" s="630" t="s">
        <v>2411</v>
      </c>
      <c r="H685" s="630" t="s">
        <v>2296</v>
      </c>
      <c r="I685" s="630" t="s">
        <v>2297</v>
      </c>
      <c r="J685" s="630" t="s">
        <v>2315</v>
      </c>
      <c r="K685" s="630" t="s">
        <v>2292</v>
      </c>
      <c r="L685" s="632">
        <v>42736</v>
      </c>
    </row>
    <row r="686" spans="1:12">
      <c r="A686" s="630">
        <v>677</v>
      </c>
      <c r="B686" s="630" t="s">
        <v>33</v>
      </c>
      <c r="C686" s="631">
        <v>14000</v>
      </c>
      <c r="D686" s="631">
        <v>11200</v>
      </c>
      <c r="E686" s="631">
        <v>2800</v>
      </c>
      <c r="F686" s="630" t="s">
        <v>2294</v>
      </c>
      <c r="G686" s="630" t="s">
        <v>2411</v>
      </c>
      <c r="H686" s="630" t="s">
        <v>2296</v>
      </c>
      <c r="I686" s="630" t="s">
        <v>2297</v>
      </c>
      <c r="J686" s="630" t="s">
        <v>2315</v>
      </c>
      <c r="K686" s="630" t="s">
        <v>2292</v>
      </c>
      <c r="L686" s="632">
        <v>42736</v>
      </c>
    </row>
    <row r="687" spans="1:12">
      <c r="A687" s="630">
        <v>678</v>
      </c>
      <c r="B687" s="630" t="s">
        <v>33</v>
      </c>
      <c r="C687" s="631">
        <v>14000</v>
      </c>
      <c r="D687" s="631">
        <v>11200</v>
      </c>
      <c r="E687" s="631">
        <v>2800</v>
      </c>
      <c r="F687" s="630" t="s">
        <v>2294</v>
      </c>
      <c r="G687" s="630" t="s">
        <v>2411</v>
      </c>
      <c r="H687" s="630" t="s">
        <v>2296</v>
      </c>
      <c r="I687" s="630" t="s">
        <v>2297</v>
      </c>
      <c r="J687" s="630" t="s">
        <v>2315</v>
      </c>
      <c r="K687" s="630" t="s">
        <v>2292</v>
      </c>
      <c r="L687" s="632">
        <v>42736</v>
      </c>
    </row>
    <row r="688" spans="1:12">
      <c r="A688" s="630">
        <v>679</v>
      </c>
      <c r="B688" s="630" t="s">
        <v>33</v>
      </c>
      <c r="C688" s="631">
        <v>14000</v>
      </c>
      <c r="D688" s="631">
        <v>11200</v>
      </c>
      <c r="E688" s="631">
        <v>2800</v>
      </c>
      <c r="F688" s="630" t="s">
        <v>2294</v>
      </c>
      <c r="G688" s="630" t="s">
        <v>2411</v>
      </c>
      <c r="H688" s="630" t="s">
        <v>2296</v>
      </c>
      <c r="I688" s="630" t="s">
        <v>2297</v>
      </c>
      <c r="J688" s="630" t="s">
        <v>2315</v>
      </c>
      <c r="K688" s="630" t="s">
        <v>2292</v>
      </c>
      <c r="L688" s="632">
        <v>42736</v>
      </c>
    </row>
    <row r="689" spans="1:12">
      <c r="A689" s="630">
        <v>680</v>
      </c>
      <c r="B689" s="630" t="s">
        <v>33</v>
      </c>
      <c r="C689" s="631">
        <v>14000</v>
      </c>
      <c r="D689" s="631">
        <v>11200</v>
      </c>
      <c r="E689" s="631">
        <v>2800</v>
      </c>
      <c r="F689" s="630" t="s">
        <v>2294</v>
      </c>
      <c r="G689" s="630" t="s">
        <v>2411</v>
      </c>
      <c r="H689" s="630" t="s">
        <v>2296</v>
      </c>
      <c r="I689" s="630" t="s">
        <v>2297</v>
      </c>
      <c r="J689" s="630" t="s">
        <v>2315</v>
      </c>
      <c r="K689" s="630" t="s">
        <v>2292</v>
      </c>
      <c r="L689" s="632">
        <v>42736</v>
      </c>
    </row>
    <row r="690" spans="1:12">
      <c r="A690" s="630">
        <v>681</v>
      </c>
      <c r="B690" s="630" t="s">
        <v>33</v>
      </c>
      <c r="C690" s="631">
        <v>14000</v>
      </c>
      <c r="D690" s="631">
        <v>11200</v>
      </c>
      <c r="E690" s="631">
        <v>2800</v>
      </c>
      <c r="F690" s="630" t="s">
        <v>2294</v>
      </c>
      <c r="G690" s="630" t="s">
        <v>2411</v>
      </c>
      <c r="H690" s="630" t="s">
        <v>2296</v>
      </c>
      <c r="I690" s="630" t="s">
        <v>2297</v>
      </c>
      <c r="J690" s="630" t="s">
        <v>2315</v>
      </c>
      <c r="K690" s="630" t="s">
        <v>2292</v>
      </c>
      <c r="L690" s="632">
        <v>42736</v>
      </c>
    </row>
    <row r="691" spans="1:12">
      <c r="A691" s="630">
        <v>682</v>
      </c>
      <c r="B691" s="630" t="s">
        <v>33</v>
      </c>
      <c r="C691" s="631">
        <v>14000</v>
      </c>
      <c r="D691" s="631">
        <v>11200</v>
      </c>
      <c r="E691" s="631">
        <v>2800</v>
      </c>
      <c r="F691" s="630" t="s">
        <v>2294</v>
      </c>
      <c r="G691" s="630" t="s">
        <v>2411</v>
      </c>
      <c r="H691" s="630" t="s">
        <v>2296</v>
      </c>
      <c r="I691" s="630" t="s">
        <v>2297</v>
      </c>
      <c r="J691" s="630" t="s">
        <v>2315</v>
      </c>
      <c r="K691" s="630" t="s">
        <v>2292</v>
      </c>
      <c r="L691" s="632">
        <v>42736</v>
      </c>
    </row>
    <row r="692" spans="1:12">
      <c r="A692" s="630">
        <v>683</v>
      </c>
      <c r="B692" s="630" t="s">
        <v>33</v>
      </c>
      <c r="C692" s="631">
        <v>14000</v>
      </c>
      <c r="D692" s="631">
        <v>11200</v>
      </c>
      <c r="E692" s="631">
        <v>2800</v>
      </c>
      <c r="F692" s="630" t="s">
        <v>2294</v>
      </c>
      <c r="G692" s="630" t="s">
        <v>2411</v>
      </c>
      <c r="H692" s="630" t="s">
        <v>2296</v>
      </c>
      <c r="I692" s="630" t="s">
        <v>2297</v>
      </c>
      <c r="J692" s="630" t="s">
        <v>2315</v>
      </c>
      <c r="K692" s="630" t="s">
        <v>2292</v>
      </c>
      <c r="L692" s="632">
        <v>42736</v>
      </c>
    </row>
    <row r="693" spans="1:12">
      <c r="A693" s="630">
        <v>684</v>
      </c>
      <c r="B693" s="630" t="s">
        <v>33</v>
      </c>
      <c r="C693" s="631">
        <v>14000</v>
      </c>
      <c r="D693" s="631">
        <v>11200</v>
      </c>
      <c r="E693" s="631">
        <v>2800</v>
      </c>
      <c r="F693" s="630" t="s">
        <v>2294</v>
      </c>
      <c r="G693" s="630" t="s">
        <v>2411</v>
      </c>
      <c r="H693" s="630" t="s">
        <v>2296</v>
      </c>
      <c r="I693" s="630" t="s">
        <v>2297</v>
      </c>
      <c r="J693" s="630" t="s">
        <v>2315</v>
      </c>
      <c r="K693" s="630" t="s">
        <v>2292</v>
      </c>
      <c r="L693" s="632">
        <v>42736</v>
      </c>
    </row>
    <row r="694" spans="1:12">
      <c r="A694" s="630">
        <v>685</v>
      </c>
      <c r="B694" s="630" t="s">
        <v>33</v>
      </c>
      <c r="C694" s="631">
        <v>14000</v>
      </c>
      <c r="D694" s="631">
        <v>11200</v>
      </c>
      <c r="E694" s="631">
        <v>2800</v>
      </c>
      <c r="F694" s="630" t="s">
        <v>2294</v>
      </c>
      <c r="G694" s="630" t="s">
        <v>2411</v>
      </c>
      <c r="H694" s="630" t="s">
        <v>2296</v>
      </c>
      <c r="I694" s="630" t="s">
        <v>2297</v>
      </c>
      <c r="J694" s="630" t="s">
        <v>2315</v>
      </c>
      <c r="K694" s="630" t="s">
        <v>2292</v>
      </c>
      <c r="L694" s="632">
        <v>42736</v>
      </c>
    </row>
    <row r="695" spans="1:12">
      <c r="A695" s="630">
        <v>686</v>
      </c>
      <c r="B695" s="630" t="s">
        <v>33</v>
      </c>
      <c r="C695" s="631">
        <v>14000</v>
      </c>
      <c r="D695" s="631">
        <v>11200</v>
      </c>
      <c r="E695" s="631">
        <v>2800</v>
      </c>
      <c r="F695" s="630" t="s">
        <v>2294</v>
      </c>
      <c r="G695" s="630" t="s">
        <v>2411</v>
      </c>
      <c r="H695" s="630" t="s">
        <v>2296</v>
      </c>
      <c r="I695" s="630" t="s">
        <v>2297</v>
      </c>
      <c r="J695" s="630" t="s">
        <v>2315</v>
      </c>
      <c r="K695" s="630" t="s">
        <v>2292</v>
      </c>
      <c r="L695" s="632">
        <v>42736</v>
      </c>
    </row>
    <row r="696" spans="1:12">
      <c r="A696" s="630">
        <v>687</v>
      </c>
      <c r="B696" s="630" t="s">
        <v>33</v>
      </c>
      <c r="C696" s="631">
        <v>14000</v>
      </c>
      <c r="D696" s="631">
        <v>11200</v>
      </c>
      <c r="E696" s="631">
        <v>2800</v>
      </c>
      <c r="F696" s="630" t="s">
        <v>2294</v>
      </c>
      <c r="G696" s="630" t="s">
        <v>2411</v>
      </c>
      <c r="H696" s="630" t="s">
        <v>2296</v>
      </c>
      <c r="I696" s="630" t="s">
        <v>2297</v>
      </c>
      <c r="J696" s="630" t="s">
        <v>2315</v>
      </c>
      <c r="K696" s="630" t="s">
        <v>2292</v>
      </c>
      <c r="L696" s="632">
        <v>42736</v>
      </c>
    </row>
    <row r="697" spans="1:12">
      <c r="A697" s="630">
        <v>688</v>
      </c>
      <c r="B697" s="630" t="s">
        <v>33</v>
      </c>
      <c r="C697" s="631">
        <v>14000</v>
      </c>
      <c r="D697" s="631">
        <v>11200</v>
      </c>
      <c r="E697" s="631">
        <v>2800</v>
      </c>
      <c r="F697" s="630" t="s">
        <v>2294</v>
      </c>
      <c r="G697" s="630" t="s">
        <v>2411</v>
      </c>
      <c r="H697" s="630" t="s">
        <v>2296</v>
      </c>
      <c r="I697" s="630" t="s">
        <v>2297</v>
      </c>
      <c r="J697" s="630" t="s">
        <v>2315</v>
      </c>
      <c r="K697" s="630" t="s">
        <v>2292</v>
      </c>
      <c r="L697" s="632">
        <v>42736</v>
      </c>
    </row>
    <row r="698" spans="1:12">
      <c r="A698" s="630">
        <v>689</v>
      </c>
      <c r="B698" s="630" t="s">
        <v>33</v>
      </c>
      <c r="C698" s="631">
        <v>14000</v>
      </c>
      <c r="D698" s="631">
        <v>11200</v>
      </c>
      <c r="E698" s="631">
        <v>2800</v>
      </c>
      <c r="F698" s="630" t="s">
        <v>2294</v>
      </c>
      <c r="G698" s="630" t="s">
        <v>2411</v>
      </c>
      <c r="H698" s="630" t="s">
        <v>2296</v>
      </c>
      <c r="I698" s="630" t="s">
        <v>2297</v>
      </c>
      <c r="J698" s="630" t="s">
        <v>2315</v>
      </c>
      <c r="K698" s="630" t="s">
        <v>2292</v>
      </c>
      <c r="L698" s="632">
        <v>42736</v>
      </c>
    </row>
    <row r="699" spans="1:12">
      <c r="A699" s="630">
        <v>690</v>
      </c>
      <c r="B699" s="630" t="s">
        <v>33</v>
      </c>
      <c r="C699" s="631">
        <v>14000</v>
      </c>
      <c r="D699" s="631">
        <v>11200</v>
      </c>
      <c r="E699" s="631">
        <v>2800</v>
      </c>
      <c r="F699" s="630" t="s">
        <v>2294</v>
      </c>
      <c r="G699" s="630" t="s">
        <v>2411</v>
      </c>
      <c r="H699" s="630" t="s">
        <v>2296</v>
      </c>
      <c r="I699" s="630" t="s">
        <v>2297</v>
      </c>
      <c r="J699" s="630" t="s">
        <v>2315</v>
      </c>
      <c r="K699" s="630" t="s">
        <v>2292</v>
      </c>
      <c r="L699" s="632">
        <v>42736</v>
      </c>
    </row>
    <row r="700" spans="1:12">
      <c r="A700" s="630">
        <v>691</v>
      </c>
      <c r="B700" s="630" t="s">
        <v>33</v>
      </c>
      <c r="C700" s="631">
        <v>14000</v>
      </c>
      <c r="D700" s="631">
        <v>11200</v>
      </c>
      <c r="E700" s="631">
        <v>2800</v>
      </c>
      <c r="F700" s="630" t="s">
        <v>2294</v>
      </c>
      <c r="G700" s="630" t="s">
        <v>2411</v>
      </c>
      <c r="H700" s="630" t="s">
        <v>2296</v>
      </c>
      <c r="I700" s="630" t="s">
        <v>2297</v>
      </c>
      <c r="J700" s="630" t="s">
        <v>2315</v>
      </c>
      <c r="K700" s="630" t="s">
        <v>2292</v>
      </c>
      <c r="L700" s="632">
        <v>42736</v>
      </c>
    </row>
    <row r="701" spans="1:12">
      <c r="A701" s="630">
        <v>692</v>
      </c>
      <c r="B701" s="630" t="s">
        <v>33</v>
      </c>
      <c r="C701" s="631">
        <v>14000</v>
      </c>
      <c r="D701" s="631">
        <v>11200</v>
      </c>
      <c r="E701" s="631">
        <v>2800</v>
      </c>
      <c r="F701" s="630" t="s">
        <v>2294</v>
      </c>
      <c r="G701" s="630" t="s">
        <v>2411</v>
      </c>
      <c r="H701" s="630" t="s">
        <v>2296</v>
      </c>
      <c r="I701" s="630" t="s">
        <v>2297</v>
      </c>
      <c r="J701" s="630" t="s">
        <v>2315</v>
      </c>
      <c r="K701" s="630" t="s">
        <v>2292</v>
      </c>
      <c r="L701" s="632">
        <v>42736</v>
      </c>
    </row>
    <row r="702" spans="1:12">
      <c r="A702" s="630">
        <v>693</v>
      </c>
      <c r="B702" s="630" t="s">
        <v>33</v>
      </c>
      <c r="C702" s="631">
        <v>14000</v>
      </c>
      <c r="D702" s="631">
        <v>11200</v>
      </c>
      <c r="E702" s="631">
        <v>2800</v>
      </c>
      <c r="F702" s="630" t="s">
        <v>2294</v>
      </c>
      <c r="G702" s="630" t="s">
        <v>2411</v>
      </c>
      <c r="H702" s="630" t="s">
        <v>2296</v>
      </c>
      <c r="I702" s="630" t="s">
        <v>2297</v>
      </c>
      <c r="J702" s="630" t="s">
        <v>2315</v>
      </c>
      <c r="K702" s="630" t="s">
        <v>2292</v>
      </c>
      <c r="L702" s="632">
        <v>42736</v>
      </c>
    </row>
    <row r="703" spans="1:12">
      <c r="A703" s="630">
        <v>694</v>
      </c>
      <c r="B703" s="630" t="s">
        <v>33</v>
      </c>
      <c r="C703" s="631">
        <v>14000</v>
      </c>
      <c r="D703" s="631">
        <v>11200</v>
      </c>
      <c r="E703" s="631">
        <v>2800</v>
      </c>
      <c r="F703" s="630" t="s">
        <v>2294</v>
      </c>
      <c r="G703" s="630" t="s">
        <v>2411</v>
      </c>
      <c r="H703" s="630" t="s">
        <v>2296</v>
      </c>
      <c r="I703" s="630" t="s">
        <v>2297</v>
      </c>
      <c r="J703" s="630" t="s">
        <v>2315</v>
      </c>
      <c r="K703" s="630" t="s">
        <v>2292</v>
      </c>
      <c r="L703" s="632">
        <v>42736</v>
      </c>
    </row>
    <row r="704" spans="1:12">
      <c r="A704" s="630">
        <v>695</v>
      </c>
      <c r="B704" s="630" t="s">
        <v>33</v>
      </c>
      <c r="C704" s="631">
        <v>14000</v>
      </c>
      <c r="D704" s="631">
        <v>11200</v>
      </c>
      <c r="E704" s="631">
        <v>2800</v>
      </c>
      <c r="F704" s="630" t="s">
        <v>2294</v>
      </c>
      <c r="G704" s="630" t="s">
        <v>2411</v>
      </c>
      <c r="H704" s="630" t="s">
        <v>2296</v>
      </c>
      <c r="I704" s="630" t="s">
        <v>2297</v>
      </c>
      <c r="J704" s="630" t="s">
        <v>2315</v>
      </c>
      <c r="K704" s="630" t="s">
        <v>2292</v>
      </c>
      <c r="L704" s="632">
        <v>42736</v>
      </c>
    </row>
    <row r="705" spans="1:12">
      <c r="A705" s="630">
        <v>696</v>
      </c>
      <c r="B705" s="630" t="s">
        <v>33</v>
      </c>
      <c r="C705" s="631">
        <v>14000</v>
      </c>
      <c r="D705" s="631">
        <v>11200</v>
      </c>
      <c r="E705" s="631">
        <v>2800</v>
      </c>
      <c r="F705" s="630" t="s">
        <v>2294</v>
      </c>
      <c r="G705" s="630" t="s">
        <v>2411</v>
      </c>
      <c r="H705" s="630" t="s">
        <v>2296</v>
      </c>
      <c r="I705" s="630" t="s">
        <v>2297</v>
      </c>
      <c r="J705" s="630" t="s">
        <v>2315</v>
      </c>
      <c r="K705" s="630" t="s">
        <v>2292</v>
      </c>
      <c r="L705" s="632">
        <v>42736</v>
      </c>
    </row>
    <row r="706" spans="1:12">
      <c r="A706" s="630">
        <v>697</v>
      </c>
      <c r="B706" s="630" t="s">
        <v>33</v>
      </c>
      <c r="C706" s="631">
        <v>14000</v>
      </c>
      <c r="D706" s="631">
        <v>11200</v>
      </c>
      <c r="E706" s="631">
        <v>2800</v>
      </c>
      <c r="F706" s="630" t="s">
        <v>2294</v>
      </c>
      <c r="G706" s="630" t="s">
        <v>2411</v>
      </c>
      <c r="H706" s="630" t="s">
        <v>2296</v>
      </c>
      <c r="I706" s="630" t="s">
        <v>2297</v>
      </c>
      <c r="J706" s="630" t="s">
        <v>2315</v>
      </c>
      <c r="K706" s="630" t="s">
        <v>2292</v>
      </c>
      <c r="L706" s="632">
        <v>42736</v>
      </c>
    </row>
    <row r="707" spans="1:12">
      <c r="A707" s="630">
        <v>698</v>
      </c>
      <c r="B707" s="630" t="s">
        <v>33</v>
      </c>
      <c r="C707" s="631">
        <v>14000</v>
      </c>
      <c r="D707" s="631">
        <v>11200</v>
      </c>
      <c r="E707" s="631">
        <v>2800</v>
      </c>
      <c r="F707" s="630" t="s">
        <v>2294</v>
      </c>
      <c r="G707" s="630" t="s">
        <v>2411</v>
      </c>
      <c r="H707" s="630" t="s">
        <v>2296</v>
      </c>
      <c r="I707" s="630" t="s">
        <v>2297</v>
      </c>
      <c r="J707" s="630" t="s">
        <v>2315</v>
      </c>
      <c r="K707" s="630" t="s">
        <v>2292</v>
      </c>
      <c r="L707" s="632">
        <v>42736</v>
      </c>
    </row>
    <row r="708" spans="1:12">
      <c r="A708" s="630">
        <v>699</v>
      </c>
      <c r="B708" s="630" t="s">
        <v>33</v>
      </c>
      <c r="C708" s="631">
        <v>14000</v>
      </c>
      <c r="D708" s="631">
        <v>11200</v>
      </c>
      <c r="E708" s="631">
        <v>2800</v>
      </c>
      <c r="F708" s="630" t="s">
        <v>2294</v>
      </c>
      <c r="G708" s="630" t="s">
        <v>2411</v>
      </c>
      <c r="H708" s="630" t="s">
        <v>2296</v>
      </c>
      <c r="I708" s="630" t="s">
        <v>2297</v>
      </c>
      <c r="J708" s="630" t="s">
        <v>2315</v>
      </c>
      <c r="K708" s="630" t="s">
        <v>2292</v>
      </c>
      <c r="L708" s="632">
        <v>42736</v>
      </c>
    </row>
    <row r="709" spans="1:12">
      <c r="A709" s="630">
        <v>700</v>
      </c>
      <c r="B709" s="630" t="s">
        <v>33</v>
      </c>
      <c r="C709" s="631">
        <v>14000</v>
      </c>
      <c r="D709" s="631">
        <v>11200</v>
      </c>
      <c r="E709" s="631">
        <v>2800</v>
      </c>
      <c r="F709" s="630" t="s">
        <v>2294</v>
      </c>
      <c r="G709" s="630" t="s">
        <v>2411</v>
      </c>
      <c r="H709" s="630" t="s">
        <v>2296</v>
      </c>
      <c r="I709" s="630" t="s">
        <v>2297</v>
      </c>
      <c r="J709" s="630" t="s">
        <v>2315</v>
      </c>
      <c r="K709" s="630" t="s">
        <v>2292</v>
      </c>
      <c r="L709" s="632">
        <v>42736</v>
      </c>
    </row>
    <row r="710" spans="1:12">
      <c r="A710" s="630">
        <v>701</v>
      </c>
      <c r="B710" s="630" t="s">
        <v>33</v>
      </c>
      <c r="C710" s="631">
        <v>14000</v>
      </c>
      <c r="D710" s="631">
        <v>11200</v>
      </c>
      <c r="E710" s="631">
        <v>2800</v>
      </c>
      <c r="F710" s="630" t="s">
        <v>2294</v>
      </c>
      <c r="G710" s="630" t="s">
        <v>2411</v>
      </c>
      <c r="H710" s="630" t="s">
        <v>2296</v>
      </c>
      <c r="I710" s="630" t="s">
        <v>2297</v>
      </c>
      <c r="J710" s="630" t="s">
        <v>2315</v>
      </c>
      <c r="K710" s="630" t="s">
        <v>2292</v>
      </c>
      <c r="L710" s="632">
        <v>42736</v>
      </c>
    </row>
    <row r="711" spans="1:12">
      <c r="A711" s="630">
        <v>702</v>
      </c>
      <c r="B711" s="630" t="s">
        <v>33</v>
      </c>
      <c r="C711" s="631">
        <v>14000</v>
      </c>
      <c r="D711" s="631">
        <v>11200</v>
      </c>
      <c r="E711" s="631">
        <v>2800</v>
      </c>
      <c r="F711" s="630" t="s">
        <v>2294</v>
      </c>
      <c r="G711" s="630" t="s">
        <v>2411</v>
      </c>
      <c r="H711" s="630" t="s">
        <v>2296</v>
      </c>
      <c r="I711" s="630" t="s">
        <v>2297</v>
      </c>
      <c r="J711" s="630" t="s">
        <v>2315</v>
      </c>
      <c r="K711" s="630" t="s">
        <v>2292</v>
      </c>
      <c r="L711" s="632">
        <v>42736</v>
      </c>
    </row>
    <row r="712" spans="1:12">
      <c r="A712" s="630">
        <v>703</v>
      </c>
      <c r="B712" s="630" t="s">
        <v>33</v>
      </c>
      <c r="C712" s="631">
        <v>14000</v>
      </c>
      <c r="D712" s="631">
        <v>11200</v>
      </c>
      <c r="E712" s="631">
        <v>2800</v>
      </c>
      <c r="F712" s="630" t="s">
        <v>2294</v>
      </c>
      <c r="G712" s="630" t="s">
        <v>2411</v>
      </c>
      <c r="H712" s="630" t="s">
        <v>2296</v>
      </c>
      <c r="I712" s="630" t="s">
        <v>2297</v>
      </c>
      <c r="J712" s="630" t="s">
        <v>2315</v>
      </c>
      <c r="K712" s="630" t="s">
        <v>2292</v>
      </c>
      <c r="L712" s="632">
        <v>42736</v>
      </c>
    </row>
    <row r="713" spans="1:12">
      <c r="A713" s="630">
        <v>704</v>
      </c>
      <c r="B713" s="630" t="s">
        <v>33</v>
      </c>
      <c r="C713" s="631">
        <v>14000</v>
      </c>
      <c r="D713" s="631">
        <v>11200</v>
      </c>
      <c r="E713" s="631">
        <v>2800</v>
      </c>
      <c r="F713" s="630" t="s">
        <v>2294</v>
      </c>
      <c r="G713" s="630" t="s">
        <v>2411</v>
      </c>
      <c r="H713" s="630" t="s">
        <v>2296</v>
      </c>
      <c r="I713" s="630" t="s">
        <v>2297</v>
      </c>
      <c r="J713" s="630" t="s">
        <v>2315</v>
      </c>
      <c r="K713" s="630" t="s">
        <v>2292</v>
      </c>
      <c r="L713" s="632">
        <v>42736</v>
      </c>
    </row>
    <row r="714" spans="1:12">
      <c r="A714" s="630">
        <v>705</v>
      </c>
      <c r="B714" s="630" t="s">
        <v>33</v>
      </c>
      <c r="C714" s="631">
        <v>14000</v>
      </c>
      <c r="D714" s="631">
        <v>11200</v>
      </c>
      <c r="E714" s="631">
        <v>2800</v>
      </c>
      <c r="F714" s="630" t="s">
        <v>2294</v>
      </c>
      <c r="G714" s="630" t="s">
        <v>2411</v>
      </c>
      <c r="H714" s="630" t="s">
        <v>2296</v>
      </c>
      <c r="I714" s="630" t="s">
        <v>2297</v>
      </c>
      <c r="J714" s="630" t="s">
        <v>2315</v>
      </c>
      <c r="K714" s="630" t="s">
        <v>2292</v>
      </c>
      <c r="L714" s="632">
        <v>42736</v>
      </c>
    </row>
    <row r="715" spans="1:12">
      <c r="A715" s="630">
        <v>706</v>
      </c>
      <c r="B715" s="630" t="s">
        <v>33</v>
      </c>
      <c r="C715" s="631">
        <v>14000</v>
      </c>
      <c r="D715" s="631">
        <v>11200</v>
      </c>
      <c r="E715" s="631">
        <v>2800</v>
      </c>
      <c r="F715" s="630" t="s">
        <v>2294</v>
      </c>
      <c r="G715" s="630" t="s">
        <v>2411</v>
      </c>
      <c r="H715" s="630" t="s">
        <v>2296</v>
      </c>
      <c r="I715" s="630" t="s">
        <v>2297</v>
      </c>
      <c r="J715" s="630" t="s">
        <v>2315</v>
      </c>
      <c r="K715" s="630" t="s">
        <v>2292</v>
      </c>
      <c r="L715" s="632">
        <v>42736</v>
      </c>
    </row>
    <row r="716" spans="1:12">
      <c r="A716" s="630">
        <v>707</v>
      </c>
      <c r="B716" s="630" t="s">
        <v>33</v>
      </c>
      <c r="C716" s="631">
        <v>14000</v>
      </c>
      <c r="D716" s="631">
        <v>11200</v>
      </c>
      <c r="E716" s="631">
        <v>2800</v>
      </c>
      <c r="F716" s="630" t="s">
        <v>2294</v>
      </c>
      <c r="G716" s="630" t="s">
        <v>2411</v>
      </c>
      <c r="H716" s="630" t="s">
        <v>2296</v>
      </c>
      <c r="I716" s="630" t="s">
        <v>2297</v>
      </c>
      <c r="J716" s="630" t="s">
        <v>2315</v>
      </c>
      <c r="K716" s="630" t="s">
        <v>2292</v>
      </c>
      <c r="L716" s="632">
        <v>42736</v>
      </c>
    </row>
    <row r="717" spans="1:12">
      <c r="A717" s="630">
        <v>708</v>
      </c>
      <c r="B717" s="630" t="s">
        <v>33</v>
      </c>
      <c r="C717" s="631">
        <v>14000</v>
      </c>
      <c r="D717" s="631">
        <v>11200</v>
      </c>
      <c r="E717" s="631">
        <v>2800</v>
      </c>
      <c r="F717" s="630" t="s">
        <v>2294</v>
      </c>
      <c r="G717" s="630" t="s">
        <v>2411</v>
      </c>
      <c r="H717" s="630" t="s">
        <v>2296</v>
      </c>
      <c r="I717" s="630" t="s">
        <v>2297</v>
      </c>
      <c r="J717" s="630" t="s">
        <v>2315</v>
      </c>
      <c r="K717" s="630" t="s">
        <v>2292</v>
      </c>
      <c r="L717" s="632">
        <v>42736</v>
      </c>
    </row>
    <row r="718" spans="1:12">
      <c r="A718" s="630">
        <v>709</v>
      </c>
      <c r="B718" s="630" t="s">
        <v>33</v>
      </c>
      <c r="C718" s="631">
        <v>14000</v>
      </c>
      <c r="D718" s="631">
        <v>11200</v>
      </c>
      <c r="E718" s="631">
        <v>2800</v>
      </c>
      <c r="F718" s="630" t="s">
        <v>2294</v>
      </c>
      <c r="G718" s="630" t="s">
        <v>2411</v>
      </c>
      <c r="H718" s="630" t="s">
        <v>2296</v>
      </c>
      <c r="I718" s="630" t="s">
        <v>2297</v>
      </c>
      <c r="J718" s="630" t="s">
        <v>2315</v>
      </c>
      <c r="K718" s="630" t="s">
        <v>2292</v>
      </c>
      <c r="L718" s="632">
        <v>42736</v>
      </c>
    </row>
    <row r="719" spans="1:12">
      <c r="A719" s="630">
        <v>710</v>
      </c>
      <c r="B719" s="630" t="s">
        <v>33</v>
      </c>
      <c r="C719" s="631">
        <v>14000</v>
      </c>
      <c r="D719" s="631">
        <v>11200</v>
      </c>
      <c r="E719" s="631">
        <v>2800</v>
      </c>
      <c r="F719" s="630" t="s">
        <v>2294</v>
      </c>
      <c r="G719" s="630" t="s">
        <v>2411</v>
      </c>
      <c r="H719" s="630" t="s">
        <v>2296</v>
      </c>
      <c r="I719" s="630" t="s">
        <v>2297</v>
      </c>
      <c r="J719" s="630" t="s">
        <v>2315</v>
      </c>
      <c r="K719" s="630" t="s">
        <v>2292</v>
      </c>
      <c r="L719" s="632">
        <v>42736</v>
      </c>
    </row>
    <row r="720" spans="1:12">
      <c r="A720" s="630">
        <v>711</v>
      </c>
      <c r="B720" s="630" t="s">
        <v>33</v>
      </c>
      <c r="C720" s="631">
        <v>14000</v>
      </c>
      <c r="D720" s="631">
        <v>11200</v>
      </c>
      <c r="E720" s="631">
        <v>2800</v>
      </c>
      <c r="F720" s="630" t="s">
        <v>2294</v>
      </c>
      <c r="G720" s="630" t="s">
        <v>2411</v>
      </c>
      <c r="H720" s="630" t="s">
        <v>2296</v>
      </c>
      <c r="I720" s="630" t="s">
        <v>2297</v>
      </c>
      <c r="J720" s="630" t="s">
        <v>2315</v>
      </c>
      <c r="K720" s="630" t="s">
        <v>2292</v>
      </c>
      <c r="L720" s="632">
        <v>42736</v>
      </c>
    </row>
    <row r="721" spans="1:12">
      <c r="A721" s="630">
        <v>712</v>
      </c>
      <c r="B721" s="630" t="s">
        <v>33</v>
      </c>
      <c r="C721" s="631">
        <v>14000</v>
      </c>
      <c r="D721" s="631">
        <v>11200</v>
      </c>
      <c r="E721" s="631">
        <v>2800</v>
      </c>
      <c r="F721" s="630" t="s">
        <v>2294</v>
      </c>
      <c r="G721" s="630" t="s">
        <v>2411</v>
      </c>
      <c r="H721" s="630" t="s">
        <v>2296</v>
      </c>
      <c r="I721" s="630" t="s">
        <v>2297</v>
      </c>
      <c r="J721" s="630" t="s">
        <v>2315</v>
      </c>
      <c r="K721" s="630" t="s">
        <v>2292</v>
      </c>
      <c r="L721" s="632">
        <v>42736</v>
      </c>
    </row>
    <row r="722" spans="1:12">
      <c r="A722" s="630">
        <v>713</v>
      </c>
      <c r="B722" s="630" t="s">
        <v>33</v>
      </c>
      <c r="C722" s="631">
        <v>14000</v>
      </c>
      <c r="D722" s="631">
        <v>11200</v>
      </c>
      <c r="E722" s="631">
        <v>2800</v>
      </c>
      <c r="F722" s="630" t="s">
        <v>2294</v>
      </c>
      <c r="G722" s="630" t="s">
        <v>2411</v>
      </c>
      <c r="H722" s="630" t="s">
        <v>2296</v>
      </c>
      <c r="I722" s="630" t="s">
        <v>2297</v>
      </c>
      <c r="J722" s="630" t="s">
        <v>2315</v>
      </c>
      <c r="K722" s="630" t="s">
        <v>2292</v>
      </c>
      <c r="L722" s="632">
        <v>42736</v>
      </c>
    </row>
    <row r="723" spans="1:12">
      <c r="A723" s="630">
        <v>714</v>
      </c>
      <c r="B723" s="630" t="s">
        <v>33</v>
      </c>
      <c r="C723" s="631">
        <v>14000</v>
      </c>
      <c r="D723" s="631">
        <v>11200</v>
      </c>
      <c r="E723" s="631">
        <v>2800</v>
      </c>
      <c r="F723" s="630" t="s">
        <v>2294</v>
      </c>
      <c r="G723" s="630" t="s">
        <v>2411</v>
      </c>
      <c r="H723" s="630" t="s">
        <v>2296</v>
      </c>
      <c r="I723" s="630" t="s">
        <v>2297</v>
      </c>
      <c r="J723" s="630" t="s">
        <v>2315</v>
      </c>
      <c r="K723" s="630" t="s">
        <v>2292</v>
      </c>
      <c r="L723" s="632">
        <v>42736</v>
      </c>
    </row>
    <row r="724" spans="1:12">
      <c r="A724" s="630">
        <v>715</v>
      </c>
      <c r="B724" s="630" t="s">
        <v>33</v>
      </c>
      <c r="C724" s="631">
        <v>14000</v>
      </c>
      <c r="D724" s="631">
        <v>11200</v>
      </c>
      <c r="E724" s="631">
        <v>2800</v>
      </c>
      <c r="F724" s="630" t="s">
        <v>2294</v>
      </c>
      <c r="G724" s="630" t="s">
        <v>2411</v>
      </c>
      <c r="H724" s="630" t="s">
        <v>2296</v>
      </c>
      <c r="I724" s="630" t="s">
        <v>2297</v>
      </c>
      <c r="J724" s="630" t="s">
        <v>2315</v>
      </c>
      <c r="K724" s="630" t="s">
        <v>2292</v>
      </c>
      <c r="L724" s="632">
        <v>42736</v>
      </c>
    </row>
    <row r="725" spans="1:12">
      <c r="A725" s="630">
        <v>716</v>
      </c>
      <c r="B725" s="630" t="s">
        <v>33</v>
      </c>
      <c r="C725" s="631">
        <v>14000</v>
      </c>
      <c r="D725" s="631">
        <v>11200</v>
      </c>
      <c r="E725" s="631">
        <v>2800</v>
      </c>
      <c r="F725" s="630" t="s">
        <v>2294</v>
      </c>
      <c r="G725" s="630" t="s">
        <v>2411</v>
      </c>
      <c r="H725" s="630" t="s">
        <v>2296</v>
      </c>
      <c r="I725" s="630" t="s">
        <v>2297</v>
      </c>
      <c r="J725" s="630" t="s">
        <v>2315</v>
      </c>
      <c r="K725" s="630" t="s">
        <v>2292</v>
      </c>
      <c r="L725" s="632">
        <v>42736</v>
      </c>
    </row>
    <row r="726" spans="1:12">
      <c r="A726" s="630">
        <v>717</v>
      </c>
      <c r="B726" s="630" t="s">
        <v>33</v>
      </c>
      <c r="C726" s="631">
        <v>14000</v>
      </c>
      <c r="D726" s="631">
        <v>11200</v>
      </c>
      <c r="E726" s="631">
        <v>2800</v>
      </c>
      <c r="F726" s="630" t="s">
        <v>2294</v>
      </c>
      <c r="G726" s="630" t="s">
        <v>2411</v>
      </c>
      <c r="H726" s="630" t="s">
        <v>2296</v>
      </c>
      <c r="I726" s="630" t="s">
        <v>2297</v>
      </c>
      <c r="J726" s="630" t="s">
        <v>2315</v>
      </c>
      <c r="K726" s="630" t="s">
        <v>2292</v>
      </c>
      <c r="L726" s="632">
        <v>42736</v>
      </c>
    </row>
    <row r="727" spans="1:12">
      <c r="A727" s="630">
        <v>718</v>
      </c>
      <c r="B727" s="630" t="s">
        <v>33</v>
      </c>
      <c r="C727" s="631">
        <v>14000</v>
      </c>
      <c r="D727" s="631">
        <v>11200</v>
      </c>
      <c r="E727" s="631">
        <v>2800</v>
      </c>
      <c r="F727" s="630" t="s">
        <v>2294</v>
      </c>
      <c r="G727" s="630" t="s">
        <v>2411</v>
      </c>
      <c r="H727" s="630" t="s">
        <v>2296</v>
      </c>
      <c r="I727" s="630" t="s">
        <v>2297</v>
      </c>
      <c r="J727" s="630" t="s">
        <v>2315</v>
      </c>
      <c r="K727" s="630" t="s">
        <v>2292</v>
      </c>
      <c r="L727" s="632">
        <v>42736</v>
      </c>
    </row>
    <row r="728" spans="1:12">
      <c r="A728" s="630">
        <v>719</v>
      </c>
      <c r="B728" s="630" t="s">
        <v>33</v>
      </c>
      <c r="C728" s="631">
        <v>14000</v>
      </c>
      <c r="D728" s="631">
        <v>11200</v>
      </c>
      <c r="E728" s="631">
        <v>2800</v>
      </c>
      <c r="F728" s="630" t="s">
        <v>2294</v>
      </c>
      <c r="G728" s="630" t="s">
        <v>2411</v>
      </c>
      <c r="H728" s="630" t="s">
        <v>2296</v>
      </c>
      <c r="I728" s="630" t="s">
        <v>2297</v>
      </c>
      <c r="J728" s="630" t="s">
        <v>2315</v>
      </c>
      <c r="K728" s="630" t="s">
        <v>2292</v>
      </c>
      <c r="L728" s="632">
        <v>42736</v>
      </c>
    </row>
    <row r="729" spans="1:12">
      <c r="A729" s="630">
        <v>720</v>
      </c>
      <c r="B729" s="630" t="s">
        <v>33</v>
      </c>
      <c r="C729" s="631">
        <v>14000</v>
      </c>
      <c r="D729" s="631">
        <v>11200</v>
      </c>
      <c r="E729" s="631">
        <v>2800</v>
      </c>
      <c r="F729" s="630" t="s">
        <v>2294</v>
      </c>
      <c r="G729" s="630" t="s">
        <v>2411</v>
      </c>
      <c r="H729" s="630" t="s">
        <v>2296</v>
      </c>
      <c r="I729" s="630" t="s">
        <v>2297</v>
      </c>
      <c r="J729" s="630" t="s">
        <v>2315</v>
      </c>
      <c r="K729" s="630" t="s">
        <v>2292</v>
      </c>
      <c r="L729" s="632">
        <v>42736</v>
      </c>
    </row>
    <row r="730" spans="1:12">
      <c r="A730" s="630">
        <v>721</v>
      </c>
      <c r="B730" s="630" t="s">
        <v>33</v>
      </c>
      <c r="C730" s="631">
        <v>14000</v>
      </c>
      <c r="D730" s="631">
        <v>11200</v>
      </c>
      <c r="E730" s="631">
        <v>2800</v>
      </c>
      <c r="F730" s="630" t="s">
        <v>2294</v>
      </c>
      <c r="G730" s="630" t="s">
        <v>2411</v>
      </c>
      <c r="H730" s="630" t="s">
        <v>2296</v>
      </c>
      <c r="I730" s="630" t="s">
        <v>2297</v>
      </c>
      <c r="J730" s="630" t="s">
        <v>2315</v>
      </c>
      <c r="K730" s="630" t="s">
        <v>2292</v>
      </c>
      <c r="L730" s="632">
        <v>42736</v>
      </c>
    </row>
    <row r="731" spans="1:12">
      <c r="A731" s="630">
        <v>722</v>
      </c>
      <c r="B731" s="630" t="s">
        <v>33</v>
      </c>
      <c r="C731" s="631">
        <v>14000</v>
      </c>
      <c r="D731" s="631">
        <v>11200</v>
      </c>
      <c r="E731" s="631">
        <v>2800</v>
      </c>
      <c r="F731" s="630" t="s">
        <v>2294</v>
      </c>
      <c r="G731" s="630" t="s">
        <v>2411</v>
      </c>
      <c r="H731" s="630" t="s">
        <v>2296</v>
      </c>
      <c r="I731" s="630" t="s">
        <v>2297</v>
      </c>
      <c r="J731" s="630" t="s">
        <v>2315</v>
      </c>
      <c r="K731" s="630" t="s">
        <v>2292</v>
      </c>
      <c r="L731" s="632">
        <v>42736</v>
      </c>
    </row>
    <row r="732" spans="1:12">
      <c r="A732" s="630">
        <v>723</v>
      </c>
      <c r="B732" s="630" t="s">
        <v>33</v>
      </c>
      <c r="C732" s="631">
        <v>14000</v>
      </c>
      <c r="D732" s="631">
        <v>11200</v>
      </c>
      <c r="E732" s="631">
        <v>2800</v>
      </c>
      <c r="F732" s="630" t="s">
        <v>2294</v>
      </c>
      <c r="G732" s="630" t="s">
        <v>2411</v>
      </c>
      <c r="H732" s="630" t="s">
        <v>2296</v>
      </c>
      <c r="I732" s="630" t="s">
        <v>2297</v>
      </c>
      <c r="J732" s="630" t="s">
        <v>2315</v>
      </c>
      <c r="K732" s="630" t="s">
        <v>2292</v>
      </c>
      <c r="L732" s="632">
        <v>42736</v>
      </c>
    </row>
    <row r="733" spans="1:12">
      <c r="A733" s="630">
        <v>724</v>
      </c>
      <c r="B733" s="630" t="s">
        <v>33</v>
      </c>
      <c r="C733" s="631">
        <v>14000</v>
      </c>
      <c r="D733" s="631">
        <v>11200</v>
      </c>
      <c r="E733" s="631">
        <v>2800</v>
      </c>
      <c r="F733" s="630" t="s">
        <v>2294</v>
      </c>
      <c r="G733" s="630" t="s">
        <v>2411</v>
      </c>
      <c r="H733" s="630" t="s">
        <v>2296</v>
      </c>
      <c r="I733" s="630" t="s">
        <v>2297</v>
      </c>
      <c r="J733" s="630" t="s">
        <v>2315</v>
      </c>
      <c r="K733" s="630" t="s">
        <v>2292</v>
      </c>
      <c r="L733" s="632">
        <v>42736</v>
      </c>
    </row>
    <row r="734" spans="1:12">
      <c r="A734" s="630">
        <v>725</v>
      </c>
      <c r="B734" s="630" t="s">
        <v>33</v>
      </c>
      <c r="C734" s="631">
        <v>14000</v>
      </c>
      <c r="D734" s="631">
        <v>11200</v>
      </c>
      <c r="E734" s="631">
        <v>2800</v>
      </c>
      <c r="F734" s="630" t="s">
        <v>2294</v>
      </c>
      <c r="G734" s="630" t="s">
        <v>2411</v>
      </c>
      <c r="H734" s="630" t="s">
        <v>2296</v>
      </c>
      <c r="I734" s="630" t="s">
        <v>2297</v>
      </c>
      <c r="J734" s="630" t="s">
        <v>2315</v>
      </c>
      <c r="K734" s="630" t="s">
        <v>2292</v>
      </c>
      <c r="L734" s="632">
        <v>42736</v>
      </c>
    </row>
    <row r="735" spans="1:12">
      <c r="A735" s="630">
        <v>726</v>
      </c>
      <c r="B735" s="630" t="s">
        <v>33</v>
      </c>
      <c r="C735" s="631">
        <v>14000</v>
      </c>
      <c r="D735" s="631">
        <v>11200</v>
      </c>
      <c r="E735" s="631">
        <v>2800</v>
      </c>
      <c r="F735" s="630" t="s">
        <v>2294</v>
      </c>
      <c r="G735" s="630" t="s">
        <v>2411</v>
      </c>
      <c r="H735" s="630" t="s">
        <v>2296</v>
      </c>
      <c r="I735" s="630" t="s">
        <v>2297</v>
      </c>
      <c r="J735" s="630" t="s">
        <v>2315</v>
      </c>
      <c r="K735" s="630" t="s">
        <v>2292</v>
      </c>
      <c r="L735" s="632">
        <v>42736</v>
      </c>
    </row>
    <row r="736" spans="1:12">
      <c r="A736" s="630">
        <v>727</v>
      </c>
      <c r="B736" s="630" t="s">
        <v>33</v>
      </c>
      <c r="C736" s="631">
        <v>14000</v>
      </c>
      <c r="D736" s="631">
        <v>11200</v>
      </c>
      <c r="E736" s="631">
        <v>2800</v>
      </c>
      <c r="F736" s="630" t="s">
        <v>2294</v>
      </c>
      <c r="G736" s="630" t="s">
        <v>2411</v>
      </c>
      <c r="H736" s="630" t="s">
        <v>2296</v>
      </c>
      <c r="I736" s="630" t="s">
        <v>2297</v>
      </c>
      <c r="J736" s="630" t="s">
        <v>2315</v>
      </c>
      <c r="K736" s="630" t="s">
        <v>2292</v>
      </c>
      <c r="L736" s="632">
        <v>42736</v>
      </c>
    </row>
    <row r="737" spans="1:12">
      <c r="A737" s="630">
        <v>728</v>
      </c>
      <c r="B737" s="630" t="s">
        <v>33</v>
      </c>
      <c r="C737" s="631">
        <v>14000</v>
      </c>
      <c r="D737" s="631">
        <v>11200</v>
      </c>
      <c r="E737" s="631">
        <v>2800</v>
      </c>
      <c r="F737" s="630" t="s">
        <v>2294</v>
      </c>
      <c r="G737" s="630" t="s">
        <v>2411</v>
      </c>
      <c r="H737" s="630" t="s">
        <v>2296</v>
      </c>
      <c r="I737" s="630" t="s">
        <v>2297</v>
      </c>
      <c r="J737" s="630" t="s">
        <v>2315</v>
      </c>
      <c r="K737" s="630" t="s">
        <v>2292</v>
      </c>
      <c r="L737" s="632">
        <v>42736</v>
      </c>
    </row>
    <row r="738" spans="1:12">
      <c r="A738" s="630">
        <v>729</v>
      </c>
      <c r="B738" s="630" t="s">
        <v>33</v>
      </c>
      <c r="C738" s="631">
        <v>14000</v>
      </c>
      <c r="D738" s="631">
        <v>11200</v>
      </c>
      <c r="E738" s="631">
        <v>2800</v>
      </c>
      <c r="F738" s="630" t="s">
        <v>2294</v>
      </c>
      <c r="G738" s="630" t="s">
        <v>2411</v>
      </c>
      <c r="H738" s="630" t="s">
        <v>2296</v>
      </c>
      <c r="I738" s="630" t="s">
        <v>2297</v>
      </c>
      <c r="J738" s="630" t="s">
        <v>2315</v>
      </c>
      <c r="K738" s="630" t="s">
        <v>2292</v>
      </c>
      <c r="L738" s="632">
        <v>42736</v>
      </c>
    </row>
    <row r="739" spans="1:12">
      <c r="A739" s="630">
        <v>730</v>
      </c>
      <c r="B739" s="630" t="s">
        <v>33</v>
      </c>
      <c r="C739" s="631">
        <v>14000</v>
      </c>
      <c r="D739" s="631">
        <v>11200</v>
      </c>
      <c r="E739" s="631">
        <v>2800</v>
      </c>
      <c r="F739" s="630" t="s">
        <v>2294</v>
      </c>
      <c r="G739" s="630" t="s">
        <v>2411</v>
      </c>
      <c r="H739" s="630" t="s">
        <v>2296</v>
      </c>
      <c r="I739" s="630" t="s">
        <v>2297</v>
      </c>
      <c r="J739" s="630" t="s">
        <v>2315</v>
      </c>
      <c r="K739" s="630" t="s">
        <v>2292</v>
      </c>
      <c r="L739" s="632">
        <v>42736</v>
      </c>
    </row>
    <row r="740" spans="1:12">
      <c r="A740" s="630">
        <v>731</v>
      </c>
      <c r="B740" s="630" t="s">
        <v>33</v>
      </c>
      <c r="C740" s="631">
        <v>14000</v>
      </c>
      <c r="D740" s="631">
        <v>11200</v>
      </c>
      <c r="E740" s="631">
        <v>2800</v>
      </c>
      <c r="F740" s="630" t="s">
        <v>2294</v>
      </c>
      <c r="G740" s="630" t="s">
        <v>2411</v>
      </c>
      <c r="H740" s="630" t="s">
        <v>2296</v>
      </c>
      <c r="I740" s="630" t="s">
        <v>2297</v>
      </c>
      <c r="J740" s="630" t="s">
        <v>2315</v>
      </c>
      <c r="K740" s="630" t="s">
        <v>2292</v>
      </c>
      <c r="L740" s="632">
        <v>42736</v>
      </c>
    </row>
    <row r="741" spans="1:12">
      <c r="A741" s="630">
        <v>732</v>
      </c>
      <c r="B741" s="630" t="s">
        <v>33</v>
      </c>
      <c r="C741" s="631">
        <v>14000</v>
      </c>
      <c r="D741" s="631">
        <v>11200</v>
      </c>
      <c r="E741" s="631">
        <v>2800</v>
      </c>
      <c r="F741" s="630" t="s">
        <v>2294</v>
      </c>
      <c r="G741" s="630" t="s">
        <v>2411</v>
      </c>
      <c r="H741" s="630" t="s">
        <v>2296</v>
      </c>
      <c r="I741" s="630" t="s">
        <v>2297</v>
      </c>
      <c r="J741" s="630" t="s">
        <v>2315</v>
      </c>
      <c r="K741" s="630" t="s">
        <v>2292</v>
      </c>
      <c r="L741" s="632">
        <v>42736</v>
      </c>
    </row>
    <row r="742" spans="1:12">
      <c r="A742" s="630">
        <v>733</v>
      </c>
      <c r="B742" s="630" t="s">
        <v>33</v>
      </c>
      <c r="C742" s="631">
        <v>14000</v>
      </c>
      <c r="D742" s="631">
        <v>11200</v>
      </c>
      <c r="E742" s="631">
        <v>2800</v>
      </c>
      <c r="F742" s="630" t="s">
        <v>2294</v>
      </c>
      <c r="G742" s="630" t="s">
        <v>2411</v>
      </c>
      <c r="H742" s="630" t="s">
        <v>2296</v>
      </c>
      <c r="I742" s="630" t="s">
        <v>2297</v>
      </c>
      <c r="J742" s="630" t="s">
        <v>2315</v>
      </c>
      <c r="K742" s="630" t="s">
        <v>2292</v>
      </c>
      <c r="L742" s="632">
        <v>42736</v>
      </c>
    </row>
    <row r="743" spans="1:12">
      <c r="A743" s="630">
        <v>734</v>
      </c>
      <c r="B743" s="630" t="s">
        <v>33</v>
      </c>
      <c r="C743" s="631">
        <v>14000</v>
      </c>
      <c r="D743" s="631">
        <v>11200</v>
      </c>
      <c r="E743" s="631">
        <v>2800</v>
      </c>
      <c r="F743" s="630" t="s">
        <v>2294</v>
      </c>
      <c r="G743" s="630" t="s">
        <v>2411</v>
      </c>
      <c r="H743" s="630" t="s">
        <v>2296</v>
      </c>
      <c r="I743" s="630" t="s">
        <v>2297</v>
      </c>
      <c r="J743" s="630" t="s">
        <v>2315</v>
      </c>
      <c r="K743" s="630" t="s">
        <v>2292</v>
      </c>
      <c r="L743" s="632">
        <v>42736</v>
      </c>
    </row>
    <row r="744" spans="1:12">
      <c r="A744" s="630">
        <v>735</v>
      </c>
      <c r="B744" s="630" t="s">
        <v>33</v>
      </c>
      <c r="C744" s="631">
        <v>14000</v>
      </c>
      <c r="D744" s="631">
        <v>11200</v>
      </c>
      <c r="E744" s="631">
        <v>2800</v>
      </c>
      <c r="F744" s="630" t="s">
        <v>2294</v>
      </c>
      <c r="G744" s="630" t="s">
        <v>2411</v>
      </c>
      <c r="H744" s="630" t="s">
        <v>2296</v>
      </c>
      <c r="I744" s="630" t="s">
        <v>2297</v>
      </c>
      <c r="J744" s="630" t="s">
        <v>2315</v>
      </c>
      <c r="K744" s="630" t="s">
        <v>2292</v>
      </c>
      <c r="L744" s="632">
        <v>42736</v>
      </c>
    </row>
    <row r="745" spans="1:12">
      <c r="A745" s="630">
        <v>736</v>
      </c>
      <c r="B745" s="630" t="s">
        <v>33</v>
      </c>
      <c r="C745" s="631">
        <v>14000</v>
      </c>
      <c r="D745" s="631">
        <v>11200</v>
      </c>
      <c r="E745" s="631">
        <v>2800</v>
      </c>
      <c r="F745" s="630" t="s">
        <v>2294</v>
      </c>
      <c r="G745" s="630" t="s">
        <v>2411</v>
      </c>
      <c r="H745" s="630" t="s">
        <v>2296</v>
      </c>
      <c r="I745" s="630" t="s">
        <v>2297</v>
      </c>
      <c r="J745" s="630" t="s">
        <v>2315</v>
      </c>
      <c r="K745" s="630" t="s">
        <v>2292</v>
      </c>
      <c r="L745" s="632">
        <v>42736</v>
      </c>
    </row>
    <row r="746" spans="1:12">
      <c r="A746" s="630">
        <v>737</v>
      </c>
      <c r="B746" s="630" t="s">
        <v>33</v>
      </c>
      <c r="C746" s="631">
        <v>14000</v>
      </c>
      <c r="D746" s="631">
        <v>11200</v>
      </c>
      <c r="E746" s="631">
        <v>2800</v>
      </c>
      <c r="F746" s="630" t="s">
        <v>2294</v>
      </c>
      <c r="G746" s="630" t="s">
        <v>2411</v>
      </c>
      <c r="H746" s="630" t="s">
        <v>2296</v>
      </c>
      <c r="I746" s="630" t="s">
        <v>2297</v>
      </c>
      <c r="J746" s="630" t="s">
        <v>2315</v>
      </c>
      <c r="K746" s="630" t="s">
        <v>2292</v>
      </c>
      <c r="L746" s="632">
        <v>42736</v>
      </c>
    </row>
    <row r="747" spans="1:12">
      <c r="A747" s="630">
        <v>738</v>
      </c>
      <c r="B747" s="630" t="s">
        <v>33</v>
      </c>
      <c r="C747" s="631">
        <v>14000</v>
      </c>
      <c r="D747" s="631">
        <v>11200</v>
      </c>
      <c r="E747" s="631">
        <v>2800</v>
      </c>
      <c r="F747" s="630" t="s">
        <v>2294</v>
      </c>
      <c r="G747" s="630" t="s">
        <v>2411</v>
      </c>
      <c r="H747" s="630" t="s">
        <v>2296</v>
      </c>
      <c r="I747" s="630" t="s">
        <v>2297</v>
      </c>
      <c r="J747" s="630" t="s">
        <v>2315</v>
      </c>
      <c r="K747" s="630" t="s">
        <v>2292</v>
      </c>
      <c r="L747" s="632">
        <v>42736</v>
      </c>
    </row>
    <row r="748" spans="1:12">
      <c r="A748" s="630">
        <v>739</v>
      </c>
      <c r="B748" s="630" t="s">
        <v>33</v>
      </c>
      <c r="C748" s="631">
        <v>14000</v>
      </c>
      <c r="D748" s="631">
        <v>11200</v>
      </c>
      <c r="E748" s="631">
        <v>2800</v>
      </c>
      <c r="F748" s="630" t="s">
        <v>2294</v>
      </c>
      <c r="G748" s="630" t="s">
        <v>2411</v>
      </c>
      <c r="H748" s="630" t="s">
        <v>2296</v>
      </c>
      <c r="I748" s="630" t="s">
        <v>2297</v>
      </c>
      <c r="J748" s="630" t="s">
        <v>2315</v>
      </c>
      <c r="K748" s="630" t="s">
        <v>2292</v>
      </c>
      <c r="L748" s="632">
        <v>42736</v>
      </c>
    </row>
    <row r="749" spans="1:12">
      <c r="A749" s="630">
        <v>740</v>
      </c>
      <c r="B749" s="630" t="s">
        <v>33</v>
      </c>
      <c r="C749" s="631">
        <v>14000</v>
      </c>
      <c r="D749" s="631">
        <v>11200</v>
      </c>
      <c r="E749" s="631">
        <v>2800</v>
      </c>
      <c r="F749" s="630" t="s">
        <v>2294</v>
      </c>
      <c r="G749" s="630" t="s">
        <v>2411</v>
      </c>
      <c r="H749" s="630" t="s">
        <v>2296</v>
      </c>
      <c r="I749" s="630" t="s">
        <v>2297</v>
      </c>
      <c r="J749" s="630" t="s">
        <v>2315</v>
      </c>
      <c r="K749" s="630" t="s">
        <v>2292</v>
      </c>
      <c r="L749" s="632">
        <v>42736</v>
      </c>
    </row>
    <row r="750" spans="1:12">
      <c r="A750" s="630">
        <v>741</v>
      </c>
      <c r="B750" s="630" t="s">
        <v>33</v>
      </c>
      <c r="C750" s="631">
        <v>14000</v>
      </c>
      <c r="D750" s="631">
        <v>11200</v>
      </c>
      <c r="E750" s="631">
        <v>2800</v>
      </c>
      <c r="F750" s="630" t="s">
        <v>2294</v>
      </c>
      <c r="G750" s="630" t="s">
        <v>2411</v>
      </c>
      <c r="H750" s="630" t="s">
        <v>2296</v>
      </c>
      <c r="I750" s="630" t="s">
        <v>2297</v>
      </c>
      <c r="J750" s="630" t="s">
        <v>2315</v>
      </c>
      <c r="K750" s="630" t="s">
        <v>2292</v>
      </c>
      <c r="L750" s="632">
        <v>42736</v>
      </c>
    </row>
    <row r="751" spans="1:12">
      <c r="A751" s="630">
        <v>742</v>
      </c>
      <c r="B751" s="630" t="s">
        <v>33</v>
      </c>
      <c r="C751" s="631">
        <v>14000</v>
      </c>
      <c r="D751" s="631">
        <v>11200</v>
      </c>
      <c r="E751" s="631">
        <v>2800</v>
      </c>
      <c r="F751" s="630" t="s">
        <v>2294</v>
      </c>
      <c r="G751" s="630" t="s">
        <v>2411</v>
      </c>
      <c r="H751" s="630" t="s">
        <v>2296</v>
      </c>
      <c r="I751" s="630" t="s">
        <v>2297</v>
      </c>
      <c r="J751" s="630" t="s">
        <v>2315</v>
      </c>
      <c r="K751" s="630" t="s">
        <v>2292</v>
      </c>
      <c r="L751" s="632">
        <v>42736</v>
      </c>
    </row>
    <row r="752" spans="1:12">
      <c r="A752" s="630">
        <v>743</v>
      </c>
      <c r="B752" s="630" t="s">
        <v>33</v>
      </c>
      <c r="C752" s="631">
        <v>14000</v>
      </c>
      <c r="D752" s="631">
        <v>11200</v>
      </c>
      <c r="E752" s="631">
        <v>2800</v>
      </c>
      <c r="F752" s="630" t="s">
        <v>2294</v>
      </c>
      <c r="G752" s="630" t="s">
        <v>2411</v>
      </c>
      <c r="H752" s="630" t="s">
        <v>2296</v>
      </c>
      <c r="I752" s="630" t="s">
        <v>2297</v>
      </c>
      <c r="J752" s="630" t="s">
        <v>2315</v>
      </c>
      <c r="K752" s="630" t="s">
        <v>2292</v>
      </c>
      <c r="L752" s="632">
        <v>42736</v>
      </c>
    </row>
    <row r="753" spans="1:12">
      <c r="A753" s="630">
        <v>744</v>
      </c>
      <c r="B753" s="630" t="s">
        <v>33</v>
      </c>
      <c r="C753" s="631">
        <v>14000</v>
      </c>
      <c r="D753" s="631">
        <v>11200</v>
      </c>
      <c r="E753" s="631">
        <v>2800</v>
      </c>
      <c r="F753" s="630" t="s">
        <v>2294</v>
      </c>
      <c r="G753" s="630" t="s">
        <v>2411</v>
      </c>
      <c r="H753" s="630" t="s">
        <v>2296</v>
      </c>
      <c r="I753" s="630" t="s">
        <v>2297</v>
      </c>
      <c r="J753" s="630" t="s">
        <v>2315</v>
      </c>
      <c r="K753" s="630" t="s">
        <v>2292</v>
      </c>
      <c r="L753" s="632">
        <v>42736</v>
      </c>
    </row>
    <row r="754" spans="1:12">
      <c r="A754" s="630">
        <v>745</v>
      </c>
      <c r="B754" s="630" t="s">
        <v>33</v>
      </c>
      <c r="C754" s="631">
        <v>14000</v>
      </c>
      <c r="D754" s="631">
        <v>11200</v>
      </c>
      <c r="E754" s="631">
        <v>2800</v>
      </c>
      <c r="F754" s="630" t="s">
        <v>2294</v>
      </c>
      <c r="G754" s="630" t="s">
        <v>2411</v>
      </c>
      <c r="H754" s="630" t="s">
        <v>2296</v>
      </c>
      <c r="I754" s="630" t="s">
        <v>2297</v>
      </c>
      <c r="J754" s="630" t="s">
        <v>2315</v>
      </c>
      <c r="K754" s="630" t="s">
        <v>2292</v>
      </c>
      <c r="L754" s="632">
        <v>42736</v>
      </c>
    </row>
    <row r="755" spans="1:12">
      <c r="A755" s="630">
        <v>746</v>
      </c>
      <c r="B755" s="630" t="s">
        <v>33</v>
      </c>
      <c r="C755" s="631">
        <v>14000</v>
      </c>
      <c r="D755" s="631">
        <v>11200</v>
      </c>
      <c r="E755" s="631">
        <v>2800</v>
      </c>
      <c r="F755" s="630" t="s">
        <v>2294</v>
      </c>
      <c r="G755" s="630" t="s">
        <v>2411</v>
      </c>
      <c r="H755" s="630" t="s">
        <v>2296</v>
      </c>
      <c r="I755" s="630" t="s">
        <v>2297</v>
      </c>
      <c r="J755" s="630" t="s">
        <v>2315</v>
      </c>
      <c r="K755" s="630" t="s">
        <v>2292</v>
      </c>
      <c r="L755" s="632">
        <v>42736</v>
      </c>
    </row>
    <row r="756" spans="1:12">
      <c r="A756" s="630">
        <v>747</v>
      </c>
      <c r="B756" s="630" t="s">
        <v>33</v>
      </c>
      <c r="C756" s="631">
        <v>14000</v>
      </c>
      <c r="D756" s="631">
        <v>11200</v>
      </c>
      <c r="E756" s="631">
        <v>2800</v>
      </c>
      <c r="F756" s="630" t="s">
        <v>2294</v>
      </c>
      <c r="G756" s="630" t="s">
        <v>2411</v>
      </c>
      <c r="H756" s="630" t="s">
        <v>2296</v>
      </c>
      <c r="I756" s="630" t="s">
        <v>2297</v>
      </c>
      <c r="J756" s="630" t="s">
        <v>2315</v>
      </c>
      <c r="K756" s="630" t="s">
        <v>2292</v>
      </c>
      <c r="L756" s="632">
        <v>42736</v>
      </c>
    </row>
    <row r="757" spans="1:12">
      <c r="A757" s="630">
        <v>748</v>
      </c>
      <c r="B757" s="630" t="s">
        <v>33</v>
      </c>
      <c r="C757" s="631">
        <v>14000</v>
      </c>
      <c r="D757" s="631">
        <v>11200</v>
      </c>
      <c r="E757" s="631">
        <v>2800</v>
      </c>
      <c r="F757" s="630" t="s">
        <v>2294</v>
      </c>
      <c r="G757" s="630" t="s">
        <v>2411</v>
      </c>
      <c r="H757" s="630" t="s">
        <v>2296</v>
      </c>
      <c r="I757" s="630" t="s">
        <v>2297</v>
      </c>
      <c r="J757" s="630" t="s">
        <v>2315</v>
      </c>
      <c r="K757" s="630" t="s">
        <v>2292</v>
      </c>
      <c r="L757" s="632">
        <v>42736</v>
      </c>
    </row>
    <row r="758" spans="1:12">
      <c r="A758" s="630">
        <v>749</v>
      </c>
      <c r="B758" s="630" t="s">
        <v>33</v>
      </c>
      <c r="C758" s="631">
        <v>14000</v>
      </c>
      <c r="D758" s="631">
        <v>11200</v>
      </c>
      <c r="E758" s="631">
        <v>2800</v>
      </c>
      <c r="F758" s="630" t="s">
        <v>2294</v>
      </c>
      <c r="G758" s="630" t="s">
        <v>2411</v>
      </c>
      <c r="H758" s="630" t="s">
        <v>2296</v>
      </c>
      <c r="I758" s="630" t="s">
        <v>2297</v>
      </c>
      <c r="J758" s="630" t="s">
        <v>2315</v>
      </c>
      <c r="K758" s="630" t="s">
        <v>2292</v>
      </c>
      <c r="L758" s="632">
        <v>42736</v>
      </c>
    </row>
    <row r="759" spans="1:12">
      <c r="A759" s="630">
        <v>750</v>
      </c>
      <c r="B759" s="630" t="s">
        <v>33</v>
      </c>
      <c r="C759" s="631">
        <v>14000</v>
      </c>
      <c r="D759" s="631">
        <v>11200</v>
      </c>
      <c r="E759" s="631">
        <v>2800</v>
      </c>
      <c r="F759" s="630" t="s">
        <v>2294</v>
      </c>
      <c r="G759" s="630" t="s">
        <v>2411</v>
      </c>
      <c r="H759" s="630" t="s">
        <v>2296</v>
      </c>
      <c r="I759" s="630" t="s">
        <v>2297</v>
      </c>
      <c r="J759" s="630" t="s">
        <v>2315</v>
      </c>
      <c r="K759" s="630" t="s">
        <v>2292</v>
      </c>
      <c r="L759" s="632">
        <v>42736</v>
      </c>
    </row>
    <row r="760" spans="1:12">
      <c r="A760" s="630">
        <v>751</v>
      </c>
      <c r="B760" s="630" t="s">
        <v>33</v>
      </c>
      <c r="C760" s="631">
        <v>14000</v>
      </c>
      <c r="D760" s="631">
        <v>11200</v>
      </c>
      <c r="E760" s="631">
        <v>2800</v>
      </c>
      <c r="F760" s="630" t="s">
        <v>2294</v>
      </c>
      <c r="G760" s="630" t="s">
        <v>2411</v>
      </c>
      <c r="H760" s="630" t="s">
        <v>2296</v>
      </c>
      <c r="I760" s="630" t="s">
        <v>2297</v>
      </c>
      <c r="J760" s="630" t="s">
        <v>2315</v>
      </c>
      <c r="K760" s="630" t="s">
        <v>2292</v>
      </c>
      <c r="L760" s="632">
        <v>42736</v>
      </c>
    </row>
    <row r="761" spans="1:12">
      <c r="A761" s="630">
        <v>752</v>
      </c>
      <c r="B761" s="630" t="s">
        <v>2416</v>
      </c>
      <c r="C761" s="631">
        <v>201200</v>
      </c>
      <c r="D761" s="631">
        <v>201200</v>
      </c>
      <c r="E761" s="631">
        <v>0</v>
      </c>
      <c r="F761" s="630" t="s">
        <v>2417</v>
      </c>
      <c r="G761" s="630" t="s">
        <v>2411</v>
      </c>
      <c r="H761" s="630" t="s">
        <v>2356</v>
      </c>
      <c r="I761" s="630" t="s">
        <v>2357</v>
      </c>
      <c r="J761" s="630" t="s">
        <v>2315</v>
      </c>
      <c r="K761" s="630" t="s">
        <v>2292</v>
      </c>
      <c r="L761" s="632">
        <v>42736</v>
      </c>
    </row>
    <row r="762" spans="1:12">
      <c r="A762" s="630">
        <v>753</v>
      </c>
      <c r="B762" s="630" t="s">
        <v>2418</v>
      </c>
      <c r="C762" s="631">
        <v>1500</v>
      </c>
      <c r="D762" s="631">
        <v>1200</v>
      </c>
      <c r="E762" s="631">
        <v>300</v>
      </c>
      <c r="F762" s="630" t="s">
        <v>2361</v>
      </c>
      <c r="G762" s="630" t="s">
        <v>2411</v>
      </c>
      <c r="H762" s="630" t="s">
        <v>2356</v>
      </c>
      <c r="I762" s="630" t="s">
        <v>2357</v>
      </c>
      <c r="J762" s="630" t="s">
        <v>2315</v>
      </c>
      <c r="K762" s="630" t="s">
        <v>2292</v>
      </c>
      <c r="L762" s="632">
        <v>42736</v>
      </c>
    </row>
    <row r="763" spans="1:12">
      <c r="A763" s="630">
        <v>754</v>
      </c>
      <c r="B763" s="630" t="s">
        <v>2418</v>
      </c>
      <c r="C763" s="631">
        <v>1500</v>
      </c>
      <c r="D763" s="631">
        <v>1200</v>
      </c>
      <c r="E763" s="631">
        <v>300</v>
      </c>
      <c r="F763" s="630" t="s">
        <v>2361</v>
      </c>
      <c r="G763" s="630" t="s">
        <v>2411</v>
      </c>
      <c r="H763" s="630" t="s">
        <v>2356</v>
      </c>
      <c r="I763" s="630" t="s">
        <v>2357</v>
      </c>
      <c r="J763" s="630" t="s">
        <v>2315</v>
      </c>
      <c r="K763" s="630" t="s">
        <v>2292</v>
      </c>
      <c r="L763" s="632">
        <v>42736</v>
      </c>
    </row>
    <row r="764" spans="1:12">
      <c r="A764" s="630">
        <v>755</v>
      </c>
      <c r="B764" s="630" t="s">
        <v>2418</v>
      </c>
      <c r="C764" s="631">
        <v>1500</v>
      </c>
      <c r="D764" s="631">
        <v>1200</v>
      </c>
      <c r="E764" s="631">
        <v>300</v>
      </c>
      <c r="F764" s="630" t="s">
        <v>2361</v>
      </c>
      <c r="G764" s="630" t="s">
        <v>2411</v>
      </c>
      <c r="H764" s="630" t="s">
        <v>2356</v>
      </c>
      <c r="I764" s="630" t="s">
        <v>2357</v>
      </c>
      <c r="J764" s="630" t="s">
        <v>2315</v>
      </c>
      <c r="K764" s="630" t="s">
        <v>2292</v>
      </c>
      <c r="L764" s="632">
        <v>42736</v>
      </c>
    </row>
    <row r="765" spans="1:12">
      <c r="A765" s="630">
        <v>756</v>
      </c>
      <c r="B765" s="630" t="s">
        <v>2418</v>
      </c>
      <c r="C765" s="631">
        <v>1500</v>
      </c>
      <c r="D765" s="631">
        <v>1200</v>
      </c>
      <c r="E765" s="631">
        <v>300</v>
      </c>
      <c r="F765" s="630" t="s">
        <v>2361</v>
      </c>
      <c r="G765" s="630" t="s">
        <v>2411</v>
      </c>
      <c r="H765" s="630" t="s">
        <v>2356</v>
      </c>
      <c r="I765" s="630" t="s">
        <v>2357</v>
      </c>
      <c r="J765" s="630" t="s">
        <v>2315</v>
      </c>
      <c r="K765" s="630" t="s">
        <v>2292</v>
      </c>
      <c r="L765" s="632">
        <v>42736</v>
      </c>
    </row>
    <row r="766" spans="1:12">
      <c r="A766" s="630">
        <v>757</v>
      </c>
      <c r="B766" s="630" t="s">
        <v>2419</v>
      </c>
      <c r="C766" s="631">
        <v>2500</v>
      </c>
      <c r="D766" s="631">
        <v>2000</v>
      </c>
      <c r="E766" s="631">
        <v>500</v>
      </c>
      <c r="F766" s="630" t="s">
        <v>2361</v>
      </c>
      <c r="G766" s="630" t="s">
        <v>2411</v>
      </c>
      <c r="H766" s="630" t="s">
        <v>2356</v>
      </c>
      <c r="I766" s="630" t="s">
        <v>2357</v>
      </c>
      <c r="J766" s="630" t="s">
        <v>2315</v>
      </c>
      <c r="K766" s="630" t="s">
        <v>2292</v>
      </c>
      <c r="L766" s="632">
        <v>42736</v>
      </c>
    </row>
    <row r="767" spans="1:12">
      <c r="A767" s="630">
        <v>758</v>
      </c>
      <c r="B767" s="630" t="s">
        <v>2420</v>
      </c>
      <c r="C767" s="631">
        <v>2000</v>
      </c>
      <c r="D767" s="631">
        <v>1600</v>
      </c>
      <c r="E767" s="631">
        <v>400</v>
      </c>
      <c r="F767" s="630" t="s">
        <v>2361</v>
      </c>
      <c r="G767" s="630" t="s">
        <v>2411</v>
      </c>
      <c r="H767" s="630" t="s">
        <v>2356</v>
      </c>
      <c r="I767" s="630" t="s">
        <v>2357</v>
      </c>
      <c r="J767" s="630" t="s">
        <v>2315</v>
      </c>
      <c r="K767" s="630" t="s">
        <v>2292</v>
      </c>
      <c r="L767" s="632">
        <v>42736</v>
      </c>
    </row>
    <row r="768" spans="1:12">
      <c r="A768" s="630">
        <v>759</v>
      </c>
      <c r="B768" s="630" t="s">
        <v>2421</v>
      </c>
      <c r="C768" s="631">
        <v>1500</v>
      </c>
      <c r="D768" s="631">
        <v>1200</v>
      </c>
      <c r="E768" s="631">
        <v>300</v>
      </c>
      <c r="F768" s="630" t="s">
        <v>2361</v>
      </c>
      <c r="G768" s="630" t="s">
        <v>2411</v>
      </c>
      <c r="H768" s="630" t="s">
        <v>2356</v>
      </c>
      <c r="I768" s="630" t="s">
        <v>2357</v>
      </c>
      <c r="J768" s="630" t="s">
        <v>2315</v>
      </c>
      <c r="K768" s="630" t="s">
        <v>2292</v>
      </c>
      <c r="L768" s="632">
        <v>42736</v>
      </c>
    </row>
    <row r="769" spans="1:12">
      <c r="A769" s="630">
        <v>760</v>
      </c>
      <c r="B769" s="630" t="s">
        <v>2422</v>
      </c>
      <c r="C769" s="631">
        <v>1500</v>
      </c>
      <c r="D769" s="631">
        <v>1200</v>
      </c>
      <c r="E769" s="631">
        <v>300</v>
      </c>
      <c r="F769" s="630" t="s">
        <v>2361</v>
      </c>
      <c r="G769" s="630" t="s">
        <v>2411</v>
      </c>
      <c r="H769" s="630" t="s">
        <v>2356</v>
      </c>
      <c r="I769" s="630" t="s">
        <v>2357</v>
      </c>
      <c r="J769" s="630" t="s">
        <v>2315</v>
      </c>
      <c r="K769" s="630" t="s">
        <v>2292</v>
      </c>
      <c r="L769" s="632">
        <v>42736</v>
      </c>
    </row>
    <row r="770" spans="1:12">
      <c r="A770" s="630">
        <v>761</v>
      </c>
      <c r="B770" s="630" t="s">
        <v>2422</v>
      </c>
      <c r="C770" s="631">
        <v>1500</v>
      </c>
      <c r="D770" s="631">
        <v>1200</v>
      </c>
      <c r="E770" s="631">
        <v>300</v>
      </c>
      <c r="F770" s="630" t="s">
        <v>2361</v>
      </c>
      <c r="G770" s="630" t="s">
        <v>2411</v>
      </c>
      <c r="H770" s="630" t="s">
        <v>2356</v>
      </c>
      <c r="I770" s="630" t="s">
        <v>2357</v>
      </c>
      <c r="J770" s="630" t="s">
        <v>2315</v>
      </c>
      <c r="K770" s="630" t="s">
        <v>2292</v>
      </c>
      <c r="L770" s="632">
        <v>42736</v>
      </c>
    </row>
    <row r="771" spans="1:12">
      <c r="A771" s="630">
        <v>762</v>
      </c>
      <c r="B771" s="630" t="s">
        <v>2422</v>
      </c>
      <c r="C771" s="631">
        <v>1500</v>
      </c>
      <c r="D771" s="631">
        <v>1200</v>
      </c>
      <c r="E771" s="631">
        <v>300</v>
      </c>
      <c r="F771" s="630" t="s">
        <v>2361</v>
      </c>
      <c r="G771" s="630" t="s">
        <v>2411</v>
      </c>
      <c r="H771" s="630" t="s">
        <v>2356</v>
      </c>
      <c r="I771" s="630" t="s">
        <v>2357</v>
      </c>
      <c r="J771" s="630" t="s">
        <v>2315</v>
      </c>
      <c r="K771" s="630" t="s">
        <v>2292</v>
      </c>
      <c r="L771" s="632">
        <v>42736</v>
      </c>
    </row>
    <row r="772" spans="1:12">
      <c r="A772" s="630">
        <v>763</v>
      </c>
      <c r="B772" s="630" t="s">
        <v>2422</v>
      </c>
      <c r="C772" s="631">
        <v>1500</v>
      </c>
      <c r="D772" s="631">
        <v>1200</v>
      </c>
      <c r="E772" s="631">
        <v>300</v>
      </c>
      <c r="F772" s="630" t="s">
        <v>2361</v>
      </c>
      <c r="G772" s="630" t="s">
        <v>2411</v>
      </c>
      <c r="H772" s="630" t="s">
        <v>2356</v>
      </c>
      <c r="I772" s="630" t="s">
        <v>2357</v>
      </c>
      <c r="J772" s="630" t="s">
        <v>2315</v>
      </c>
      <c r="K772" s="630" t="s">
        <v>2292</v>
      </c>
      <c r="L772" s="632">
        <v>42736</v>
      </c>
    </row>
    <row r="773" spans="1:12">
      <c r="A773" s="630">
        <v>764</v>
      </c>
      <c r="B773" s="630" t="s">
        <v>2422</v>
      </c>
      <c r="C773" s="631">
        <v>1500</v>
      </c>
      <c r="D773" s="631">
        <v>1200</v>
      </c>
      <c r="E773" s="631">
        <v>300</v>
      </c>
      <c r="F773" s="630" t="s">
        <v>2361</v>
      </c>
      <c r="G773" s="630" t="s">
        <v>2411</v>
      </c>
      <c r="H773" s="630" t="s">
        <v>2356</v>
      </c>
      <c r="I773" s="630" t="s">
        <v>2357</v>
      </c>
      <c r="J773" s="630" t="s">
        <v>2315</v>
      </c>
      <c r="K773" s="630" t="s">
        <v>2292</v>
      </c>
      <c r="L773" s="632">
        <v>42736</v>
      </c>
    </row>
    <row r="774" spans="1:12">
      <c r="A774" s="630">
        <v>765</v>
      </c>
      <c r="B774" s="630" t="s">
        <v>2422</v>
      </c>
      <c r="C774" s="631">
        <v>1500</v>
      </c>
      <c r="D774" s="631">
        <v>1200</v>
      </c>
      <c r="E774" s="631">
        <v>300</v>
      </c>
      <c r="F774" s="630" t="s">
        <v>2361</v>
      </c>
      <c r="G774" s="630" t="s">
        <v>2411</v>
      </c>
      <c r="H774" s="630" t="s">
        <v>2356</v>
      </c>
      <c r="I774" s="630" t="s">
        <v>2357</v>
      </c>
      <c r="J774" s="630" t="s">
        <v>2315</v>
      </c>
      <c r="K774" s="630" t="s">
        <v>2292</v>
      </c>
      <c r="L774" s="632">
        <v>42736</v>
      </c>
    </row>
    <row r="775" spans="1:12">
      <c r="A775" s="630">
        <v>766</v>
      </c>
      <c r="B775" s="630" t="s">
        <v>2422</v>
      </c>
      <c r="C775" s="631">
        <v>1500</v>
      </c>
      <c r="D775" s="631">
        <v>1200</v>
      </c>
      <c r="E775" s="631">
        <v>300</v>
      </c>
      <c r="F775" s="630" t="s">
        <v>2361</v>
      </c>
      <c r="G775" s="630" t="s">
        <v>2411</v>
      </c>
      <c r="H775" s="630" t="s">
        <v>2356</v>
      </c>
      <c r="I775" s="630" t="s">
        <v>2357</v>
      </c>
      <c r="J775" s="630" t="s">
        <v>2315</v>
      </c>
      <c r="K775" s="630" t="s">
        <v>2292</v>
      </c>
      <c r="L775" s="632">
        <v>42736</v>
      </c>
    </row>
    <row r="776" spans="1:12">
      <c r="A776" s="630">
        <v>767</v>
      </c>
      <c r="B776" s="630" t="s">
        <v>2422</v>
      </c>
      <c r="C776" s="631">
        <v>1500</v>
      </c>
      <c r="D776" s="631">
        <v>1200</v>
      </c>
      <c r="E776" s="631">
        <v>300</v>
      </c>
      <c r="F776" s="630" t="s">
        <v>2361</v>
      </c>
      <c r="G776" s="630" t="s">
        <v>2411</v>
      </c>
      <c r="H776" s="630" t="s">
        <v>2356</v>
      </c>
      <c r="I776" s="630" t="s">
        <v>2357</v>
      </c>
      <c r="J776" s="630" t="s">
        <v>2315</v>
      </c>
      <c r="K776" s="630" t="s">
        <v>2292</v>
      </c>
      <c r="L776" s="632">
        <v>42736</v>
      </c>
    </row>
    <row r="777" spans="1:12">
      <c r="A777" s="630">
        <v>768</v>
      </c>
      <c r="B777" s="630" t="s">
        <v>2422</v>
      </c>
      <c r="C777" s="631">
        <v>1500</v>
      </c>
      <c r="D777" s="631">
        <v>1200</v>
      </c>
      <c r="E777" s="631">
        <v>300</v>
      </c>
      <c r="F777" s="630" t="s">
        <v>2361</v>
      </c>
      <c r="G777" s="630" t="s">
        <v>2411</v>
      </c>
      <c r="H777" s="630" t="s">
        <v>2356</v>
      </c>
      <c r="I777" s="630" t="s">
        <v>2357</v>
      </c>
      <c r="J777" s="630" t="s">
        <v>2315</v>
      </c>
      <c r="K777" s="630" t="s">
        <v>2292</v>
      </c>
      <c r="L777" s="632">
        <v>42736</v>
      </c>
    </row>
    <row r="778" spans="1:12">
      <c r="A778" s="630">
        <v>769</v>
      </c>
      <c r="B778" s="630" t="s">
        <v>2422</v>
      </c>
      <c r="C778" s="631">
        <v>1500</v>
      </c>
      <c r="D778" s="631">
        <v>1200</v>
      </c>
      <c r="E778" s="631">
        <v>300</v>
      </c>
      <c r="F778" s="630" t="s">
        <v>2361</v>
      </c>
      <c r="G778" s="630" t="s">
        <v>2411</v>
      </c>
      <c r="H778" s="630" t="s">
        <v>2356</v>
      </c>
      <c r="I778" s="630" t="s">
        <v>2357</v>
      </c>
      <c r="J778" s="630" t="s">
        <v>2315</v>
      </c>
      <c r="K778" s="630" t="s">
        <v>2292</v>
      </c>
      <c r="L778" s="632">
        <v>42736</v>
      </c>
    </row>
    <row r="779" spans="1:12">
      <c r="A779" s="630">
        <v>770</v>
      </c>
      <c r="B779" s="630" t="s">
        <v>2422</v>
      </c>
      <c r="C779" s="631">
        <v>1500</v>
      </c>
      <c r="D779" s="631">
        <v>1200</v>
      </c>
      <c r="E779" s="631">
        <v>300</v>
      </c>
      <c r="F779" s="630" t="s">
        <v>2361</v>
      </c>
      <c r="G779" s="630" t="s">
        <v>2411</v>
      </c>
      <c r="H779" s="630" t="s">
        <v>2356</v>
      </c>
      <c r="I779" s="630" t="s">
        <v>2357</v>
      </c>
      <c r="J779" s="630" t="s">
        <v>2315</v>
      </c>
      <c r="K779" s="630" t="s">
        <v>2292</v>
      </c>
      <c r="L779" s="632">
        <v>42736</v>
      </c>
    </row>
    <row r="780" spans="1:12">
      <c r="A780" s="630">
        <v>771</v>
      </c>
      <c r="B780" s="630" t="s">
        <v>2422</v>
      </c>
      <c r="C780" s="631">
        <v>1500</v>
      </c>
      <c r="D780" s="631">
        <v>1200</v>
      </c>
      <c r="E780" s="631">
        <v>300</v>
      </c>
      <c r="F780" s="630" t="s">
        <v>2361</v>
      </c>
      <c r="G780" s="630" t="s">
        <v>2411</v>
      </c>
      <c r="H780" s="630" t="s">
        <v>2356</v>
      </c>
      <c r="I780" s="630" t="s">
        <v>2357</v>
      </c>
      <c r="J780" s="630" t="s">
        <v>2315</v>
      </c>
      <c r="K780" s="630" t="s">
        <v>2292</v>
      </c>
      <c r="L780" s="632">
        <v>42736</v>
      </c>
    </row>
    <row r="781" spans="1:12">
      <c r="A781" s="630">
        <v>772</v>
      </c>
      <c r="B781" s="630" t="s">
        <v>2422</v>
      </c>
      <c r="C781" s="631">
        <v>1500</v>
      </c>
      <c r="D781" s="631">
        <v>1200</v>
      </c>
      <c r="E781" s="631">
        <v>300</v>
      </c>
      <c r="F781" s="630" t="s">
        <v>2361</v>
      </c>
      <c r="G781" s="630" t="s">
        <v>2411</v>
      </c>
      <c r="H781" s="630" t="s">
        <v>2356</v>
      </c>
      <c r="I781" s="630" t="s">
        <v>2357</v>
      </c>
      <c r="J781" s="630" t="s">
        <v>2315</v>
      </c>
      <c r="K781" s="630" t="s">
        <v>2292</v>
      </c>
      <c r="L781" s="632">
        <v>42736</v>
      </c>
    </row>
    <row r="782" spans="1:12">
      <c r="A782" s="630">
        <v>773</v>
      </c>
      <c r="B782" s="630" t="s">
        <v>2422</v>
      </c>
      <c r="C782" s="631">
        <v>1500</v>
      </c>
      <c r="D782" s="631">
        <v>1200</v>
      </c>
      <c r="E782" s="631">
        <v>300</v>
      </c>
      <c r="F782" s="630" t="s">
        <v>2361</v>
      </c>
      <c r="G782" s="630" t="s">
        <v>2411</v>
      </c>
      <c r="H782" s="630" t="s">
        <v>2356</v>
      </c>
      <c r="I782" s="630" t="s">
        <v>2357</v>
      </c>
      <c r="J782" s="630" t="s">
        <v>2315</v>
      </c>
      <c r="K782" s="630" t="s">
        <v>2292</v>
      </c>
      <c r="L782" s="632">
        <v>42736</v>
      </c>
    </row>
    <row r="783" spans="1:12">
      <c r="A783" s="630">
        <v>774</v>
      </c>
      <c r="B783" s="630" t="s">
        <v>2422</v>
      </c>
      <c r="C783" s="631">
        <v>1500</v>
      </c>
      <c r="D783" s="631">
        <v>1200</v>
      </c>
      <c r="E783" s="631">
        <v>300</v>
      </c>
      <c r="F783" s="630" t="s">
        <v>2361</v>
      </c>
      <c r="G783" s="630" t="s">
        <v>2411</v>
      </c>
      <c r="H783" s="630" t="s">
        <v>2356</v>
      </c>
      <c r="I783" s="630" t="s">
        <v>2357</v>
      </c>
      <c r="J783" s="630" t="s">
        <v>2315</v>
      </c>
      <c r="K783" s="630" t="s">
        <v>2292</v>
      </c>
      <c r="L783" s="632">
        <v>42736</v>
      </c>
    </row>
    <row r="784" spans="1:12">
      <c r="A784" s="630">
        <v>775</v>
      </c>
      <c r="B784" s="630" t="s">
        <v>2422</v>
      </c>
      <c r="C784" s="631">
        <v>1500</v>
      </c>
      <c r="D784" s="631">
        <v>1200</v>
      </c>
      <c r="E784" s="631">
        <v>300</v>
      </c>
      <c r="F784" s="630" t="s">
        <v>2361</v>
      </c>
      <c r="G784" s="630" t="s">
        <v>2411</v>
      </c>
      <c r="H784" s="630" t="s">
        <v>2356</v>
      </c>
      <c r="I784" s="630" t="s">
        <v>2357</v>
      </c>
      <c r="J784" s="630" t="s">
        <v>2315</v>
      </c>
      <c r="K784" s="630" t="s">
        <v>2292</v>
      </c>
      <c r="L784" s="632">
        <v>42736</v>
      </c>
    </row>
    <row r="785" spans="1:12">
      <c r="A785" s="630">
        <v>776</v>
      </c>
      <c r="B785" s="630" t="s">
        <v>2422</v>
      </c>
      <c r="C785" s="631">
        <v>1500</v>
      </c>
      <c r="D785" s="631">
        <v>1200</v>
      </c>
      <c r="E785" s="631">
        <v>300</v>
      </c>
      <c r="F785" s="630" t="s">
        <v>2361</v>
      </c>
      <c r="G785" s="630" t="s">
        <v>2411</v>
      </c>
      <c r="H785" s="630" t="s">
        <v>2356</v>
      </c>
      <c r="I785" s="630" t="s">
        <v>2357</v>
      </c>
      <c r="J785" s="630" t="s">
        <v>2315</v>
      </c>
      <c r="K785" s="630" t="s">
        <v>2292</v>
      </c>
      <c r="L785" s="632">
        <v>42736</v>
      </c>
    </row>
    <row r="786" spans="1:12">
      <c r="A786" s="630">
        <v>777</v>
      </c>
      <c r="B786" s="630" t="s">
        <v>2422</v>
      </c>
      <c r="C786" s="631">
        <v>1500</v>
      </c>
      <c r="D786" s="631">
        <v>1200</v>
      </c>
      <c r="E786" s="631">
        <v>300</v>
      </c>
      <c r="F786" s="630" t="s">
        <v>2361</v>
      </c>
      <c r="G786" s="630" t="s">
        <v>2411</v>
      </c>
      <c r="H786" s="630" t="s">
        <v>2356</v>
      </c>
      <c r="I786" s="630" t="s">
        <v>2357</v>
      </c>
      <c r="J786" s="630" t="s">
        <v>2315</v>
      </c>
      <c r="K786" s="630" t="s">
        <v>2292</v>
      </c>
      <c r="L786" s="632">
        <v>42736</v>
      </c>
    </row>
    <row r="787" spans="1:12">
      <c r="A787" s="630">
        <v>778</v>
      </c>
      <c r="B787" s="630" t="s">
        <v>2422</v>
      </c>
      <c r="C787" s="631">
        <v>1500</v>
      </c>
      <c r="D787" s="631">
        <v>1200</v>
      </c>
      <c r="E787" s="631">
        <v>300</v>
      </c>
      <c r="F787" s="630" t="s">
        <v>2361</v>
      </c>
      <c r="G787" s="630" t="s">
        <v>2411</v>
      </c>
      <c r="H787" s="630" t="s">
        <v>2356</v>
      </c>
      <c r="I787" s="630" t="s">
        <v>2357</v>
      </c>
      <c r="J787" s="630" t="s">
        <v>2315</v>
      </c>
      <c r="K787" s="630" t="s">
        <v>2292</v>
      </c>
      <c r="L787" s="632">
        <v>42736</v>
      </c>
    </row>
    <row r="788" spans="1:12">
      <c r="A788" s="630">
        <v>779</v>
      </c>
      <c r="B788" s="630" t="s">
        <v>2422</v>
      </c>
      <c r="C788" s="631">
        <v>1500</v>
      </c>
      <c r="D788" s="631">
        <v>1200</v>
      </c>
      <c r="E788" s="631">
        <v>300</v>
      </c>
      <c r="F788" s="630" t="s">
        <v>2361</v>
      </c>
      <c r="G788" s="630" t="s">
        <v>2411</v>
      </c>
      <c r="H788" s="630" t="s">
        <v>2356</v>
      </c>
      <c r="I788" s="630" t="s">
        <v>2357</v>
      </c>
      <c r="J788" s="630" t="s">
        <v>2315</v>
      </c>
      <c r="K788" s="630" t="s">
        <v>2292</v>
      </c>
      <c r="L788" s="632">
        <v>42736</v>
      </c>
    </row>
    <row r="789" spans="1:12">
      <c r="A789" s="630">
        <v>780</v>
      </c>
      <c r="B789" s="630" t="s">
        <v>2422</v>
      </c>
      <c r="C789" s="631">
        <v>1500</v>
      </c>
      <c r="D789" s="631">
        <v>1200</v>
      </c>
      <c r="E789" s="631">
        <v>300</v>
      </c>
      <c r="F789" s="630" t="s">
        <v>2361</v>
      </c>
      <c r="G789" s="630" t="s">
        <v>2411</v>
      </c>
      <c r="H789" s="630" t="s">
        <v>2356</v>
      </c>
      <c r="I789" s="630" t="s">
        <v>2357</v>
      </c>
      <c r="J789" s="630" t="s">
        <v>2315</v>
      </c>
      <c r="K789" s="630" t="s">
        <v>2292</v>
      </c>
      <c r="L789" s="632">
        <v>42736</v>
      </c>
    </row>
    <row r="790" spans="1:12">
      <c r="A790" s="630">
        <v>781</v>
      </c>
      <c r="B790" s="630" t="s">
        <v>2422</v>
      </c>
      <c r="C790" s="631">
        <v>1500</v>
      </c>
      <c r="D790" s="631">
        <v>1200</v>
      </c>
      <c r="E790" s="631">
        <v>300</v>
      </c>
      <c r="F790" s="630" t="s">
        <v>2361</v>
      </c>
      <c r="G790" s="630" t="s">
        <v>2411</v>
      </c>
      <c r="H790" s="630" t="s">
        <v>2356</v>
      </c>
      <c r="I790" s="630" t="s">
        <v>2357</v>
      </c>
      <c r="J790" s="630" t="s">
        <v>2315</v>
      </c>
      <c r="K790" s="630" t="s">
        <v>2292</v>
      </c>
      <c r="L790" s="632">
        <v>42736</v>
      </c>
    </row>
    <row r="791" spans="1:12">
      <c r="A791" s="630">
        <v>782</v>
      </c>
      <c r="B791" s="630" t="s">
        <v>2422</v>
      </c>
      <c r="C791" s="631">
        <v>1500</v>
      </c>
      <c r="D791" s="631">
        <v>1200</v>
      </c>
      <c r="E791" s="631">
        <v>300</v>
      </c>
      <c r="F791" s="630" t="s">
        <v>2361</v>
      </c>
      <c r="G791" s="630" t="s">
        <v>2411</v>
      </c>
      <c r="H791" s="630" t="s">
        <v>2356</v>
      </c>
      <c r="I791" s="630" t="s">
        <v>2357</v>
      </c>
      <c r="J791" s="630" t="s">
        <v>2315</v>
      </c>
      <c r="K791" s="630" t="s">
        <v>2292</v>
      </c>
      <c r="L791" s="632">
        <v>42736</v>
      </c>
    </row>
    <row r="792" spans="1:12">
      <c r="A792" s="630">
        <v>783</v>
      </c>
      <c r="B792" s="630" t="s">
        <v>2422</v>
      </c>
      <c r="C792" s="631">
        <v>1500</v>
      </c>
      <c r="D792" s="631">
        <v>1200</v>
      </c>
      <c r="E792" s="631">
        <v>300</v>
      </c>
      <c r="F792" s="630" t="s">
        <v>2361</v>
      </c>
      <c r="G792" s="630" t="s">
        <v>2411</v>
      </c>
      <c r="H792" s="630" t="s">
        <v>2356</v>
      </c>
      <c r="I792" s="630" t="s">
        <v>2357</v>
      </c>
      <c r="J792" s="630" t="s">
        <v>2315</v>
      </c>
      <c r="K792" s="630" t="s">
        <v>2292</v>
      </c>
      <c r="L792" s="632">
        <v>42736</v>
      </c>
    </row>
    <row r="793" spans="1:12">
      <c r="A793" s="630">
        <v>784</v>
      </c>
      <c r="B793" s="630" t="s">
        <v>2422</v>
      </c>
      <c r="C793" s="631">
        <v>1500</v>
      </c>
      <c r="D793" s="631">
        <v>1200</v>
      </c>
      <c r="E793" s="631">
        <v>300</v>
      </c>
      <c r="F793" s="630" t="s">
        <v>2361</v>
      </c>
      <c r="G793" s="630" t="s">
        <v>2411</v>
      </c>
      <c r="H793" s="630" t="s">
        <v>2356</v>
      </c>
      <c r="I793" s="630" t="s">
        <v>2357</v>
      </c>
      <c r="J793" s="630" t="s">
        <v>2315</v>
      </c>
      <c r="K793" s="630" t="s">
        <v>2292</v>
      </c>
      <c r="L793" s="632">
        <v>42736</v>
      </c>
    </row>
    <row r="794" spans="1:12">
      <c r="A794" s="630">
        <v>785</v>
      </c>
      <c r="B794" s="630" t="s">
        <v>2422</v>
      </c>
      <c r="C794" s="631">
        <v>1500</v>
      </c>
      <c r="D794" s="631">
        <v>1200</v>
      </c>
      <c r="E794" s="631">
        <v>300</v>
      </c>
      <c r="F794" s="630" t="s">
        <v>2361</v>
      </c>
      <c r="G794" s="630" t="s">
        <v>2411</v>
      </c>
      <c r="H794" s="630" t="s">
        <v>2356</v>
      </c>
      <c r="I794" s="630" t="s">
        <v>2357</v>
      </c>
      <c r="J794" s="630" t="s">
        <v>2315</v>
      </c>
      <c r="K794" s="630" t="s">
        <v>2292</v>
      </c>
      <c r="L794" s="632">
        <v>42736</v>
      </c>
    </row>
    <row r="795" spans="1:12">
      <c r="A795" s="630">
        <v>786</v>
      </c>
      <c r="B795" s="630" t="s">
        <v>2422</v>
      </c>
      <c r="C795" s="631">
        <v>1500</v>
      </c>
      <c r="D795" s="631">
        <v>1200</v>
      </c>
      <c r="E795" s="631">
        <v>300</v>
      </c>
      <c r="F795" s="630" t="s">
        <v>2361</v>
      </c>
      <c r="G795" s="630" t="s">
        <v>2411</v>
      </c>
      <c r="H795" s="630" t="s">
        <v>2356</v>
      </c>
      <c r="I795" s="630" t="s">
        <v>2357</v>
      </c>
      <c r="J795" s="630" t="s">
        <v>2315</v>
      </c>
      <c r="K795" s="630" t="s">
        <v>2292</v>
      </c>
      <c r="L795" s="632">
        <v>42736</v>
      </c>
    </row>
    <row r="796" spans="1:12">
      <c r="A796" s="630">
        <v>787</v>
      </c>
      <c r="B796" s="630" t="s">
        <v>2422</v>
      </c>
      <c r="C796" s="631">
        <v>1500</v>
      </c>
      <c r="D796" s="631">
        <v>1200</v>
      </c>
      <c r="E796" s="631">
        <v>300</v>
      </c>
      <c r="F796" s="630" t="s">
        <v>2361</v>
      </c>
      <c r="G796" s="630" t="s">
        <v>2411</v>
      </c>
      <c r="H796" s="630" t="s">
        <v>2356</v>
      </c>
      <c r="I796" s="630" t="s">
        <v>2357</v>
      </c>
      <c r="J796" s="630" t="s">
        <v>2315</v>
      </c>
      <c r="K796" s="630" t="s">
        <v>2292</v>
      </c>
      <c r="L796" s="632">
        <v>42736</v>
      </c>
    </row>
    <row r="797" spans="1:12">
      <c r="A797" s="630">
        <v>788</v>
      </c>
      <c r="B797" s="630" t="s">
        <v>2422</v>
      </c>
      <c r="C797" s="631">
        <v>1500</v>
      </c>
      <c r="D797" s="631">
        <v>1200</v>
      </c>
      <c r="E797" s="631">
        <v>300</v>
      </c>
      <c r="F797" s="630" t="s">
        <v>2361</v>
      </c>
      <c r="G797" s="630" t="s">
        <v>2411</v>
      </c>
      <c r="H797" s="630" t="s">
        <v>2356</v>
      </c>
      <c r="I797" s="630" t="s">
        <v>2357</v>
      </c>
      <c r="J797" s="630" t="s">
        <v>2315</v>
      </c>
      <c r="K797" s="630" t="s">
        <v>2292</v>
      </c>
      <c r="L797" s="632">
        <v>42736</v>
      </c>
    </row>
    <row r="798" spans="1:12">
      <c r="A798" s="630">
        <v>789</v>
      </c>
      <c r="B798" s="630" t="s">
        <v>2422</v>
      </c>
      <c r="C798" s="631">
        <v>1500</v>
      </c>
      <c r="D798" s="631">
        <v>1200</v>
      </c>
      <c r="E798" s="631">
        <v>300</v>
      </c>
      <c r="F798" s="630" t="s">
        <v>2361</v>
      </c>
      <c r="G798" s="630" t="s">
        <v>2411</v>
      </c>
      <c r="H798" s="630" t="s">
        <v>2356</v>
      </c>
      <c r="I798" s="630" t="s">
        <v>2357</v>
      </c>
      <c r="J798" s="630" t="s">
        <v>2315</v>
      </c>
      <c r="K798" s="630" t="s">
        <v>2292</v>
      </c>
      <c r="L798" s="632">
        <v>42736</v>
      </c>
    </row>
    <row r="799" spans="1:12">
      <c r="A799" s="630">
        <v>790</v>
      </c>
      <c r="B799" s="630" t="s">
        <v>76</v>
      </c>
      <c r="C799" s="631">
        <v>600</v>
      </c>
      <c r="D799" s="631">
        <v>475</v>
      </c>
      <c r="E799" s="631">
        <v>125</v>
      </c>
      <c r="F799" s="630" t="s">
        <v>2361</v>
      </c>
      <c r="G799" s="630" t="s">
        <v>2411</v>
      </c>
      <c r="H799" s="630" t="s">
        <v>2356</v>
      </c>
      <c r="I799" s="630" t="s">
        <v>2357</v>
      </c>
      <c r="J799" s="630" t="s">
        <v>2315</v>
      </c>
      <c r="K799" s="630" t="s">
        <v>2292</v>
      </c>
      <c r="L799" s="632">
        <v>42736</v>
      </c>
    </row>
    <row r="800" spans="1:12">
      <c r="A800" s="630">
        <v>791</v>
      </c>
      <c r="B800" s="630" t="s">
        <v>76</v>
      </c>
      <c r="C800" s="631">
        <v>600</v>
      </c>
      <c r="D800" s="631">
        <v>475</v>
      </c>
      <c r="E800" s="631">
        <v>125</v>
      </c>
      <c r="F800" s="630" t="s">
        <v>2361</v>
      </c>
      <c r="G800" s="630" t="s">
        <v>2411</v>
      </c>
      <c r="H800" s="630" t="s">
        <v>2356</v>
      </c>
      <c r="I800" s="630" t="s">
        <v>2357</v>
      </c>
      <c r="J800" s="630" t="s">
        <v>2315</v>
      </c>
      <c r="K800" s="630" t="s">
        <v>2292</v>
      </c>
      <c r="L800" s="632">
        <v>42736</v>
      </c>
    </row>
    <row r="801" spans="1:12">
      <c r="A801" s="630">
        <v>792</v>
      </c>
      <c r="B801" s="630" t="s">
        <v>76</v>
      </c>
      <c r="C801" s="631">
        <v>600</v>
      </c>
      <c r="D801" s="631">
        <v>475</v>
      </c>
      <c r="E801" s="631">
        <v>125</v>
      </c>
      <c r="F801" s="630" t="s">
        <v>2361</v>
      </c>
      <c r="G801" s="630" t="s">
        <v>2411</v>
      </c>
      <c r="H801" s="630" t="s">
        <v>2356</v>
      </c>
      <c r="I801" s="630" t="s">
        <v>2357</v>
      </c>
      <c r="J801" s="630" t="s">
        <v>2315</v>
      </c>
      <c r="K801" s="630" t="s">
        <v>2292</v>
      </c>
      <c r="L801" s="632">
        <v>42736</v>
      </c>
    </row>
    <row r="802" spans="1:12">
      <c r="A802" s="630">
        <v>793</v>
      </c>
      <c r="B802" s="630" t="s">
        <v>76</v>
      </c>
      <c r="C802" s="631">
        <v>600</v>
      </c>
      <c r="D802" s="631">
        <v>475</v>
      </c>
      <c r="E802" s="631">
        <v>125</v>
      </c>
      <c r="F802" s="630" t="s">
        <v>2361</v>
      </c>
      <c r="G802" s="630" t="s">
        <v>2411</v>
      </c>
      <c r="H802" s="630" t="s">
        <v>2356</v>
      </c>
      <c r="I802" s="630" t="s">
        <v>2357</v>
      </c>
      <c r="J802" s="630" t="s">
        <v>2315</v>
      </c>
      <c r="K802" s="630" t="s">
        <v>2292</v>
      </c>
      <c r="L802" s="632">
        <v>42736</v>
      </c>
    </row>
    <row r="803" spans="1:12">
      <c r="A803" s="630">
        <v>794</v>
      </c>
      <c r="B803" s="630" t="s">
        <v>76</v>
      </c>
      <c r="C803" s="631">
        <v>600</v>
      </c>
      <c r="D803" s="631">
        <v>475</v>
      </c>
      <c r="E803" s="631">
        <v>125</v>
      </c>
      <c r="F803" s="630" t="s">
        <v>2361</v>
      </c>
      <c r="G803" s="630" t="s">
        <v>2411</v>
      </c>
      <c r="H803" s="630" t="s">
        <v>2356</v>
      </c>
      <c r="I803" s="630" t="s">
        <v>2357</v>
      </c>
      <c r="J803" s="630" t="s">
        <v>2315</v>
      </c>
      <c r="K803" s="630" t="s">
        <v>2292</v>
      </c>
      <c r="L803" s="632">
        <v>42736</v>
      </c>
    </row>
    <row r="804" spans="1:12">
      <c r="A804" s="630">
        <v>795</v>
      </c>
      <c r="B804" s="630" t="s">
        <v>76</v>
      </c>
      <c r="C804" s="631">
        <v>600</v>
      </c>
      <c r="D804" s="631">
        <v>475</v>
      </c>
      <c r="E804" s="631">
        <v>125</v>
      </c>
      <c r="F804" s="630" t="s">
        <v>2361</v>
      </c>
      <c r="G804" s="630" t="s">
        <v>2411</v>
      </c>
      <c r="H804" s="630" t="s">
        <v>2356</v>
      </c>
      <c r="I804" s="630" t="s">
        <v>2357</v>
      </c>
      <c r="J804" s="630" t="s">
        <v>2315</v>
      </c>
      <c r="K804" s="630" t="s">
        <v>2292</v>
      </c>
      <c r="L804" s="632">
        <v>42736</v>
      </c>
    </row>
    <row r="805" spans="1:12">
      <c r="A805" s="630">
        <v>796</v>
      </c>
      <c r="B805" s="630" t="s">
        <v>76</v>
      </c>
      <c r="C805" s="631">
        <v>600</v>
      </c>
      <c r="D805" s="631">
        <v>475</v>
      </c>
      <c r="E805" s="631">
        <v>125</v>
      </c>
      <c r="F805" s="630" t="s">
        <v>2361</v>
      </c>
      <c r="G805" s="630" t="s">
        <v>2411</v>
      </c>
      <c r="H805" s="630" t="s">
        <v>2356</v>
      </c>
      <c r="I805" s="630" t="s">
        <v>2357</v>
      </c>
      <c r="J805" s="630" t="s">
        <v>2315</v>
      </c>
      <c r="K805" s="630" t="s">
        <v>2292</v>
      </c>
      <c r="L805" s="632">
        <v>42736</v>
      </c>
    </row>
    <row r="806" spans="1:12">
      <c r="A806" s="630">
        <v>797</v>
      </c>
      <c r="B806" s="630" t="s">
        <v>76</v>
      </c>
      <c r="C806" s="631">
        <v>600</v>
      </c>
      <c r="D806" s="631">
        <v>475</v>
      </c>
      <c r="E806" s="631">
        <v>125</v>
      </c>
      <c r="F806" s="630" t="s">
        <v>2361</v>
      </c>
      <c r="G806" s="630" t="s">
        <v>2411</v>
      </c>
      <c r="H806" s="630" t="s">
        <v>2356</v>
      </c>
      <c r="I806" s="630" t="s">
        <v>2357</v>
      </c>
      <c r="J806" s="630" t="s">
        <v>2315</v>
      </c>
      <c r="K806" s="630" t="s">
        <v>2292</v>
      </c>
      <c r="L806" s="632">
        <v>42736</v>
      </c>
    </row>
    <row r="807" spans="1:12">
      <c r="A807" s="630">
        <v>798</v>
      </c>
      <c r="B807" s="630" t="s">
        <v>76</v>
      </c>
      <c r="C807" s="631">
        <v>600</v>
      </c>
      <c r="D807" s="631">
        <v>475</v>
      </c>
      <c r="E807" s="631">
        <v>125</v>
      </c>
      <c r="F807" s="630" t="s">
        <v>2361</v>
      </c>
      <c r="G807" s="630" t="s">
        <v>2411</v>
      </c>
      <c r="H807" s="630" t="s">
        <v>2356</v>
      </c>
      <c r="I807" s="630" t="s">
        <v>2357</v>
      </c>
      <c r="J807" s="630" t="s">
        <v>2315</v>
      </c>
      <c r="K807" s="630" t="s">
        <v>2292</v>
      </c>
      <c r="L807" s="632">
        <v>42736</v>
      </c>
    </row>
    <row r="808" spans="1:12">
      <c r="A808" s="630">
        <v>799</v>
      </c>
      <c r="B808" s="630" t="s">
        <v>76</v>
      </c>
      <c r="C808" s="631">
        <v>600</v>
      </c>
      <c r="D808" s="631">
        <v>475</v>
      </c>
      <c r="E808" s="631">
        <v>125</v>
      </c>
      <c r="F808" s="630" t="s">
        <v>2361</v>
      </c>
      <c r="G808" s="630" t="s">
        <v>2411</v>
      </c>
      <c r="H808" s="630" t="s">
        <v>2356</v>
      </c>
      <c r="I808" s="630" t="s">
        <v>2357</v>
      </c>
      <c r="J808" s="630" t="s">
        <v>2315</v>
      </c>
      <c r="K808" s="630" t="s">
        <v>2292</v>
      </c>
      <c r="L808" s="632">
        <v>42736</v>
      </c>
    </row>
    <row r="809" spans="1:12">
      <c r="A809" s="630">
        <v>800</v>
      </c>
      <c r="B809" s="630" t="s">
        <v>76</v>
      </c>
      <c r="C809" s="631">
        <v>600</v>
      </c>
      <c r="D809" s="631">
        <v>475</v>
      </c>
      <c r="E809" s="631">
        <v>125</v>
      </c>
      <c r="F809" s="630" t="s">
        <v>2361</v>
      </c>
      <c r="G809" s="630" t="s">
        <v>2411</v>
      </c>
      <c r="H809" s="630" t="s">
        <v>2356</v>
      </c>
      <c r="I809" s="630" t="s">
        <v>2357</v>
      </c>
      <c r="J809" s="630" t="s">
        <v>2315</v>
      </c>
      <c r="K809" s="630" t="s">
        <v>2292</v>
      </c>
      <c r="L809" s="632">
        <v>42736</v>
      </c>
    </row>
    <row r="810" spans="1:12">
      <c r="A810" s="630">
        <v>801</v>
      </c>
      <c r="B810" s="630" t="s">
        <v>76</v>
      </c>
      <c r="C810" s="631">
        <v>600</v>
      </c>
      <c r="D810" s="631">
        <v>475</v>
      </c>
      <c r="E810" s="631">
        <v>125</v>
      </c>
      <c r="F810" s="630" t="s">
        <v>2361</v>
      </c>
      <c r="G810" s="630" t="s">
        <v>2411</v>
      </c>
      <c r="H810" s="630" t="s">
        <v>2356</v>
      </c>
      <c r="I810" s="630" t="s">
        <v>2357</v>
      </c>
      <c r="J810" s="630" t="s">
        <v>2315</v>
      </c>
      <c r="K810" s="630" t="s">
        <v>2292</v>
      </c>
      <c r="L810" s="632">
        <v>42736</v>
      </c>
    </row>
    <row r="811" spans="1:12">
      <c r="A811" s="630">
        <v>802</v>
      </c>
      <c r="B811" s="630" t="s">
        <v>76</v>
      </c>
      <c r="C811" s="631">
        <v>600</v>
      </c>
      <c r="D811" s="631">
        <v>475</v>
      </c>
      <c r="E811" s="631">
        <v>125</v>
      </c>
      <c r="F811" s="630" t="s">
        <v>2361</v>
      </c>
      <c r="G811" s="630" t="s">
        <v>2411</v>
      </c>
      <c r="H811" s="630" t="s">
        <v>2356</v>
      </c>
      <c r="I811" s="630" t="s">
        <v>2357</v>
      </c>
      <c r="J811" s="630" t="s">
        <v>2315</v>
      </c>
      <c r="K811" s="630" t="s">
        <v>2292</v>
      </c>
      <c r="L811" s="632">
        <v>42736</v>
      </c>
    </row>
    <row r="812" spans="1:12">
      <c r="A812" s="630">
        <v>803</v>
      </c>
      <c r="B812" s="630" t="s">
        <v>76</v>
      </c>
      <c r="C812" s="631">
        <v>600</v>
      </c>
      <c r="D812" s="631">
        <v>475</v>
      </c>
      <c r="E812" s="631">
        <v>125</v>
      </c>
      <c r="F812" s="630" t="s">
        <v>2361</v>
      </c>
      <c r="G812" s="630" t="s">
        <v>2411</v>
      </c>
      <c r="H812" s="630" t="s">
        <v>2356</v>
      </c>
      <c r="I812" s="630" t="s">
        <v>2357</v>
      </c>
      <c r="J812" s="630" t="s">
        <v>2315</v>
      </c>
      <c r="K812" s="630" t="s">
        <v>2292</v>
      </c>
      <c r="L812" s="632">
        <v>42736</v>
      </c>
    </row>
    <row r="813" spans="1:12">
      <c r="A813" s="630">
        <v>804</v>
      </c>
      <c r="B813" s="630" t="s">
        <v>76</v>
      </c>
      <c r="C813" s="631">
        <v>600</v>
      </c>
      <c r="D813" s="631">
        <v>475</v>
      </c>
      <c r="E813" s="631">
        <v>125</v>
      </c>
      <c r="F813" s="630" t="s">
        <v>2361</v>
      </c>
      <c r="G813" s="630" t="s">
        <v>2411</v>
      </c>
      <c r="H813" s="630" t="s">
        <v>2356</v>
      </c>
      <c r="I813" s="630" t="s">
        <v>2357</v>
      </c>
      <c r="J813" s="630" t="s">
        <v>2315</v>
      </c>
      <c r="K813" s="630" t="s">
        <v>2292</v>
      </c>
      <c r="L813" s="632">
        <v>42736</v>
      </c>
    </row>
    <row r="814" spans="1:12">
      <c r="A814" s="630">
        <v>805</v>
      </c>
      <c r="B814" s="630" t="s">
        <v>76</v>
      </c>
      <c r="C814" s="631">
        <v>600</v>
      </c>
      <c r="D814" s="631">
        <v>475</v>
      </c>
      <c r="E814" s="631">
        <v>125</v>
      </c>
      <c r="F814" s="630" t="s">
        <v>2361</v>
      </c>
      <c r="G814" s="630" t="s">
        <v>2411</v>
      </c>
      <c r="H814" s="630" t="s">
        <v>2356</v>
      </c>
      <c r="I814" s="630" t="s">
        <v>2357</v>
      </c>
      <c r="J814" s="630" t="s">
        <v>2315</v>
      </c>
      <c r="K814" s="630" t="s">
        <v>2292</v>
      </c>
      <c r="L814" s="632">
        <v>42736</v>
      </c>
    </row>
    <row r="815" spans="1:12">
      <c r="A815" s="630">
        <v>806</v>
      </c>
      <c r="B815" s="630" t="s">
        <v>76</v>
      </c>
      <c r="C815" s="631">
        <v>600</v>
      </c>
      <c r="D815" s="631">
        <v>475</v>
      </c>
      <c r="E815" s="631">
        <v>125</v>
      </c>
      <c r="F815" s="630" t="s">
        <v>2361</v>
      </c>
      <c r="G815" s="630" t="s">
        <v>2411</v>
      </c>
      <c r="H815" s="630" t="s">
        <v>2356</v>
      </c>
      <c r="I815" s="630" t="s">
        <v>2357</v>
      </c>
      <c r="J815" s="630" t="s">
        <v>2315</v>
      </c>
      <c r="K815" s="630" t="s">
        <v>2292</v>
      </c>
      <c r="L815" s="632">
        <v>42736</v>
      </c>
    </row>
    <row r="816" spans="1:12">
      <c r="A816" s="630">
        <v>807</v>
      </c>
      <c r="B816" s="630" t="s">
        <v>76</v>
      </c>
      <c r="C816" s="631">
        <v>600</v>
      </c>
      <c r="D816" s="631">
        <v>475</v>
      </c>
      <c r="E816" s="631">
        <v>125</v>
      </c>
      <c r="F816" s="630" t="s">
        <v>2361</v>
      </c>
      <c r="G816" s="630" t="s">
        <v>2411</v>
      </c>
      <c r="H816" s="630" t="s">
        <v>2356</v>
      </c>
      <c r="I816" s="630" t="s">
        <v>2357</v>
      </c>
      <c r="J816" s="630" t="s">
        <v>2315</v>
      </c>
      <c r="K816" s="630" t="s">
        <v>2292</v>
      </c>
      <c r="L816" s="632">
        <v>42736</v>
      </c>
    </row>
    <row r="817" spans="1:12">
      <c r="A817" s="630">
        <v>808</v>
      </c>
      <c r="B817" s="630" t="s">
        <v>76</v>
      </c>
      <c r="C817" s="631">
        <v>600</v>
      </c>
      <c r="D817" s="631">
        <v>475</v>
      </c>
      <c r="E817" s="631">
        <v>125</v>
      </c>
      <c r="F817" s="630" t="s">
        <v>2361</v>
      </c>
      <c r="G817" s="630" t="s">
        <v>2411</v>
      </c>
      <c r="H817" s="630" t="s">
        <v>2356</v>
      </c>
      <c r="I817" s="630" t="s">
        <v>2357</v>
      </c>
      <c r="J817" s="630" t="s">
        <v>2315</v>
      </c>
      <c r="K817" s="630" t="s">
        <v>2292</v>
      </c>
      <c r="L817" s="632">
        <v>42736</v>
      </c>
    </row>
    <row r="818" spans="1:12">
      <c r="A818" s="630">
        <v>809</v>
      </c>
      <c r="B818" s="630" t="s">
        <v>76</v>
      </c>
      <c r="C818" s="631">
        <v>600</v>
      </c>
      <c r="D818" s="631">
        <v>475</v>
      </c>
      <c r="E818" s="631">
        <v>125</v>
      </c>
      <c r="F818" s="630" t="s">
        <v>2361</v>
      </c>
      <c r="G818" s="630" t="s">
        <v>2411</v>
      </c>
      <c r="H818" s="630" t="s">
        <v>2356</v>
      </c>
      <c r="I818" s="630" t="s">
        <v>2357</v>
      </c>
      <c r="J818" s="630" t="s">
        <v>2315</v>
      </c>
      <c r="K818" s="630" t="s">
        <v>2292</v>
      </c>
      <c r="L818" s="632">
        <v>42736</v>
      </c>
    </row>
    <row r="819" spans="1:12">
      <c r="A819" s="630">
        <v>810</v>
      </c>
      <c r="B819" s="630" t="s">
        <v>76</v>
      </c>
      <c r="C819" s="631">
        <v>600</v>
      </c>
      <c r="D819" s="631">
        <v>475</v>
      </c>
      <c r="E819" s="631">
        <v>125</v>
      </c>
      <c r="F819" s="630" t="s">
        <v>2361</v>
      </c>
      <c r="G819" s="630" t="s">
        <v>2411</v>
      </c>
      <c r="H819" s="630" t="s">
        <v>2356</v>
      </c>
      <c r="I819" s="630" t="s">
        <v>2357</v>
      </c>
      <c r="J819" s="630" t="s">
        <v>2315</v>
      </c>
      <c r="K819" s="630" t="s">
        <v>2292</v>
      </c>
      <c r="L819" s="632">
        <v>42736</v>
      </c>
    </row>
    <row r="820" spans="1:12">
      <c r="A820" s="630">
        <v>811</v>
      </c>
      <c r="B820" s="630" t="s">
        <v>76</v>
      </c>
      <c r="C820" s="631">
        <v>600</v>
      </c>
      <c r="D820" s="631">
        <v>475</v>
      </c>
      <c r="E820" s="631">
        <v>125</v>
      </c>
      <c r="F820" s="630" t="s">
        <v>2361</v>
      </c>
      <c r="G820" s="630" t="s">
        <v>2411</v>
      </c>
      <c r="H820" s="630" t="s">
        <v>2356</v>
      </c>
      <c r="I820" s="630" t="s">
        <v>2357</v>
      </c>
      <c r="J820" s="630" t="s">
        <v>2315</v>
      </c>
      <c r="K820" s="630" t="s">
        <v>2292</v>
      </c>
      <c r="L820" s="632">
        <v>42736</v>
      </c>
    </row>
    <row r="821" spans="1:12">
      <c r="A821" s="630">
        <v>812</v>
      </c>
      <c r="B821" s="630" t="s">
        <v>76</v>
      </c>
      <c r="C821" s="631">
        <v>600</v>
      </c>
      <c r="D821" s="631">
        <v>475</v>
      </c>
      <c r="E821" s="631">
        <v>125</v>
      </c>
      <c r="F821" s="630" t="s">
        <v>2361</v>
      </c>
      <c r="G821" s="630" t="s">
        <v>2411</v>
      </c>
      <c r="H821" s="630" t="s">
        <v>2356</v>
      </c>
      <c r="I821" s="630" t="s">
        <v>2357</v>
      </c>
      <c r="J821" s="630" t="s">
        <v>2315</v>
      </c>
      <c r="K821" s="630" t="s">
        <v>2292</v>
      </c>
      <c r="L821" s="632">
        <v>42736</v>
      </c>
    </row>
    <row r="822" spans="1:12">
      <c r="A822" s="630">
        <v>813</v>
      </c>
      <c r="B822" s="630" t="s">
        <v>76</v>
      </c>
      <c r="C822" s="631">
        <v>600</v>
      </c>
      <c r="D822" s="631">
        <v>475</v>
      </c>
      <c r="E822" s="631">
        <v>125</v>
      </c>
      <c r="F822" s="630" t="s">
        <v>2361</v>
      </c>
      <c r="G822" s="630" t="s">
        <v>2411</v>
      </c>
      <c r="H822" s="630" t="s">
        <v>2356</v>
      </c>
      <c r="I822" s="630" t="s">
        <v>2357</v>
      </c>
      <c r="J822" s="630" t="s">
        <v>2315</v>
      </c>
      <c r="K822" s="630" t="s">
        <v>2292</v>
      </c>
      <c r="L822" s="632">
        <v>42736</v>
      </c>
    </row>
    <row r="823" spans="1:12">
      <c r="A823" s="630">
        <v>814</v>
      </c>
      <c r="B823" s="630" t="s">
        <v>76</v>
      </c>
      <c r="C823" s="631">
        <v>600</v>
      </c>
      <c r="D823" s="631">
        <v>475</v>
      </c>
      <c r="E823" s="631">
        <v>125</v>
      </c>
      <c r="F823" s="630" t="s">
        <v>2361</v>
      </c>
      <c r="G823" s="630" t="s">
        <v>2411</v>
      </c>
      <c r="H823" s="630" t="s">
        <v>2356</v>
      </c>
      <c r="I823" s="630" t="s">
        <v>2357</v>
      </c>
      <c r="J823" s="630" t="s">
        <v>2315</v>
      </c>
      <c r="K823" s="630" t="s">
        <v>2292</v>
      </c>
      <c r="L823" s="632">
        <v>42736</v>
      </c>
    </row>
    <row r="824" spans="1:12">
      <c r="A824" s="630">
        <v>815</v>
      </c>
      <c r="B824" s="630" t="s">
        <v>76</v>
      </c>
      <c r="C824" s="631">
        <v>600</v>
      </c>
      <c r="D824" s="631">
        <v>475</v>
      </c>
      <c r="E824" s="631">
        <v>125</v>
      </c>
      <c r="F824" s="630" t="s">
        <v>2361</v>
      </c>
      <c r="G824" s="630" t="s">
        <v>2411</v>
      </c>
      <c r="H824" s="630" t="s">
        <v>2356</v>
      </c>
      <c r="I824" s="630" t="s">
        <v>2357</v>
      </c>
      <c r="J824" s="630" t="s">
        <v>2315</v>
      </c>
      <c r="K824" s="630" t="s">
        <v>2292</v>
      </c>
      <c r="L824" s="632">
        <v>42736</v>
      </c>
    </row>
    <row r="825" spans="1:12">
      <c r="A825" s="630">
        <v>816</v>
      </c>
      <c r="B825" s="630" t="s">
        <v>76</v>
      </c>
      <c r="C825" s="631">
        <v>600</v>
      </c>
      <c r="D825" s="631">
        <v>475</v>
      </c>
      <c r="E825" s="631">
        <v>125</v>
      </c>
      <c r="F825" s="630" t="s">
        <v>2361</v>
      </c>
      <c r="G825" s="630" t="s">
        <v>2411</v>
      </c>
      <c r="H825" s="630" t="s">
        <v>2356</v>
      </c>
      <c r="I825" s="630" t="s">
        <v>2357</v>
      </c>
      <c r="J825" s="630" t="s">
        <v>2315</v>
      </c>
      <c r="K825" s="630" t="s">
        <v>2292</v>
      </c>
      <c r="L825" s="632">
        <v>42736</v>
      </c>
    </row>
    <row r="826" spans="1:12">
      <c r="A826" s="630">
        <v>817</v>
      </c>
      <c r="B826" s="630" t="s">
        <v>76</v>
      </c>
      <c r="C826" s="631">
        <v>600</v>
      </c>
      <c r="D826" s="631">
        <v>475</v>
      </c>
      <c r="E826" s="631">
        <v>125</v>
      </c>
      <c r="F826" s="630" t="s">
        <v>2361</v>
      </c>
      <c r="G826" s="630" t="s">
        <v>2411</v>
      </c>
      <c r="H826" s="630" t="s">
        <v>2356</v>
      </c>
      <c r="I826" s="630" t="s">
        <v>2357</v>
      </c>
      <c r="J826" s="630" t="s">
        <v>2315</v>
      </c>
      <c r="K826" s="630" t="s">
        <v>2292</v>
      </c>
      <c r="L826" s="632">
        <v>42736</v>
      </c>
    </row>
    <row r="827" spans="1:12">
      <c r="A827" s="630">
        <v>818</v>
      </c>
      <c r="B827" s="630" t="s">
        <v>76</v>
      </c>
      <c r="C827" s="631">
        <v>600</v>
      </c>
      <c r="D827" s="631">
        <v>475</v>
      </c>
      <c r="E827" s="631">
        <v>125</v>
      </c>
      <c r="F827" s="630" t="s">
        <v>2361</v>
      </c>
      <c r="G827" s="630" t="s">
        <v>2411</v>
      </c>
      <c r="H827" s="630" t="s">
        <v>2356</v>
      </c>
      <c r="I827" s="630" t="s">
        <v>2357</v>
      </c>
      <c r="J827" s="630" t="s">
        <v>2315</v>
      </c>
      <c r="K827" s="630" t="s">
        <v>2292</v>
      </c>
      <c r="L827" s="632">
        <v>42736</v>
      </c>
    </row>
    <row r="828" spans="1:12">
      <c r="A828" s="630">
        <v>819</v>
      </c>
      <c r="B828" s="630" t="s">
        <v>76</v>
      </c>
      <c r="C828" s="631">
        <v>600</v>
      </c>
      <c r="D828" s="631">
        <v>475</v>
      </c>
      <c r="E828" s="631">
        <v>125</v>
      </c>
      <c r="F828" s="630" t="s">
        <v>2361</v>
      </c>
      <c r="G828" s="630" t="s">
        <v>2411</v>
      </c>
      <c r="H828" s="630" t="s">
        <v>2356</v>
      </c>
      <c r="I828" s="630" t="s">
        <v>2357</v>
      </c>
      <c r="J828" s="630" t="s">
        <v>2315</v>
      </c>
      <c r="K828" s="630" t="s">
        <v>2292</v>
      </c>
      <c r="L828" s="632">
        <v>42736</v>
      </c>
    </row>
    <row r="829" spans="1:12">
      <c r="A829" s="630">
        <v>820</v>
      </c>
      <c r="B829" s="630" t="s">
        <v>2423</v>
      </c>
      <c r="C829" s="631">
        <v>1500</v>
      </c>
      <c r="D829" s="631">
        <v>1200</v>
      </c>
      <c r="E829" s="631">
        <v>300</v>
      </c>
      <c r="F829" s="630" t="s">
        <v>2361</v>
      </c>
      <c r="G829" s="630" t="s">
        <v>2411</v>
      </c>
      <c r="H829" s="630" t="s">
        <v>2356</v>
      </c>
      <c r="I829" s="630" t="s">
        <v>2357</v>
      </c>
      <c r="J829" s="630" t="s">
        <v>2315</v>
      </c>
      <c r="K829" s="630" t="s">
        <v>2292</v>
      </c>
      <c r="L829" s="632">
        <v>42736</v>
      </c>
    </row>
    <row r="830" spans="1:12">
      <c r="A830" s="630">
        <v>821</v>
      </c>
      <c r="B830" s="630" t="s">
        <v>2423</v>
      </c>
      <c r="C830" s="631">
        <v>1500</v>
      </c>
      <c r="D830" s="631">
        <v>1200</v>
      </c>
      <c r="E830" s="631">
        <v>300</v>
      </c>
      <c r="F830" s="630" t="s">
        <v>2361</v>
      </c>
      <c r="G830" s="630" t="s">
        <v>2411</v>
      </c>
      <c r="H830" s="630" t="s">
        <v>2356</v>
      </c>
      <c r="I830" s="630" t="s">
        <v>2357</v>
      </c>
      <c r="J830" s="630" t="s">
        <v>2315</v>
      </c>
      <c r="K830" s="630" t="s">
        <v>2292</v>
      </c>
      <c r="L830" s="632">
        <v>42736</v>
      </c>
    </row>
    <row r="831" spans="1:12">
      <c r="A831" s="630">
        <v>822</v>
      </c>
      <c r="B831" s="630" t="s">
        <v>2423</v>
      </c>
      <c r="C831" s="631">
        <v>1500</v>
      </c>
      <c r="D831" s="631">
        <v>1200</v>
      </c>
      <c r="E831" s="631">
        <v>300</v>
      </c>
      <c r="F831" s="630" t="s">
        <v>2361</v>
      </c>
      <c r="G831" s="630" t="s">
        <v>2411</v>
      </c>
      <c r="H831" s="630" t="s">
        <v>2356</v>
      </c>
      <c r="I831" s="630" t="s">
        <v>2357</v>
      </c>
      <c r="J831" s="630" t="s">
        <v>2315</v>
      </c>
      <c r="K831" s="630" t="s">
        <v>2292</v>
      </c>
      <c r="L831" s="632">
        <v>42736</v>
      </c>
    </row>
    <row r="832" spans="1:12">
      <c r="A832" s="630">
        <v>823</v>
      </c>
      <c r="B832" s="630" t="s">
        <v>2423</v>
      </c>
      <c r="C832" s="631">
        <v>1500</v>
      </c>
      <c r="D832" s="631">
        <v>1200</v>
      </c>
      <c r="E832" s="631">
        <v>300</v>
      </c>
      <c r="F832" s="630" t="s">
        <v>2361</v>
      </c>
      <c r="G832" s="630" t="s">
        <v>2411</v>
      </c>
      <c r="H832" s="630" t="s">
        <v>2356</v>
      </c>
      <c r="I832" s="630" t="s">
        <v>2357</v>
      </c>
      <c r="J832" s="630" t="s">
        <v>2315</v>
      </c>
      <c r="K832" s="630" t="s">
        <v>2292</v>
      </c>
      <c r="L832" s="632">
        <v>42736</v>
      </c>
    </row>
    <row r="833" spans="1:12">
      <c r="A833" s="630">
        <v>824</v>
      </c>
      <c r="B833" s="630" t="s">
        <v>2423</v>
      </c>
      <c r="C833" s="631">
        <v>1500</v>
      </c>
      <c r="D833" s="631">
        <v>1200</v>
      </c>
      <c r="E833" s="631">
        <v>300</v>
      </c>
      <c r="F833" s="630" t="s">
        <v>2361</v>
      </c>
      <c r="G833" s="630" t="s">
        <v>2411</v>
      </c>
      <c r="H833" s="630" t="s">
        <v>2356</v>
      </c>
      <c r="I833" s="630" t="s">
        <v>2357</v>
      </c>
      <c r="J833" s="630" t="s">
        <v>2315</v>
      </c>
      <c r="K833" s="630" t="s">
        <v>2292</v>
      </c>
      <c r="L833" s="632">
        <v>42736</v>
      </c>
    </row>
    <row r="834" spans="1:12">
      <c r="A834" s="630">
        <v>825</v>
      </c>
      <c r="B834" s="630" t="s">
        <v>2423</v>
      </c>
      <c r="C834" s="631">
        <v>1500</v>
      </c>
      <c r="D834" s="631">
        <v>1200</v>
      </c>
      <c r="E834" s="631">
        <v>300</v>
      </c>
      <c r="F834" s="630" t="s">
        <v>2361</v>
      </c>
      <c r="G834" s="630" t="s">
        <v>2411</v>
      </c>
      <c r="H834" s="630" t="s">
        <v>2356</v>
      </c>
      <c r="I834" s="630" t="s">
        <v>2357</v>
      </c>
      <c r="J834" s="630" t="s">
        <v>2315</v>
      </c>
      <c r="K834" s="630" t="s">
        <v>2292</v>
      </c>
      <c r="L834" s="632">
        <v>42736</v>
      </c>
    </row>
    <row r="835" spans="1:12">
      <c r="A835" s="630">
        <v>826</v>
      </c>
      <c r="B835" s="630" t="s">
        <v>2423</v>
      </c>
      <c r="C835" s="631">
        <v>1500</v>
      </c>
      <c r="D835" s="631">
        <v>1200</v>
      </c>
      <c r="E835" s="631">
        <v>300</v>
      </c>
      <c r="F835" s="630" t="s">
        <v>2361</v>
      </c>
      <c r="G835" s="630" t="s">
        <v>2411</v>
      </c>
      <c r="H835" s="630" t="s">
        <v>2356</v>
      </c>
      <c r="I835" s="630" t="s">
        <v>2357</v>
      </c>
      <c r="J835" s="630" t="s">
        <v>2315</v>
      </c>
      <c r="K835" s="630" t="s">
        <v>2292</v>
      </c>
      <c r="L835" s="632">
        <v>42736</v>
      </c>
    </row>
    <row r="836" spans="1:12">
      <c r="A836" s="630">
        <v>827</v>
      </c>
      <c r="B836" s="630" t="s">
        <v>2423</v>
      </c>
      <c r="C836" s="631">
        <v>1500</v>
      </c>
      <c r="D836" s="631">
        <v>1200</v>
      </c>
      <c r="E836" s="631">
        <v>300</v>
      </c>
      <c r="F836" s="630" t="s">
        <v>2361</v>
      </c>
      <c r="G836" s="630" t="s">
        <v>2411</v>
      </c>
      <c r="H836" s="630" t="s">
        <v>2356</v>
      </c>
      <c r="I836" s="630" t="s">
        <v>2357</v>
      </c>
      <c r="J836" s="630" t="s">
        <v>2315</v>
      </c>
      <c r="K836" s="630" t="s">
        <v>2292</v>
      </c>
      <c r="L836" s="632">
        <v>42736</v>
      </c>
    </row>
    <row r="837" spans="1:12">
      <c r="A837" s="630">
        <v>828</v>
      </c>
      <c r="B837" s="630" t="s">
        <v>2423</v>
      </c>
      <c r="C837" s="631">
        <v>1500</v>
      </c>
      <c r="D837" s="631">
        <v>1200</v>
      </c>
      <c r="E837" s="631">
        <v>300</v>
      </c>
      <c r="F837" s="630" t="s">
        <v>2361</v>
      </c>
      <c r="G837" s="630" t="s">
        <v>2411</v>
      </c>
      <c r="H837" s="630" t="s">
        <v>2356</v>
      </c>
      <c r="I837" s="630" t="s">
        <v>2357</v>
      </c>
      <c r="J837" s="630" t="s">
        <v>2315</v>
      </c>
      <c r="K837" s="630" t="s">
        <v>2292</v>
      </c>
      <c r="L837" s="632">
        <v>42736</v>
      </c>
    </row>
    <row r="838" spans="1:12">
      <c r="A838" s="630">
        <v>829</v>
      </c>
      <c r="B838" s="630" t="s">
        <v>2423</v>
      </c>
      <c r="C838" s="631">
        <v>1500</v>
      </c>
      <c r="D838" s="631">
        <v>1200</v>
      </c>
      <c r="E838" s="631">
        <v>300</v>
      </c>
      <c r="F838" s="630" t="s">
        <v>2361</v>
      </c>
      <c r="G838" s="630" t="s">
        <v>2411</v>
      </c>
      <c r="H838" s="630" t="s">
        <v>2356</v>
      </c>
      <c r="I838" s="630" t="s">
        <v>2357</v>
      </c>
      <c r="J838" s="630" t="s">
        <v>2315</v>
      </c>
      <c r="K838" s="630" t="s">
        <v>2292</v>
      </c>
      <c r="L838" s="632">
        <v>42736</v>
      </c>
    </row>
    <row r="839" spans="1:12">
      <c r="A839" s="630">
        <v>830</v>
      </c>
      <c r="B839" s="630" t="s">
        <v>2423</v>
      </c>
      <c r="C839" s="631">
        <v>1500</v>
      </c>
      <c r="D839" s="631">
        <v>1200</v>
      </c>
      <c r="E839" s="631">
        <v>300</v>
      </c>
      <c r="F839" s="630" t="s">
        <v>2361</v>
      </c>
      <c r="G839" s="630" t="s">
        <v>2411</v>
      </c>
      <c r="H839" s="630" t="s">
        <v>2356</v>
      </c>
      <c r="I839" s="630" t="s">
        <v>2357</v>
      </c>
      <c r="J839" s="630" t="s">
        <v>2315</v>
      </c>
      <c r="K839" s="630" t="s">
        <v>2292</v>
      </c>
      <c r="L839" s="632">
        <v>42736</v>
      </c>
    </row>
    <row r="840" spans="1:12">
      <c r="A840" s="630">
        <v>831</v>
      </c>
      <c r="B840" s="630" t="s">
        <v>2423</v>
      </c>
      <c r="C840" s="631">
        <v>1500</v>
      </c>
      <c r="D840" s="631">
        <v>1200</v>
      </c>
      <c r="E840" s="631">
        <v>300</v>
      </c>
      <c r="F840" s="630" t="s">
        <v>2361</v>
      </c>
      <c r="G840" s="630" t="s">
        <v>2411</v>
      </c>
      <c r="H840" s="630" t="s">
        <v>2356</v>
      </c>
      <c r="I840" s="630" t="s">
        <v>2357</v>
      </c>
      <c r="J840" s="630" t="s">
        <v>2315</v>
      </c>
      <c r="K840" s="630" t="s">
        <v>2292</v>
      </c>
      <c r="L840" s="632">
        <v>42736</v>
      </c>
    </row>
    <row r="841" spans="1:12">
      <c r="A841" s="630">
        <v>832</v>
      </c>
      <c r="B841" s="630" t="s">
        <v>2423</v>
      </c>
      <c r="C841" s="631">
        <v>1500</v>
      </c>
      <c r="D841" s="631">
        <v>1200</v>
      </c>
      <c r="E841" s="631">
        <v>300</v>
      </c>
      <c r="F841" s="630" t="s">
        <v>2361</v>
      </c>
      <c r="G841" s="630" t="s">
        <v>2411</v>
      </c>
      <c r="H841" s="630" t="s">
        <v>2356</v>
      </c>
      <c r="I841" s="630" t="s">
        <v>2357</v>
      </c>
      <c r="J841" s="630" t="s">
        <v>2315</v>
      </c>
      <c r="K841" s="630" t="s">
        <v>2292</v>
      </c>
      <c r="L841" s="632">
        <v>42736</v>
      </c>
    </row>
    <row r="842" spans="1:12">
      <c r="A842" s="630">
        <v>833</v>
      </c>
      <c r="B842" s="630" t="s">
        <v>2423</v>
      </c>
      <c r="C842" s="631">
        <v>1500</v>
      </c>
      <c r="D842" s="631">
        <v>1200</v>
      </c>
      <c r="E842" s="631">
        <v>300</v>
      </c>
      <c r="F842" s="630" t="s">
        <v>2361</v>
      </c>
      <c r="G842" s="630" t="s">
        <v>2411</v>
      </c>
      <c r="H842" s="630" t="s">
        <v>2356</v>
      </c>
      <c r="I842" s="630" t="s">
        <v>2357</v>
      </c>
      <c r="J842" s="630" t="s">
        <v>2315</v>
      </c>
      <c r="K842" s="630" t="s">
        <v>2292</v>
      </c>
      <c r="L842" s="632">
        <v>42736</v>
      </c>
    </row>
    <row r="843" spans="1:12">
      <c r="A843" s="630">
        <v>834</v>
      </c>
      <c r="B843" s="630" t="s">
        <v>2423</v>
      </c>
      <c r="C843" s="631">
        <v>1500</v>
      </c>
      <c r="D843" s="631">
        <v>1200</v>
      </c>
      <c r="E843" s="631">
        <v>300</v>
      </c>
      <c r="F843" s="630" t="s">
        <v>2361</v>
      </c>
      <c r="G843" s="630" t="s">
        <v>2411</v>
      </c>
      <c r="H843" s="630" t="s">
        <v>2356</v>
      </c>
      <c r="I843" s="630" t="s">
        <v>2357</v>
      </c>
      <c r="J843" s="630" t="s">
        <v>2315</v>
      </c>
      <c r="K843" s="630" t="s">
        <v>2292</v>
      </c>
      <c r="L843" s="632">
        <v>42736</v>
      </c>
    </row>
    <row r="844" spans="1:12">
      <c r="A844" s="630">
        <v>835</v>
      </c>
      <c r="B844" s="630" t="s">
        <v>2423</v>
      </c>
      <c r="C844" s="631">
        <v>1500</v>
      </c>
      <c r="D844" s="631">
        <v>1200</v>
      </c>
      <c r="E844" s="631">
        <v>300</v>
      </c>
      <c r="F844" s="630" t="s">
        <v>2361</v>
      </c>
      <c r="G844" s="630" t="s">
        <v>2411</v>
      </c>
      <c r="H844" s="630" t="s">
        <v>2356</v>
      </c>
      <c r="I844" s="630" t="s">
        <v>2357</v>
      </c>
      <c r="J844" s="630" t="s">
        <v>2315</v>
      </c>
      <c r="K844" s="630" t="s">
        <v>2292</v>
      </c>
      <c r="L844" s="632">
        <v>42736</v>
      </c>
    </row>
    <row r="845" spans="1:12">
      <c r="A845" s="630">
        <v>836</v>
      </c>
      <c r="B845" s="630" t="s">
        <v>2423</v>
      </c>
      <c r="C845" s="631">
        <v>1500</v>
      </c>
      <c r="D845" s="631">
        <v>1200</v>
      </c>
      <c r="E845" s="631">
        <v>300</v>
      </c>
      <c r="F845" s="630" t="s">
        <v>2361</v>
      </c>
      <c r="G845" s="630" t="s">
        <v>2411</v>
      </c>
      <c r="H845" s="630" t="s">
        <v>2356</v>
      </c>
      <c r="I845" s="630" t="s">
        <v>2357</v>
      </c>
      <c r="J845" s="630" t="s">
        <v>2315</v>
      </c>
      <c r="K845" s="630" t="s">
        <v>2292</v>
      </c>
      <c r="L845" s="632">
        <v>42736</v>
      </c>
    </row>
    <row r="846" spans="1:12">
      <c r="A846" s="630">
        <v>837</v>
      </c>
      <c r="B846" s="630" t="s">
        <v>2423</v>
      </c>
      <c r="C846" s="631">
        <v>1500</v>
      </c>
      <c r="D846" s="631">
        <v>1200</v>
      </c>
      <c r="E846" s="631">
        <v>300</v>
      </c>
      <c r="F846" s="630" t="s">
        <v>2361</v>
      </c>
      <c r="G846" s="630" t="s">
        <v>2411</v>
      </c>
      <c r="H846" s="630" t="s">
        <v>2356</v>
      </c>
      <c r="I846" s="630" t="s">
        <v>2357</v>
      </c>
      <c r="J846" s="630" t="s">
        <v>2315</v>
      </c>
      <c r="K846" s="630" t="s">
        <v>2292</v>
      </c>
      <c r="L846" s="632">
        <v>42736</v>
      </c>
    </row>
    <row r="847" spans="1:12">
      <c r="A847" s="630">
        <v>838</v>
      </c>
      <c r="B847" s="630" t="s">
        <v>2423</v>
      </c>
      <c r="C847" s="631">
        <v>1500</v>
      </c>
      <c r="D847" s="631">
        <v>1200</v>
      </c>
      <c r="E847" s="631">
        <v>300</v>
      </c>
      <c r="F847" s="630" t="s">
        <v>2361</v>
      </c>
      <c r="G847" s="630" t="s">
        <v>2411</v>
      </c>
      <c r="H847" s="630" t="s">
        <v>2356</v>
      </c>
      <c r="I847" s="630" t="s">
        <v>2357</v>
      </c>
      <c r="J847" s="630" t="s">
        <v>2315</v>
      </c>
      <c r="K847" s="630" t="s">
        <v>2292</v>
      </c>
      <c r="L847" s="632">
        <v>42736</v>
      </c>
    </row>
    <row r="848" spans="1:12">
      <c r="A848" s="630">
        <v>839</v>
      </c>
      <c r="B848" s="630" t="s">
        <v>2423</v>
      </c>
      <c r="C848" s="631">
        <v>1500</v>
      </c>
      <c r="D848" s="631">
        <v>1200</v>
      </c>
      <c r="E848" s="631">
        <v>300</v>
      </c>
      <c r="F848" s="630" t="s">
        <v>2361</v>
      </c>
      <c r="G848" s="630" t="s">
        <v>2411</v>
      </c>
      <c r="H848" s="630" t="s">
        <v>2356</v>
      </c>
      <c r="I848" s="630" t="s">
        <v>2357</v>
      </c>
      <c r="J848" s="630" t="s">
        <v>2315</v>
      </c>
      <c r="K848" s="630" t="s">
        <v>2292</v>
      </c>
      <c r="L848" s="632">
        <v>42736</v>
      </c>
    </row>
    <row r="849" spans="1:12">
      <c r="A849" s="630">
        <v>840</v>
      </c>
      <c r="B849" s="630" t="s">
        <v>2423</v>
      </c>
      <c r="C849" s="631">
        <v>1500</v>
      </c>
      <c r="D849" s="631">
        <v>1200</v>
      </c>
      <c r="E849" s="631">
        <v>300</v>
      </c>
      <c r="F849" s="630" t="s">
        <v>2361</v>
      </c>
      <c r="G849" s="630" t="s">
        <v>2411</v>
      </c>
      <c r="H849" s="630" t="s">
        <v>2356</v>
      </c>
      <c r="I849" s="630" t="s">
        <v>2357</v>
      </c>
      <c r="J849" s="630" t="s">
        <v>2315</v>
      </c>
      <c r="K849" s="630" t="s">
        <v>2292</v>
      </c>
      <c r="L849" s="632">
        <v>42736</v>
      </c>
    </row>
    <row r="850" spans="1:12">
      <c r="A850" s="630">
        <v>841</v>
      </c>
      <c r="B850" s="630" t="s">
        <v>2423</v>
      </c>
      <c r="C850" s="631">
        <v>1500</v>
      </c>
      <c r="D850" s="631">
        <v>1200</v>
      </c>
      <c r="E850" s="631">
        <v>300</v>
      </c>
      <c r="F850" s="630" t="s">
        <v>2361</v>
      </c>
      <c r="G850" s="630" t="s">
        <v>2411</v>
      </c>
      <c r="H850" s="630" t="s">
        <v>2356</v>
      </c>
      <c r="I850" s="630" t="s">
        <v>2357</v>
      </c>
      <c r="J850" s="630" t="s">
        <v>2315</v>
      </c>
      <c r="K850" s="630" t="s">
        <v>2292</v>
      </c>
      <c r="L850" s="632">
        <v>42736</v>
      </c>
    </row>
    <row r="851" spans="1:12">
      <c r="A851" s="630">
        <v>842</v>
      </c>
      <c r="B851" s="630" t="s">
        <v>2423</v>
      </c>
      <c r="C851" s="631">
        <v>1500</v>
      </c>
      <c r="D851" s="631">
        <v>1200</v>
      </c>
      <c r="E851" s="631">
        <v>300</v>
      </c>
      <c r="F851" s="630" t="s">
        <v>2361</v>
      </c>
      <c r="G851" s="630" t="s">
        <v>2411</v>
      </c>
      <c r="H851" s="630" t="s">
        <v>2356</v>
      </c>
      <c r="I851" s="630" t="s">
        <v>2357</v>
      </c>
      <c r="J851" s="630" t="s">
        <v>2315</v>
      </c>
      <c r="K851" s="630" t="s">
        <v>2292</v>
      </c>
      <c r="L851" s="632">
        <v>42736</v>
      </c>
    </row>
    <row r="852" spans="1:12">
      <c r="A852" s="630">
        <v>843</v>
      </c>
      <c r="B852" s="630" t="s">
        <v>2423</v>
      </c>
      <c r="C852" s="631">
        <v>1500</v>
      </c>
      <c r="D852" s="631">
        <v>1200</v>
      </c>
      <c r="E852" s="631">
        <v>300</v>
      </c>
      <c r="F852" s="630" t="s">
        <v>2361</v>
      </c>
      <c r="G852" s="630" t="s">
        <v>2411</v>
      </c>
      <c r="H852" s="630" t="s">
        <v>2356</v>
      </c>
      <c r="I852" s="630" t="s">
        <v>2357</v>
      </c>
      <c r="J852" s="630" t="s">
        <v>2315</v>
      </c>
      <c r="K852" s="630" t="s">
        <v>2292</v>
      </c>
      <c r="L852" s="632">
        <v>42736</v>
      </c>
    </row>
    <row r="853" spans="1:12">
      <c r="A853" s="630">
        <v>844</v>
      </c>
      <c r="B853" s="630" t="s">
        <v>2423</v>
      </c>
      <c r="C853" s="631">
        <v>1500</v>
      </c>
      <c r="D853" s="631">
        <v>1200</v>
      </c>
      <c r="E853" s="631">
        <v>300</v>
      </c>
      <c r="F853" s="630" t="s">
        <v>2361</v>
      </c>
      <c r="G853" s="630" t="s">
        <v>2411</v>
      </c>
      <c r="H853" s="630" t="s">
        <v>2356</v>
      </c>
      <c r="I853" s="630" t="s">
        <v>2357</v>
      </c>
      <c r="J853" s="630" t="s">
        <v>2315</v>
      </c>
      <c r="K853" s="630" t="s">
        <v>2292</v>
      </c>
      <c r="L853" s="632">
        <v>42736</v>
      </c>
    </row>
    <row r="854" spans="1:12">
      <c r="A854" s="630">
        <v>845</v>
      </c>
      <c r="B854" s="630" t="s">
        <v>2423</v>
      </c>
      <c r="C854" s="631">
        <v>1500</v>
      </c>
      <c r="D854" s="631">
        <v>1200</v>
      </c>
      <c r="E854" s="631">
        <v>300</v>
      </c>
      <c r="F854" s="630" t="s">
        <v>2361</v>
      </c>
      <c r="G854" s="630" t="s">
        <v>2411</v>
      </c>
      <c r="H854" s="630" t="s">
        <v>2356</v>
      </c>
      <c r="I854" s="630" t="s">
        <v>2357</v>
      </c>
      <c r="J854" s="630" t="s">
        <v>2315</v>
      </c>
      <c r="K854" s="630" t="s">
        <v>2292</v>
      </c>
      <c r="L854" s="632">
        <v>42736</v>
      </c>
    </row>
    <row r="855" spans="1:12">
      <c r="A855" s="630">
        <v>846</v>
      </c>
      <c r="B855" s="630" t="s">
        <v>2423</v>
      </c>
      <c r="C855" s="631">
        <v>1500</v>
      </c>
      <c r="D855" s="631">
        <v>1200</v>
      </c>
      <c r="E855" s="631">
        <v>300</v>
      </c>
      <c r="F855" s="630" t="s">
        <v>2361</v>
      </c>
      <c r="G855" s="630" t="s">
        <v>2411</v>
      </c>
      <c r="H855" s="630" t="s">
        <v>2356</v>
      </c>
      <c r="I855" s="630" t="s">
        <v>2357</v>
      </c>
      <c r="J855" s="630" t="s">
        <v>2315</v>
      </c>
      <c r="K855" s="630" t="s">
        <v>2292</v>
      </c>
      <c r="L855" s="632">
        <v>42736</v>
      </c>
    </row>
    <row r="856" spans="1:12">
      <c r="A856" s="630">
        <v>847</v>
      </c>
      <c r="B856" s="630" t="s">
        <v>2423</v>
      </c>
      <c r="C856" s="631">
        <v>1500</v>
      </c>
      <c r="D856" s="631">
        <v>1200</v>
      </c>
      <c r="E856" s="631">
        <v>300</v>
      </c>
      <c r="F856" s="630" t="s">
        <v>2361</v>
      </c>
      <c r="G856" s="630" t="s">
        <v>2411</v>
      </c>
      <c r="H856" s="630" t="s">
        <v>2356</v>
      </c>
      <c r="I856" s="630" t="s">
        <v>2357</v>
      </c>
      <c r="J856" s="630" t="s">
        <v>2315</v>
      </c>
      <c r="K856" s="630" t="s">
        <v>2292</v>
      </c>
      <c r="L856" s="632">
        <v>42736</v>
      </c>
    </row>
    <row r="857" spans="1:12">
      <c r="A857" s="630">
        <v>848</v>
      </c>
      <c r="B857" s="630" t="s">
        <v>2423</v>
      </c>
      <c r="C857" s="631">
        <v>1500</v>
      </c>
      <c r="D857" s="631">
        <v>1200</v>
      </c>
      <c r="E857" s="631">
        <v>300</v>
      </c>
      <c r="F857" s="630" t="s">
        <v>2361</v>
      </c>
      <c r="G857" s="630" t="s">
        <v>2411</v>
      </c>
      <c r="H857" s="630" t="s">
        <v>2356</v>
      </c>
      <c r="I857" s="630" t="s">
        <v>2357</v>
      </c>
      <c r="J857" s="630" t="s">
        <v>2315</v>
      </c>
      <c r="K857" s="630" t="s">
        <v>2292</v>
      </c>
      <c r="L857" s="632">
        <v>42736</v>
      </c>
    </row>
    <row r="858" spans="1:12">
      <c r="A858" s="630">
        <v>849</v>
      </c>
      <c r="B858" s="630" t="s">
        <v>2423</v>
      </c>
      <c r="C858" s="631">
        <v>1500</v>
      </c>
      <c r="D858" s="631">
        <v>1200</v>
      </c>
      <c r="E858" s="631">
        <v>300</v>
      </c>
      <c r="F858" s="630" t="s">
        <v>2361</v>
      </c>
      <c r="G858" s="630" t="s">
        <v>2411</v>
      </c>
      <c r="H858" s="630" t="s">
        <v>2356</v>
      </c>
      <c r="I858" s="630" t="s">
        <v>2357</v>
      </c>
      <c r="J858" s="630" t="s">
        <v>2315</v>
      </c>
      <c r="K858" s="630" t="s">
        <v>2292</v>
      </c>
      <c r="L858" s="632">
        <v>42736</v>
      </c>
    </row>
    <row r="859" spans="1:12">
      <c r="A859" s="630">
        <v>850</v>
      </c>
      <c r="B859" s="630" t="s">
        <v>2424</v>
      </c>
      <c r="C859" s="631">
        <v>4000</v>
      </c>
      <c r="D859" s="631">
        <v>3200</v>
      </c>
      <c r="E859" s="631">
        <v>800</v>
      </c>
      <c r="F859" s="630" t="s">
        <v>2361</v>
      </c>
      <c r="G859" s="630" t="s">
        <v>2411</v>
      </c>
      <c r="H859" s="630" t="s">
        <v>2356</v>
      </c>
      <c r="I859" s="630" t="s">
        <v>2357</v>
      </c>
      <c r="J859" s="630" t="s">
        <v>2315</v>
      </c>
      <c r="K859" s="630" t="s">
        <v>2292</v>
      </c>
      <c r="L859" s="632">
        <v>42736</v>
      </c>
    </row>
    <row r="860" spans="1:12">
      <c r="A860" s="630">
        <v>851</v>
      </c>
      <c r="B860" s="630" t="s">
        <v>2424</v>
      </c>
      <c r="C860" s="631">
        <v>4000</v>
      </c>
      <c r="D860" s="631">
        <v>3200</v>
      </c>
      <c r="E860" s="631">
        <v>800</v>
      </c>
      <c r="F860" s="630" t="s">
        <v>2361</v>
      </c>
      <c r="G860" s="630" t="s">
        <v>2411</v>
      </c>
      <c r="H860" s="630" t="s">
        <v>2356</v>
      </c>
      <c r="I860" s="630" t="s">
        <v>2357</v>
      </c>
      <c r="J860" s="630" t="s">
        <v>2315</v>
      </c>
      <c r="K860" s="630" t="s">
        <v>2292</v>
      </c>
      <c r="L860" s="632">
        <v>42736</v>
      </c>
    </row>
    <row r="861" spans="1:12">
      <c r="A861" s="630">
        <v>852</v>
      </c>
      <c r="B861" s="630" t="s">
        <v>2424</v>
      </c>
      <c r="C861" s="631">
        <v>4000</v>
      </c>
      <c r="D861" s="631">
        <v>3200</v>
      </c>
      <c r="E861" s="631">
        <v>800</v>
      </c>
      <c r="F861" s="630" t="s">
        <v>2361</v>
      </c>
      <c r="G861" s="630" t="s">
        <v>2411</v>
      </c>
      <c r="H861" s="630" t="s">
        <v>2356</v>
      </c>
      <c r="I861" s="630" t="s">
        <v>2357</v>
      </c>
      <c r="J861" s="630" t="s">
        <v>2315</v>
      </c>
      <c r="K861" s="630" t="s">
        <v>2292</v>
      </c>
      <c r="L861" s="632">
        <v>42736</v>
      </c>
    </row>
    <row r="862" spans="1:12">
      <c r="A862" s="630">
        <v>853</v>
      </c>
      <c r="B862" s="630" t="s">
        <v>2424</v>
      </c>
      <c r="C862" s="631">
        <v>4000</v>
      </c>
      <c r="D862" s="631">
        <v>3200</v>
      </c>
      <c r="E862" s="631">
        <v>800</v>
      </c>
      <c r="F862" s="630" t="s">
        <v>2361</v>
      </c>
      <c r="G862" s="630" t="s">
        <v>2411</v>
      </c>
      <c r="H862" s="630" t="s">
        <v>2356</v>
      </c>
      <c r="I862" s="630" t="s">
        <v>2357</v>
      </c>
      <c r="J862" s="630" t="s">
        <v>2315</v>
      </c>
      <c r="K862" s="630" t="s">
        <v>2292</v>
      </c>
      <c r="L862" s="632">
        <v>42736</v>
      </c>
    </row>
    <row r="863" spans="1:12">
      <c r="A863" s="630">
        <v>854</v>
      </c>
      <c r="B863" s="630" t="s">
        <v>2424</v>
      </c>
      <c r="C863" s="631">
        <v>4000</v>
      </c>
      <c r="D863" s="631">
        <v>3200</v>
      </c>
      <c r="E863" s="631">
        <v>800</v>
      </c>
      <c r="F863" s="630" t="s">
        <v>2361</v>
      </c>
      <c r="G863" s="630" t="s">
        <v>2411</v>
      </c>
      <c r="H863" s="630" t="s">
        <v>2356</v>
      </c>
      <c r="I863" s="630" t="s">
        <v>2357</v>
      </c>
      <c r="J863" s="630" t="s">
        <v>2315</v>
      </c>
      <c r="K863" s="630" t="s">
        <v>2292</v>
      </c>
      <c r="L863" s="632">
        <v>42736</v>
      </c>
    </row>
    <row r="864" spans="1:12">
      <c r="A864" s="630">
        <v>855</v>
      </c>
      <c r="B864" s="630" t="s">
        <v>2424</v>
      </c>
      <c r="C864" s="631">
        <v>4000</v>
      </c>
      <c r="D864" s="631">
        <v>3200</v>
      </c>
      <c r="E864" s="631">
        <v>800</v>
      </c>
      <c r="F864" s="630" t="s">
        <v>2361</v>
      </c>
      <c r="G864" s="630" t="s">
        <v>2411</v>
      </c>
      <c r="H864" s="630" t="s">
        <v>2356</v>
      </c>
      <c r="I864" s="630" t="s">
        <v>2357</v>
      </c>
      <c r="J864" s="630" t="s">
        <v>2315</v>
      </c>
      <c r="K864" s="630" t="s">
        <v>2292</v>
      </c>
      <c r="L864" s="632">
        <v>42736</v>
      </c>
    </row>
    <row r="865" spans="1:12">
      <c r="A865" s="630">
        <v>856</v>
      </c>
      <c r="B865" s="630" t="s">
        <v>2424</v>
      </c>
      <c r="C865" s="631">
        <v>4000</v>
      </c>
      <c r="D865" s="631">
        <v>3200</v>
      </c>
      <c r="E865" s="631">
        <v>800</v>
      </c>
      <c r="F865" s="630" t="s">
        <v>2361</v>
      </c>
      <c r="G865" s="630" t="s">
        <v>2411</v>
      </c>
      <c r="H865" s="630" t="s">
        <v>2356</v>
      </c>
      <c r="I865" s="630" t="s">
        <v>2357</v>
      </c>
      <c r="J865" s="630" t="s">
        <v>2315</v>
      </c>
      <c r="K865" s="630" t="s">
        <v>2292</v>
      </c>
      <c r="L865" s="632">
        <v>42736</v>
      </c>
    </row>
    <row r="866" spans="1:12">
      <c r="A866" s="630">
        <v>857</v>
      </c>
      <c r="B866" s="630" t="s">
        <v>2424</v>
      </c>
      <c r="C866" s="631">
        <v>4000</v>
      </c>
      <c r="D866" s="631">
        <v>3200</v>
      </c>
      <c r="E866" s="631">
        <v>800</v>
      </c>
      <c r="F866" s="630" t="s">
        <v>2361</v>
      </c>
      <c r="G866" s="630" t="s">
        <v>2411</v>
      </c>
      <c r="H866" s="630" t="s">
        <v>2356</v>
      </c>
      <c r="I866" s="630" t="s">
        <v>2357</v>
      </c>
      <c r="J866" s="630" t="s">
        <v>2315</v>
      </c>
      <c r="K866" s="630" t="s">
        <v>2292</v>
      </c>
      <c r="L866" s="632">
        <v>42736</v>
      </c>
    </row>
    <row r="867" spans="1:12">
      <c r="A867" s="630">
        <v>858</v>
      </c>
      <c r="B867" s="630" t="s">
        <v>2424</v>
      </c>
      <c r="C867" s="631">
        <v>4000</v>
      </c>
      <c r="D867" s="631">
        <v>3200</v>
      </c>
      <c r="E867" s="631">
        <v>800</v>
      </c>
      <c r="F867" s="630" t="s">
        <v>2361</v>
      </c>
      <c r="G867" s="630" t="s">
        <v>2411</v>
      </c>
      <c r="H867" s="630" t="s">
        <v>2356</v>
      </c>
      <c r="I867" s="630" t="s">
        <v>2357</v>
      </c>
      <c r="J867" s="630" t="s">
        <v>2315</v>
      </c>
      <c r="K867" s="630" t="s">
        <v>2292</v>
      </c>
      <c r="L867" s="632">
        <v>42736</v>
      </c>
    </row>
    <row r="868" spans="1:12">
      <c r="A868" s="630">
        <v>859</v>
      </c>
      <c r="B868" s="630" t="s">
        <v>2424</v>
      </c>
      <c r="C868" s="631">
        <v>4000</v>
      </c>
      <c r="D868" s="631">
        <v>3200</v>
      </c>
      <c r="E868" s="631">
        <v>800</v>
      </c>
      <c r="F868" s="630" t="s">
        <v>2361</v>
      </c>
      <c r="G868" s="630" t="s">
        <v>2411</v>
      </c>
      <c r="H868" s="630" t="s">
        <v>2356</v>
      </c>
      <c r="I868" s="630" t="s">
        <v>2357</v>
      </c>
      <c r="J868" s="630" t="s">
        <v>2315</v>
      </c>
      <c r="K868" s="630" t="s">
        <v>2292</v>
      </c>
      <c r="L868" s="632">
        <v>42736</v>
      </c>
    </row>
    <row r="869" spans="1:12">
      <c r="A869" s="630">
        <v>860</v>
      </c>
      <c r="B869" s="630" t="s">
        <v>2424</v>
      </c>
      <c r="C869" s="631">
        <v>4000</v>
      </c>
      <c r="D869" s="631">
        <v>3200</v>
      </c>
      <c r="E869" s="631">
        <v>800</v>
      </c>
      <c r="F869" s="630" t="s">
        <v>2361</v>
      </c>
      <c r="G869" s="630" t="s">
        <v>2411</v>
      </c>
      <c r="H869" s="630" t="s">
        <v>2356</v>
      </c>
      <c r="I869" s="630" t="s">
        <v>2357</v>
      </c>
      <c r="J869" s="630" t="s">
        <v>2315</v>
      </c>
      <c r="K869" s="630" t="s">
        <v>2292</v>
      </c>
      <c r="L869" s="632">
        <v>42736</v>
      </c>
    </row>
    <row r="870" spans="1:12">
      <c r="A870" s="630">
        <v>861</v>
      </c>
      <c r="B870" s="630" t="s">
        <v>2424</v>
      </c>
      <c r="C870" s="631">
        <v>4000</v>
      </c>
      <c r="D870" s="631">
        <v>3200</v>
      </c>
      <c r="E870" s="631">
        <v>800</v>
      </c>
      <c r="F870" s="630" t="s">
        <v>2361</v>
      </c>
      <c r="G870" s="630" t="s">
        <v>2411</v>
      </c>
      <c r="H870" s="630" t="s">
        <v>2356</v>
      </c>
      <c r="I870" s="630" t="s">
        <v>2357</v>
      </c>
      <c r="J870" s="630" t="s">
        <v>2315</v>
      </c>
      <c r="K870" s="630" t="s">
        <v>2292</v>
      </c>
      <c r="L870" s="632">
        <v>42736</v>
      </c>
    </row>
    <row r="871" spans="1:12">
      <c r="A871" s="630">
        <v>862</v>
      </c>
      <c r="B871" s="630" t="s">
        <v>2424</v>
      </c>
      <c r="C871" s="631">
        <v>4000</v>
      </c>
      <c r="D871" s="631">
        <v>3200</v>
      </c>
      <c r="E871" s="631">
        <v>800</v>
      </c>
      <c r="F871" s="630" t="s">
        <v>2361</v>
      </c>
      <c r="G871" s="630" t="s">
        <v>2411</v>
      </c>
      <c r="H871" s="630" t="s">
        <v>2356</v>
      </c>
      <c r="I871" s="630" t="s">
        <v>2357</v>
      </c>
      <c r="J871" s="630" t="s">
        <v>2315</v>
      </c>
      <c r="K871" s="630" t="s">
        <v>2292</v>
      </c>
      <c r="L871" s="632">
        <v>42736</v>
      </c>
    </row>
    <row r="872" spans="1:12">
      <c r="A872" s="630">
        <v>863</v>
      </c>
      <c r="B872" s="630" t="s">
        <v>2424</v>
      </c>
      <c r="C872" s="631">
        <v>4000</v>
      </c>
      <c r="D872" s="631">
        <v>3200</v>
      </c>
      <c r="E872" s="631">
        <v>800</v>
      </c>
      <c r="F872" s="630" t="s">
        <v>2361</v>
      </c>
      <c r="G872" s="630" t="s">
        <v>2411</v>
      </c>
      <c r="H872" s="630" t="s">
        <v>2356</v>
      </c>
      <c r="I872" s="630" t="s">
        <v>2357</v>
      </c>
      <c r="J872" s="630" t="s">
        <v>2315</v>
      </c>
      <c r="K872" s="630" t="s">
        <v>2292</v>
      </c>
      <c r="L872" s="632">
        <v>42736</v>
      </c>
    </row>
    <row r="873" spans="1:12">
      <c r="A873" s="630">
        <v>864</v>
      </c>
      <c r="B873" s="630" t="s">
        <v>2424</v>
      </c>
      <c r="C873" s="631">
        <v>4000</v>
      </c>
      <c r="D873" s="631">
        <v>3200</v>
      </c>
      <c r="E873" s="631">
        <v>800</v>
      </c>
      <c r="F873" s="630" t="s">
        <v>2361</v>
      </c>
      <c r="G873" s="630" t="s">
        <v>2411</v>
      </c>
      <c r="H873" s="630" t="s">
        <v>2356</v>
      </c>
      <c r="I873" s="630" t="s">
        <v>2357</v>
      </c>
      <c r="J873" s="630" t="s">
        <v>2315</v>
      </c>
      <c r="K873" s="630" t="s">
        <v>2292</v>
      </c>
      <c r="L873" s="632">
        <v>42736</v>
      </c>
    </row>
    <row r="874" spans="1:12">
      <c r="A874" s="630">
        <v>865</v>
      </c>
      <c r="B874" s="630" t="s">
        <v>2424</v>
      </c>
      <c r="C874" s="631">
        <v>4000</v>
      </c>
      <c r="D874" s="631">
        <v>3200</v>
      </c>
      <c r="E874" s="631">
        <v>800</v>
      </c>
      <c r="F874" s="630" t="s">
        <v>2361</v>
      </c>
      <c r="G874" s="630" t="s">
        <v>2411</v>
      </c>
      <c r="H874" s="630" t="s">
        <v>2356</v>
      </c>
      <c r="I874" s="630" t="s">
        <v>2357</v>
      </c>
      <c r="J874" s="630" t="s">
        <v>2315</v>
      </c>
      <c r="K874" s="630" t="s">
        <v>2292</v>
      </c>
      <c r="L874" s="632">
        <v>42736</v>
      </c>
    </row>
    <row r="875" spans="1:12">
      <c r="A875" s="630">
        <v>866</v>
      </c>
      <c r="B875" s="630" t="s">
        <v>2424</v>
      </c>
      <c r="C875" s="631">
        <v>4000</v>
      </c>
      <c r="D875" s="631">
        <v>3200</v>
      </c>
      <c r="E875" s="631">
        <v>800</v>
      </c>
      <c r="F875" s="630" t="s">
        <v>2361</v>
      </c>
      <c r="G875" s="630" t="s">
        <v>2411</v>
      </c>
      <c r="H875" s="630" t="s">
        <v>2356</v>
      </c>
      <c r="I875" s="630" t="s">
        <v>2357</v>
      </c>
      <c r="J875" s="630" t="s">
        <v>2315</v>
      </c>
      <c r="K875" s="630" t="s">
        <v>2292</v>
      </c>
      <c r="L875" s="632">
        <v>42736</v>
      </c>
    </row>
    <row r="876" spans="1:12">
      <c r="A876" s="630">
        <v>867</v>
      </c>
      <c r="B876" s="630" t="s">
        <v>2424</v>
      </c>
      <c r="C876" s="631">
        <v>4000</v>
      </c>
      <c r="D876" s="631">
        <v>3200</v>
      </c>
      <c r="E876" s="631">
        <v>800</v>
      </c>
      <c r="F876" s="630" t="s">
        <v>2361</v>
      </c>
      <c r="G876" s="630" t="s">
        <v>2411</v>
      </c>
      <c r="H876" s="630" t="s">
        <v>2356</v>
      </c>
      <c r="I876" s="630" t="s">
        <v>2357</v>
      </c>
      <c r="J876" s="630" t="s">
        <v>2315</v>
      </c>
      <c r="K876" s="630" t="s">
        <v>2292</v>
      </c>
      <c r="L876" s="632">
        <v>42736</v>
      </c>
    </row>
    <row r="877" spans="1:12">
      <c r="A877" s="630">
        <v>868</v>
      </c>
      <c r="B877" s="630" t="s">
        <v>2424</v>
      </c>
      <c r="C877" s="631">
        <v>4000</v>
      </c>
      <c r="D877" s="631">
        <v>3200</v>
      </c>
      <c r="E877" s="631">
        <v>800</v>
      </c>
      <c r="F877" s="630" t="s">
        <v>2361</v>
      </c>
      <c r="G877" s="630" t="s">
        <v>2411</v>
      </c>
      <c r="H877" s="630" t="s">
        <v>2356</v>
      </c>
      <c r="I877" s="630" t="s">
        <v>2357</v>
      </c>
      <c r="J877" s="630" t="s">
        <v>2315</v>
      </c>
      <c r="K877" s="630" t="s">
        <v>2292</v>
      </c>
      <c r="L877" s="632">
        <v>42736</v>
      </c>
    </row>
    <row r="878" spans="1:12">
      <c r="A878" s="630">
        <v>869</v>
      </c>
      <c r="B878" s="630" t="s">
        <v>2424</v>
      </c>
      <c r="C878" s="631">
        <v>4000</v>
      </c>
      <c r="D878" s="631">
        <v>3200</v>
      </c>
      <c r="E878" s="631">
        <v>800</v>
      </c>
      <c r="F878" s="630" t="s">
        <v>2361</v>
      </c>
      <c r="G878" s="630" t="s">
        <v>2411</v>
      </c>
      <c r="H878" s="630" t="s">
        <v>2356</v>
      </c>
      <c r="I878" s="630" t="s">
        <v>2357</v>
      </c>
      <c r="J878" s="630" t="s">
        <v>2315</v>
      </c>
      <c r="K878" s="630" t="s">
        <v>2292</v>
      </c>
      <c r="L878" s="632">
        <v>42736</v>
      </c>
    </row>
    <row r="879" spans="1:12">
      <c r="A879" s="630">
        <v>870</v>
      </c>
      <c r="B879" s="630" t="s">
        <v>2424</v>
      </c>
      <c r="C879" s="631">
        <v>4000</v>
      </c>
      <c r="D879" s="631">
        <v>3200</v>
      </c>
      <c r="E879" s="631">
        <v>800</v>
      </c>
      <c r="F879" s="630" t="s">
        <v>2361</v>
      </c>
      <c r="G879" s="630" t="s">
        <v>2411</v>
      </c>
      <c r="H879" s="630" t="s">
        <v>2356</v>
      </c>
      <c r="I879" s="630" t="s">
        <v>2357</v>
      </c>
      <c r="J879" s="630" t="s">
        <v>2315</v>
      </c>
      <c r="K879" s="630" t="s">
        <v>2292</v>
      </c>
      <c r="L879" s="632">
        <v>42736</v>
      </c>
    </row>
    <row r="880" spans="1:12">
      <c r="A880" s="630">
        <v>871</v>
      </c>
      <c r="B880" s="630" t="s">
        <v>2424</v>
      </c>
      <c r="C880" s="631">
        <v>4000</v>
      </c>
      <c r="D880" s="631">
        <v>3200</v>
      </c>
      <c r="E880" s="631">
        <v>800</v>
      </c>
      <c r="F880" s="630" t="s">
        <v>2361</v>
      </c>
      <c r="G880" s="630" t="s">
        <v>2411</v>
      </c>
      <c r="H880" s="630" t="s">
        <v>2356</v>
      </c>
      <c r="I880" s="630" t="s">
        <v>2357</v>
      </c>
      <c r="J880" s="630" t="s">
        <v>2315</v>
      </c>
      <c r="K880" s="630" t="s">
        <v>2292</v>
      </c>
      <c r="L880" s="632">
        <v>42736</v>
      </c>
    </row>
    <row r="881" spans="1:12">
      <c r="A881" s="630">
        <v>872</v>
      </c>
      <c r="B881" s="630" t="s">
        <v>2424</v>
      </c>
      <c r="C881" s="631">
        <v>4000</v>
      </c>
      <c r="D881" s="631">
        <v>3200</v>
      </c>
      <c r="E881" s="631">
        <v>800</v>
      </c>
      <c r="F881" s="630" t="s">
        <v>2361</v>
      </c>
      <c r="G881" s="630" t="s">
        <v>2411</v>
      </c>
      <c r="H881" s="630" t="s">
        <v>2356</v>
      </c>
      <c r="I881" s="630" t="s">
        <v>2357</v>
      </c>
      <c r="J881" s="630" t="s">
        <v>2315</v>
      </c>
      <c r="K881" s="630" t="s">
        <v>2292</v>
      </c>
      <c r="L881" s="632">
        <v>42736</v>
      </c>
    </row>
    <row r="882" spans="1:12">
      <c r="A882" s="630">
        <v>873</v>
      </c>
      <c r="B882" s="630" t="s">
        <v>2424</v>
      </c>
      <c r="C882" s="631">
        <v>4000</v>
      </c>
      <c r="D882" s="631">
        <v>3200</v>
      </c>
      <c r="E882" s="631">
        <v>800</v>
      </c>
      <c r="F882" s="630" t="s">
        <v>2361</v>
      </c>
      <c r="G882" s="630" t="s">
        <v>2411</v>
      </c>
      <c r="H882" s="630" t="s">
        <v>2356</v>
      </c>
      <c r="I882" s="630" t="s">
        <v>2357</v>
      </c>
      <c r="J882" s="630" t="s">
        <v>2315</v>
      </c>
      <c r="K882" s="630" t="s">
        <v>2292</v>
      </c>
      <c r="L882" s="632">
        <v>42736</v>
      </c>
    </row>
    <row r="883" spans="1:12">
      <c r="A883" s="630">
        <v>874</v>
      </c>
      <c r="B883" s="630" t="s">
        <v>2424</v>
      </c>
      <c r="C883" s="631">
        <v>4000</v>
      </c>
      <c r="D883" s="631">
        <v>3200</v>
      </c>
      <c r="E883" s="631">
        <v>800</v>
      </c>
      <c r="F883" s="630" t="s">
        <v>2361</v>
      </c>
      <c r="G883" s="630" t="s">
        <v>2411</v>
      </c>
      <c r="H883" s="630" t="s">
        <v>2356</v>
      </c>
      <c r="I883" s="630" t="s">
        <v>2357</v>
      </c>
      <c r="J883" s="630" t="s">
        <v>2315</v>
      </c>
      <c r="K883" s="630" t="s">
        <v>2292</v>
      </c>
      <c r="L883" s="632">
        <v>42736</v>
      </c>
    </row>
    <row r="884" spans="1:12">
      <c r="A884" s="630">
        <v>875</v>
      </c>
      <c r="B884" s="630" t="s">
        <v>2424</v>
      </c>
      <c r="C884" s="631">
        <v>4000</v>
      </c>
      <c r="D884" s="631">
        <v>3200</v>
      </c>
      <c r="E884" s="631">
        <v>800</v>
      </c>
      <c r="F884" s="630" t="s">
        <v>2361</v>
      </c>
      <c r="G884" s="630" t="s">
        <v>2411</v>
      </c>
      <c r="H884" s="630" t="s">
        <v>2356</v>
      </c>
      <c r="I884" s="630" t="s">
        <v>2357</v>
      </c>
      <c r="J884" s="630" t="s">
        <v>2315</v>
      </c>
      <c r="K884" s="630" t="s">
        <v>2292</v>
      </c>
      <c r="L884" s="632">
        <v>42736</v>
      </c>
    </row>
    <row r="885" spans="1:12">
      <c r="A885" s="630">
        <v>876</v>
      </c>
      <c r="B885" s="630" t="s">
        <v>2424</v>
      </c>
      <c r="C885" s="631">
        <v>4000</v>
      </c>
      <c r="D885" s="631">
        <v>3200</v>
      </c>
      <c r="E885" s="631">
        <v>800</v>
      </c>
      <c r="F885" s="630" t="s">
        <v>2361</v>
      </c>
      <c r="G885" s="630" t="s">
        <v>2411</v>
      </c>
      <c r="H885" s="630" t="s">
        <v>2356</v>
      </c>
      <c r="I885" s="630" t="s">
        <v>2357</v>
      </c>
      <c r="J885" s="630" t="s">
        <v>2315</v>
      </c>
      <c r="K885" s="630" t="s">
        <v>2292</v>
      </c>
      <c r="L885" s="632">
        <v>42736</v>
      </c>
    </row>
    <row r="886" spans="1:12">
      <c r="A886" s="630">
        <v>877</v>
      </c>
      <c r="B886" s="630" t="s">
        <v>2424</v>
      </c>
      <c r="C886" s="631">
        <v>4000</v>
      </c>
      <c r="D886" s="631">
        <v>3200</v>
      </c>
      <c r="E886" s="631">
        <v>800</v>
      </c>
      <c r="F886" s="630" t="s">
        <v>2361</v>
      </c>
      <c r="G886" s="630" t="s">
        <v>2411</v>
      </c>
      <c r="H886" s="630" t="s">
        <v>2356</v>
      </c>
      <c r="I886" s="630" t="s">
        <v>2357</v>
      </c>
      <c r="J886" s="630" t="s">
        <v>2315</v>
      </c>
      <c r="K886" s="630" t="s">
        <v>2292</v>
      </c>
      <c r="L886" s="632">
        <v>42736</v>
      </c>
    </row>
    <row r="887" spans="1:12">
      <c r="A887" s="630">
        <v>878</v>
      </c>
      <c r="B887" s="630" t="s">
        <v>2424</v>
      </c>
      <c r="C887" s="631">
        <v>4000</v>
      </c>
      <c r="D887" s="631">
        <v>3200</v>
      </c>
      <c r="E887" s="631">
        <v>800</v>
      </c>
      <c r="F887" s="630" t="s">
        <v>2361</v>
      </c>
      <c r="G887" s="630" t="s">
        <v>2411</v>
      </c>
      <c r="H887" s="630" t="s">
        <v>2356</v>
      </c>
      <c r="I887" s="630" t="s">
        <v>2357</v>
      </c>
      <c r="J887" s="630" t="s">
        <v>2315</v>
      </c>
      <c r="K887" s="630" t="s">
        <v>2292</v>
      </c>
      <c r="L887" s="632">
        <v>42736</v>
      </c>
    </row>
    <row r="888" spans="1:12">
      <c r="A888" s="630">
        <v>879</v>
      </c>
      <c r="B888" s="630" t="s">
        <v>2424</v>
      </c>
      <c r="C888" s="631">
        <v>4000</v>
      </c>
      <c r="D888" s="631">
        <v>3200</v>
      </c>
      <c r="E888" s="631">
        <v>800</v>
      </c>
      <c r="F888" s="630" t="s">
        <v>2361</v>
      </c>
      <c r="G888" s="630" t="s">
        <v>2411</v>
      </c>
      <c r="H888" s="630" t="s">
        <v>2356</v>
      </c>
      <c r="I888" s="630" t="s">
        <v>2357</v>
      </c>
      <c r="J888" s="630" t="s">
        <v>2315</v>
      </c>
      <c r="K888" s="630" t="s">
        <v>2292</v>
      </c>
      <c r="L888" s="632">
        <v>42736</v>
      </c>
    </row>
    <row r="889" spans="1:12">
      <c r="A889" s="630">
        <v>880</v>
      </c>
      <c r="B889" s="630" t="s">
        <v>2425</v>
      </c>
      <c r="C889" s="631">
        <v>1500</v>
      </c>
      <c r="D889" s="631">
        <v>1200</v>
      </c>
      <c r="E889" s="631">
        <v>300</v>
      </c>
      <c r="F889" s="630" t="s">
        <v>2361</v>
      </c>
      <c r="G889" s="630" t="s">
        <v>2411</v>
      </c>
      <c r="H889" s="630" t="s">
        <v>2356</v>
      </c>
      <c r="I889" s="630" t="s">
        <v>2357</v>
      </c>
      <c r="J889" s="630" t="s">
        <v>2315</v>
      </c>
      <c r="K889" s="630" t="s">
        <v>2292</v>
      </c>
      <c r="L889" s="632">
        <v>42736</v>
      </c>
    </row>
    <row r="890" spans="1:12">
      <c r="A890" s="630">
        <v>881</v>
      </c>
      <c r="B890" s="630" t="s">
        <v>2425</v>
      </c>
      <c r="C890" s="631">
        <v>1500</v>
      </c>
      <c r="D890" s="631">
        <v>1200</v>
      </c>
      <c r="E890" s="631">
        <v>300</v>
      </c>
      <c r="F890" s="630" t="s">
        <v>2361</v>
      </c>
      <c r="G890" s="630" t="s">
        <v>2411</v>
      </c>
      <c r="H890" s="630" t="s">
        <v>2356</v>
      </c>
      <c r="I890" s="630" t="s">
        <v>2357</v>
      </c>
      <c r="J890" s="630" t="s">
        <v>2315</v>
      </c>
      <c r="K890" s="630" t="s">
        <v>2292</v>
      </c>
      <c r="L890" s="632">
        <v>42736</v>
      </c>
    </row>
    <row r="891" spans="1:12">
      <c r="A891" s="630">
        <v>882</v>
      </c>
      <c r="B891" s="630" t="s">
        <v>2425</v>
      </c>
      <c r="C891" s="631">
        <v>1500</v>
      </c>
      <c r="D891" s="631">
        <v>1200</v>
      </c>
      <c r="E891" s="631">
        <v>300</v>
      </c>
      <c r="F891" s="630" t="s">
        <v>2361</v>
      </c>
      <c r="G891" s="630" t="s">
        <v>2411</v>
      </c>
      <c r="H891" s="630" t="s">
        <v>2356</v>
      </c>
      <c r="I891" s="630" t="s">
        <v>2357</v>
      </c>
      <c r="J891" s="630" t="s">
        <v>2315</v>
      </c>
      <c r="K891" s="630" t="s">
        <v>2292</v>
      </c>
      <c r="L891" s="632">
        <v>42736</v>
      </c>
    </row>
    <row r="892" spans="1:12">
      <c r="A892" s="630">
        <v>883</v>
      </c>
      <c r="B892" s="630" t="s">
        <v>2426</v>
      </c>
      <c r="C892" s="631">
        <v>4000</v>
      </c>
      <c r="D892" s="631">
        <v>3200</v>
      </c>
      <c r="E892" s="631">
        <v>800</v>
      </c>
      <c r="F892" s="630" t="s">
        <v>2361</v>
      </c>
      <c r="G892" s="630" t="s">
        <v>2411</v>
      </c>
      <c r="H892" s="630" t="s">
        <v>2356</v>
      </c>
      <c r="I892" s="630" t="s">
        <v>2357</v>
      </c>
      <c r="J892" s="630" t="s">
        <v>2315</v>
      </c>
      <c r="K892" s="630" t="s">
        <v>2292</v>
      </c>
      <c r="L892" s="632">
        <v>42736</v>
      </c>
    </row>
    <row r="893" spans="1:12">
      <c r="A893" s="630">
        <v>884</v>
      </c>
      <c r="B893" s="630" t="s">
        <v>2426</v>
      </c>
      <c r="C893" s="631">
        <v>4000</v>
      </c>
      <c r="D893" s="631">
        <v>3200</v>
      </c>
      <c r="E893" s="631">
        <v>800</v>
      </c>
      <c r="F893" s="630" t="s">
        <v>2361</v>
      </c>
      <c r="G893" s="630" t="s">
        <v>2411</v>
      </c>
      <c r="H893" s="630" t="s">
        <v>2356</v>
      </c>
      <c r="I893" s="630" t="s">
        <v>2357</v>
      </c>
      <c r="J893" s="630" t="s">
        <v>2315</v>
      </c>
      <c r="K893" s="630" t="s">
        <v>2292</v>
      </c>
      <c r="L893" s="632">
        <v>42736</v>
      </c>
    </row>
    <row r="894" spans="1:12">
      <c r="A894" s="630">
        <v>885</v>
      </c>
      <c r="B894" s="630" t="s">
        <v>2426</v>
      </c>
      <c r="C894" s="631">
        <v>4000</v>
      </c>
      <c r="D894" s="631">
        <v>3200</v>
      </c>
      <c r="E894" s="631">
        <v>800</v>
      </c>
      <c r="F894" s="630" t="s">
        <v>2361</v>
      </c>
      <c r="G894" s="630" t="s">
        <v>2411</v>
      </c>
      <c r="H894" s="630" t="s">
        <v>2356</v>
      </c>
      <c r="I894" s="630" t="s">
        <v>2357</v>
      </c>
      <c r="J894" s="630" t="s">
        <v>2315</v>
      </c>
      <c r="K894" s="630" t="s">
        <v>2292</v>
      </c>
      <c r="L894" s="632">
        <v>42736</v>
      </c>
    </row>
    <row r="895" spans="1:12">
      <c r="A895" s="630">
        <v>886</v>
      </c>
      <c r="B895" s="630" t="s">
        <v>2426</v>
      </c>
      <c r="C895" s="631">
        <v>4000</v>
      </c>
      <c r="D895" s="631">
        <v>3200</v>
      </c>
      <c r="E895" s="631">
        <v>800</v>
      </c>
      <c r="F895" s="630" t="s">
        <v>2361</v>
      </c>
      <c r="G895" s="630" t="s">
        <v>2411</v>
      </c>
      <c r="H895" s="630" t="s">
        <v>2356</v>
      </c>
      <c r="I895" s="630" t="s">
        <v>2357</v>
      </c>
      <c r="J895" s="630" t="s">
        <v>2315</v>
      </c>
      <c r="K895" s="630" t="s">
        <v>2292</v>
      </c>
      <c r="L895" s="632">
        <v>42736</v>
      </c>
    </row>
    <row r="896" spans="1:12">
      <c r="A896" s="630">
        <v>887</v>
      </c>
      <c r="B896" s="630" t="s">
        <v>2426</v>
      </c>
      <c r="C896" s="631">
        <v>4000</v>
      </c>
      <c r="D896" s="631">
        <v>3200</v>
      </c>
      <c r="E896" s="631">
        <v>800</v>
      </c>
      <c r="F896" s="630" t="s">
        <v>2361</v>
      </c>
      <c r="G896" s="630" t="s">
        <v>2411</v>
      </c>
      <c r="H896" s="630" t="s">
        <v>2356</v>
      </c>
      <c r="I896" s="630" t="s">
        <v>2357</v>
      </c>
      <c r="J896" s="630" t="s">
        <v>2315</v>
      </c>
      <c r="K896" s="630" t="s">
        <v>2292</v>
      </c>
      <c r="L896" s="632">
        <v>42736</v>
      </c>
    </row>
    <row r="897" spans="1:12">
      <c r="A897" s="630">
        <v>888</v>
      </c>
      <c r="B897" s="630" t="s">
        <v>2426</v>
      </c>
      <c r="C897" s="631">
        <v>4000</v>
      </c>
      <c r="D897" s="631">
        <v>3200</v>
      </c>
      <c r="E897" s="631">
        <v>800</v>
      </c>
      <c r="F897" s="630" t="s">
        <v>2361</v>
      </c>
      <c r="G897" s="630" t="s">
        <v>2411</v>
      </c>
      <c r="H897" s="630" t="s">
        <v>2356</v>
      </c>
      <c r="I897" s="630" t="s">
        <v>2357</v>
      </c>
      <c r="J897" s="630" t="s">
        <v>2315</v>
      </c>
      <c r="K897" s="630" t="s">
        <v>2292</v>
      </c>
      <c r="L897" s="632">
        <v>42736</v>
      </c>
    </row>
    <row r="898" spans="1:12">
      <c r="A898" s="630">
        <v>889</v>
      </c>
      <c r="B898" s="630" t="s">
        <v>2426</v>
      </c>
      <c r="C898" s="631">
        <v>4000</v>
      </c>
      <c r="D898" s="631">
        <v>3200</v>
      </c>
      <c r="E898" s="631">
        <v>800</v>
      </c>
      <c r="F898" s="630" t="s">
        <v>2361</v>
      </c>
      <c r="G898" s="630" t="s">
        <v>2411</v>
      </c>
      <c r="H898" s="630" t="s">
        <v>2356</v>
      </c>
      <c r="I898" s="630" t="s">
        <v>2357</v>
      </c>
      <c r="J898" s="630" t="s">
        <v>2315</v>
      </c>
      <c r="K898" s="630" t="s">
        <v>2292</v>
      </c>
      <c r="L898" s="632">
        <v>42736</v>
      </c>
    </row>
    <row r="899" spans="1:12">
      <c r="A899" s="630">
        <v>890</v>
      </c>
      <c r="B899" s="630" t="s">
        <v>2426</v>
      </c>
      <c r="C899" s="631">
        <v>4000</v>
      </c>
      <c r="D899" s="631">
        <v>3200</v>
      </c>
      <c r="E899" s="631">
        <v>800</v>
      </c>
      <c r="F899" s="630" t="s">
        <v>2361</v>
      </c>
      <c r="G899" s="630" t="s">
        <v>2411</v>
      </c>
      <c r="H899" s="630" t="s">
        <v>2356</v>
      </c>
      <c r="I899" s="630" t="s">
        <v>2357</v>
      </c>
      <c r="J899" s="630" t="s">
        <v>2315</v>
      </c>
      <c r="K899" s="630" t="s">
        <v>2292</v>
      </c>
      <c r="L899" s="632">
        <v>42736</v>
      </c>
    </row>
    <row r="900" spans="1:12">
      <c r="A900" s="630">
        <v>891</v>
      </c>
      <c r="B900" s="630" t="s">
        <v>2426</v>
      </c>
      <c r="C900" s="631">
        <v>4000</v>
      </c>
      <c r="D900" s="631">
        <v>3200</v>
      </c>
      <c r="E900" s="631">
        <v>800</v>
      </c>
      <c r="F900" s="630" t="s">
        <v>2361</v>
      </c>
      <c r="G900" s="630" t="s">
        <v>2411</v>
      </c>
      <c r="H900" s="630" t="s">
        <v>2356</v>
      </c>
      <c r="I900" s="630" t="s">
        <v>2357</v>
      </c>
      <c r="J900" s="630" t="s">
        <v>2315</v>
      </c>
      <c r="K900" s="630" t="s">
        <v>2292</v>
      </c>
      <c r="L900" s="632">
        <v>42736</v>
      </c>
    </row>
    <row r="901" spans="1:12">
      <c r="A901" s="630">
        <v>892</v>
      </c>
      <c r="B901" s="630" t="s">
        <v>2426</v>
      </c>
      <c r="C901" s="631">
        <v>4000</v>
      </c>
      <c r="D901" s="631">
        <v>3200</v>
      </c>
      <c r="E901" s="631">
        <v>800</v>
      </c>
      <c r="F901" s="630" t="s">
        <v>2361</v>
      </c>
      <c r="G901" s="630" t="s">
        <v>2411</v>
      </c>
      <c r="H901" s="630" t="s">
        <v>2356</v>
      </c>
      <c r="I901" s="630" t="s">
        <v>2357</v>
      </c>
      <c r="J901" s="630" t="s">
        <v>2315</v>
      </c>
      <c r="K901" s="630" t="s">
        <v>2292</v>
      </c>
      <c r="L901" s="632">
        <v>42736</v>
      </c>
    </row>
    <row r="902" spans="1:12">
      <c r="A902" s="630">
        <v>893</v>
      </c>
      <c r="B902" s="630" t="s">
        <v>2426</v>
      </c>
      <c r="C902" s="631">
        <v>4000</v>
      </c>
      <c r="D902" s="631">
        <v>3200</v>
      </c>
      <c r="E902" s="631">
        <v>800</v>
      </c>
      <c r="F902" s="630" t="s">
        <v>2361</v>
      </c>
      <c r="G902" s="630" t="s">
        <v>2411</v>
      </c>
      <c r="H902" s="630" t="s">
        <v>2356</v>
      </c>
      <c r="I902" s="630" t="s">
        <v>2357</v>
      </c>
      <c r="J902" s="630" t="s">
        <v>2315</v>
      </c>
      <c r="K902" s="630" t="s">
        <v>2292</v>
      </c>
      <c r="L902" s="632">
        <v>42736</v>
      </c>
    </row>
    <row r="903" spans="1:12">
      <c r="A903" s="630">
        <v>894</v>
      </c>
      <c r="B903" s="630" t="s">
        <v>2426</v>
      </c>
      <c r="C903" s="631">
        <v>4000</v>
      </c>
      <c r="D903" s="631">
        <v>3200</v>
      </c>
      <c r="E903" s="631">
        <v>800</v>
      </c>
      <c r="F903" s="630" t="s">
        <v>2361</v>
      </c>
      <c r="G903" s="630" t="s">
        <v>2411</v>
      </c>
      <c r="H903" s="630" t="s">
        <v>2356</v>
      </c>
      <c r="I903" s="630" t="s">
        <v>2357</v>
      </c>
      <c r="J903" s="630" t="s">
        <v>2315</v>
      </c>
      <c r="K903" s="630" t="s">
        <v>2292</v>
      </c>
      <c r="L903" s="632">
        <v>42736</v>
      </c>
    </row>
    <row r="904" spans="1:12">
      <c r="A904" s="630">
        <v>895</v>
      </c>
      <c r="B904" s="630" t="s">
        <v>2426</v>
      </c>
      <c r="C904" s="631">
        <v>4000</v>
      </c>
      <c r="D904" s="631">
        <v>3200</v>
      </c>
      <c r="E904" s="631">
        <v>800</v>
      </c>
      <c r="F904" s="630" t="s">
        <v>2361</v>
      </c>
      <c r="G904" s="630" t="s">
        <v>2411</v>
      </c>
      <c r="H904" s="630" t="s">
        <v>2356</v>
      </c>
      <c r="I904" s="630" t="s">
        <v>2357</v>
      </c>
      <c r="J904" s="630" t="s">
        <v>2315</v>
      </c>
      <c r="K904" s="630" t="s">
        <v>2292</v>
      </c>
      <c r="L904" s="632">
        <v>42736</v>
      </c>
    </row>
    <row r="905" spans="1:12">
      <c r="A905" s="630">
        <v>896</v>
      </c>
      <c r="B905" s="630" t="s">
        <v>2426</v>
      </c>
      <c r="C905" s="631">
        <v>4000</v>
      </c>
      <c r="D905" s="631">
        <v>3200</v>
      </c>
      <c r="E905" s="631">
        <v>800</v>
      </c>
      <c r="F905" s="630" t="s">
        <v>2361</v>
      </c>
      <c r="G905" s="630" t="s">
        <v>2411</v>
      </c>
      <c r="H905" s="630" t="s">
        <v>2356</v>
      </c>
      <c r="I905" s="630" t="s">
        <v>2357</v>
      </c>
      <c r="J905" s="630" t="s">
        <v>2315</v>
      </c>
      <c r="K905" s="630" t="s">
        <v>2292</v>
      </c>
      <c r="L905" s="632">
        <v>42736</v>
      </c>
    </row>
    <row r="906" spans="1:12">
      <c r="A906" s="630">
        <v>897</v>
      </c>
      <c r="B906" s="630" t="s">
        <v>2426</v>
      </c>
      <c r="C906" s="631">
        <v>4000</v>
      </c>
      <c r="D906" s="631">
        <v>3200</v>
      </c>
      <c r="E906" s="631">
        <v>800</v>
      </c>
      <c r="F906" s="630" t="s">
        <v>2361</v>
      </c>
      <c r="G906" s="630" t="s">
        <v>2411</v>
      </c>
      <c r="H906" s="630" t="s">
        <v>2356</v>
      </c>
      <c r="I906" s="630" t="s">
        <v>2357</v>
      </c>
      <c r="J906" s="630" t="s">
        <v>2315</v>
      </c>
      <c r="K906" s="630" t="s">
        <v>2292</v>
      </c>
      <c r="L906" s="632">
        <v>42736</v>
      </c>
    </row>
    <row r="907" spans="1:12">
      <c r="A907" s="630">
        <v>898</v>
      </c>
      <c r="B907" s="630" t="s">
        <v>2426</v>
      </c>
      <c r="C907" s="631">
        <v>4000</v>
      </c>
      <c r="D907" s="631">
        <v>3200</v>
      </c>
      <c r="E907" s="631">
        <v>800</v>
      </c>
      <c r="F907" s="630" t="s">
        <v>2361</v>
      </c>
      <c r="G907" s="630" t="s">
        <v>2411</v>
      </c>
      <c r="H907" s="630" t="s">
        <v>2356</v>
      </c>
      <c r="I907" s="630" t="s">
        <v>2357</v>
      </c>
      <c r="J907" s="630" t="s">
        <v>2315</v>
      </c>
      <c r="K907" s="630" t="s">
        <v>2292</v>
      </c>
      <c r="L907" s="632">
        <v>42736</v>
      </c>
    </row>
    <row r="908" spans="1:12">
      <c r="A908" s="630">
        <v>899</v>
      </c>
      <c r="B908" s="630" t="s">
        <v>2426</v>
      </c>
      <c r="C908" s="631">
        <v>4000</v>
      </c>
      <c r="D908" s="631">
        <v>3200</v>
      </c>
      <c r="E908" s="631">
        <v>800</v>
      </c>
      <c r="F908" s="630" t="s">
        <v>2361</v>
      </c>
      <c r="G908" s="630" t="s">
        <v>2411</v>
      </c>
      <c r="H908" s="630" t="s">
        <v>2356</v>
      </c>
      <c r="I908" s="630" t="s">
        <v>2357</v>
      </c>
      <c r="J908" s="630" t="s">
        <v>2315</v>
      </c>
      <c r="K908" s="630" t="s">
        <v>2292</v>
      </c>
      <c r="L908" s="632">
        <v>42736</v>
      </c>
    </row>
    <row r="909" spans="1:12">
      <c r="A909" s="630">
        <v>900</v>
      </c>
      <c r="B909" s="630" t="s">
        <v>2426</v>
      </c>
      <c r="C909" s="631">
        <v>4000</v>
      </c>
      <c r="D909" s="631">
        <v>3200</v>
      </c>
      <c r="E909" s="631">
        <v>800</v>
      </c>
      <c r="F909" s="630" t="s">
        <v>2361</v>
      </c>
      <c r="G909" s="630" t="s">
        <v>2411</v>
      </c>
      <c r="H909" s="630" t="s">
        <v>2356</v>
      </c>
      <c r="I909" s="630" t="s">
        <v>2357</v>
      </c>
      <c r="J909" s="630" t="s">
        <v>2315</v>
      </c>
      <c r="K909" s="630" t="s">
        <v>2292</v>
      </c>
      <c r="L909" s="632">
        <v>42736</v>
      </c>
    </row>
    <row r="910" spans="1:12">
      <c r="A910" s="630">
        <v>901</v>
      </c>
      <c r="B910" s="630" t="s">
        <v>2426</v>
      </c>
      <c r="C910" s="631">
        <v>4000</v>
      </c>
      <c r="D910" s="631">
        <v>3200</v>
      </c>
      <c r="E910" s="631">
        <v>800</v>
      </c>
      <c r="F910" s="630" t="s">
        <v>2361</v>
      </c>
      <c r="G910" s="630" t="s">
        <v>2411</v>
      </c>
      <c r="H910" s="630" t="s">
        <v>2356</v>
      </c>
      <c r="I910" s="630" t="s">
        <v>2357</v>
      </c>
      <c r="J910" s="630" t="s">
        <v>2315</v>
      </c>
      <c r="K910" s="630" t="s">
        <v>2292</v>
      </c>
      <c r="L910" s="632">
        <v>42736</v>
      </c>
    </row>
    <row r="911" spans="1:12">
      <c r="A911" s="630">
        <v>902</v>
      </c>
      <c r="B911" s="630" t="s">
        <v>2426</v>
      </c>
      <c r="C911" s="631">
        <v>4000</v>
      </c>
      <c r="D911" s="631">
        <v>3200</v>
      </c>
      <c r="E911" s="631">
        <v>800</v>
      </c>
      <c r="F911" s="630" t="s">
        <v>2361</v>
      </c>
      <c r="G911" s="630" t="s">
        <v>2411</v>
      </c>
      <c r="H911" s="630" t="s">
        <v>2356</v>
      </c>
      <c r="I911" s="630" t="s">
        <v>2357</v>
      </c>
      <c r="J911" s="630" t="s">
        <v>2315</v>
      </c>
      <c r="K911" s="630" t="s">
        <v>2292</v>
      </c>
      <c r="L911" s="632">
        <v>42736</v>
      </c>
    </row>
    <row r="912" spans="1:12">
      <c r="A912" s="630">
        <v>903</v>
      </c>
      <c r="B912" s="630" t="s">
        <v>373</v>
      </c>
      <c r="C912" s="631">
        <v>3333</v>
      </c>
      <c r="D912" s="631">
        <v>2683</v>
      </c>
      <c r="E912" s="631">
        <v>650</v>
      </c>
      <c r="F912" s="630" t="s">
        <v>2361</v>
      </c>
      <c r="G912" s="630" t="s">
        <v>2411</v>
      </c>
      <c r="H912" s="630" t="s">
        <v>2356</v>
      </c>
      <c r="I912" s="630" t="s">
        <v>2357</v>
      </c>
      <c r="J912" s="630" t="s">
        <v>2315</v>
      </c>
      <c r="K912" s="630" t="s">
        <v>2292</v>
      </c>
      <c r="L912" s="632">
        <v>42736</v>
      </c>
    </row>
    <row r="913" spans="1:12">
      <c r="A913" s="630">
        <v>904</v>
      </c>
      <c r="B913" s="630" t="s">
        <v>373</v>
      </c>
      <c r="C913" s="631">
        <v>3333</v>
      </c>
      <c r="D913" s="631">
        <v>2683</v>
      </c>
      <c r="E913" s="631">
        <v>650</v>
      </c>
      <c r="F913" s="630" t="s">
        <v>2361</v>
      </c>
      <c r="G913" s="630" t="s">
        <v>2411</v>
      </c>
      <c r="H913" s="630" t="s">
        <v>2356</v>
      </c>
      <c r="I913" s="630" t="s">
        <v>2357</v>
      </c>
      <c r="J913" s="630" t="s">
        <v>2315</v>
      </c>
      <c r="K913" s="630" t="s">
        <v>2292</v>
      </c>
      <c r="L913" s="632">
        <v>42736</v>
      </c>
    </row>
    <row r="914" spans="1:12">
      <c r="A914" s="630">
        <v>905</v>
      </c>
      <c r="B914" s="630" t="s">
        <v>373</v>
      </c>
      <c r="C914" s="631">
        <v>3333</v>
      </c>
      <c r="D914" s="631">
        <v>2683</v>
      </c>
      <c r="E914" s="631">
        <v>650</v>
      </c>
      <c r="F914" s="630" t="s">
        <v>2361</v>
      </c>
      <c r="G914" s="630" t="s">
        <v>2411</v>
      </c>
      <c r="H914" s="630" t="s">
        <v>2356</v>
      </c>
      <c r="I914" s="630" t="s">
        <v>2357</v>
      </c>
      <c r="J914" s="630" t="s">
        <v>2315</v>
      </c>
      <c r="K914" s="630" t="s">
        <v>2292</v>
      </c>
      <c r="L914" s="632">
        <v>42736</v>
      </c>
    </row>
    <row r="915" spans="1:12">
      <c r="A915" s="630">
        <v>906</v>
      </c>
      <c r="B915" s="630" t="s">
        <v>373</v>
      </c>
      <c r="C915" s="631">
        <v>3333</v>
      </c>
      <c r="D915" s="631">
        <v>2683</v>
      </c>
      <c r="E915" s="631">
        <v>650</v>
      </c>
      <c r="F915" s="630" t="s">
        <v>2361</v>
      </c>
      <c r="G915" s="630" t="s">
        <v>2411</v>
      </c>
      <c r="H915" s="630" t="s">
        <v>2356</v>
      </c>
      <c r="I915" s="630" t="s">
        <v>2357</v>
      </c>
      <c r="J915" s="630" t="s">
        <v>2315</v>
      </c>
      <c r="K915" s="630" t="s">
        <v>2292</v>
      </c>
      <c r="L915" s="632">
        <v>42736</v>
      </c>
    </row>
    <row r="916" spans="1:12">
      <c r="A916" s="630">
        <v>907</v>
      </c>
      <c r="B916" s="630" t="s">
        <v>1722</v>
      </c>
      <c r="C916" s="631">
        <v>250000</v>
      </c>
      <c r="D916" s="631">
        <v>20860.21</v>
      </c>
      <c r="E916" s="631">
        <v>229139.79</v>
      </c>
      <c r="F916" s="630" t="s">
        <v>2341</v>
      </c>
      <c r="G916" s="630" t="s">
        <v>2288</v>
      </c>
      <c r="H916" s="630" t="s">
        <v>2356</v>
      </c>
      <c r="I916" s="630" t="s">
        <v>2357</v>
      </c>
      <c r="J916" s="630" t="s">
        <v>2360</v>
      </c>
      <c r="K916" s="630" t="s">
        <v>2292</v>
      </c>
      <c r="L916" s="632">
        <v>43038</v>
      </c>
    </row>
    <row r="917" spans="1:12">
      <c r="A917" s="630">
        <v>908</v>
      </c>
      <c r="B917" s="630" t="s">
        <v>1722</v>
      </c>
      <c r="C917" s="631">
        <v>250000</v>
      </c>
      <c r="D917" s="631">
        <v>20860.21</v>
      </c>
      <c r="E917" s="631">
        <v>229139.79</v>
      </c>
      <c r="F917" s="630" t="s">
        <v>2341</v>
      </c>
      <c r="G917" s="630" t="s">
        <v>2288</v>
      </c>
      <c r="H917" s="630" t="s">
        <v>2356</v>
      </c>
      <c r="I917" s="630" t="s">
        <v>2357</v>
      </c>
      <c r="J917" s="630" t="s">
        <v>2360</v>
      </c>
      <c r="K917" s="630" t="s">
        <v>2292</v>
      </c>
      <c r="L917" s="632">
        <v>43038</v>
      </c>
    </row>
    <row r="918" spans="1:12">
      <c r="A918" s="630">
        <v>909</v>
      </c>
      <c r="B918" s="630" t="s">
        <v>1722</v>
      </c>
      <c r="C918" s="631">
        <v>250000</v>
      </c>
      <c r="D918" s="631">
        <v>20860.21</v>
      </c>
      <c r="E918" s="631">
        <v>229139.79</v>
      </c>
      <c r="F918" s="630" t="s">
        <v>2341</v>
      </c>
      <c r="G918" s="630" t="s">
        <v>2288</v>
      </c>
      <c r="H918" s="630" t="s">
        <v>2356</v>
      </c>
      <c r="I918" s="630" t="s">
        <v>2357</v>
      </c>
      <c r="J918" s="630" t="s">
        <v>2360</v>
      </c>
      <c r="K918" s="630" t="s">
        <v>2292</v>
      </c>
      <c r="L918" s="632">
        <v>43038</v>
      </c>
    </row>
    <row r="919" spans="1:12">
      <c r="A919" s="630">
        <v>910</v>
      </c>
      <c r="B919" s="630" t="s">
        <v>2427</v>
      </c>
      <c r="C919" s="631">
        <v>2000</v>
      </c>
      <c r="D919" s="631">
        <v>1600</v>
      </c>
      <c r="E919" s="631">
        <v>400</v>
      </c>
      <c r="F919" s="630" t="s">
        <v>2361</v>
      </c>
      <c r="G919" s="630" t="s">
        <v>2411</v>
      </c>
      <c r="H919" s="630" t="s">
        <v>2356</v>
      </c>
      <c r="I919" s="630" t="s">
        <v>2357</v>
      </c>
      <c r="J919" s="630" t="s">
        <v>2315</v>
      </c>
      <c r="K919" s="630" t="s">
        <v>2292</v>
      </c>
      <c r="L919" s="632">
        <v>42736</v>
      </c>
    </row>
    <row r="920" spans="1:12">
      <c r="A920" s="630">
        <v>911</v>
      </c>
      <c r="B920" s="630" t="s">
        <v>2427</v>
      </c>
      <c r="C920" s="631">
        <v>2000</v>
      </c>
      <c r="D920" s="631">
        <v>1600</v>
      </c>
      <c r="E920" s="631">
        <v>400</v>
      </c>
      <c r="F920" s="630" t="s">
        <v>2361</v>
      </c>
      <c r="G920" s="630" t="s">
        <v>2411</v>
      </c>
      <c r="H920" s="630" t="s">
        <v>2356</v>
      </c>
      <c r="I920" s="630" t="s">
        <v>2357</v>
      </c>
      <c r="J920" s="630" t="s">
        <v>2315</v>
      </c>
      <c r="K920" s="630" t="s">
        <v>2292</v>
      </c>
      <c r="L920" s="632">
        <v>42736</v>
      </c>
    </row>
    <row r="921" spans="1:12">
      <c r="A921" s="630">
        <v>912</v>
      </c>
      <c r="B921" s="630" t="s">
        <v>2428</v>
      </c>
      <c r="C921" s="631">
        <v>350000</v>
      </c>
      <c r="D921" s="631">
        <v>141312.5</v>
      </c>
      <c r="E921" s="631">
        <v>208687.5</v>
      </c>
      <c r="F921" s="630" t="s">
        <v>2326</v>
      </c>
      <c r="G921" s="630" t="s">
        <v>2288</v>
      </c>
      <c r="H921" s="630" t="s">
        <v>2356</v>
      </c>
      <c r="I921" s="630" t="s">
        <v>2357</v>
      </c>
      <c r="J921" s="630" t="s">
        <v>2360</v>
      </c>
      <c r="K921" s="630" t="s">
        <v>2292</v>
      </c>
      <c r="L921" s="632">
        <v>42095</v>
      </c>
    </row>
    <row r="922" spans="1:12">
      <c r="A922" s="630">
        <v>913</v>
      </c>
      <c r="B922" s="630" t="s">
        <v>2428</v>
      </c>
      <c r="C922" s="631">
        <v>350000</v>
      </c>
      <c r="D922" s="631">
        <v>141312.5</v>
      </c>
      <c r="E922" s="631">
        <v>208687.5</v>
      </c>
      <c r="F922" s="630" t="s">
        <v>2326</v>
      </c>
      <c r="G922" s="630" t="s">
        <v>2288</v>
      </c>
      <c r="H922" s="630" t="s">
        <v>2356</v>
      </c>
      <c r="I922" s="630" t="s">
        <v>2357</v>
      </c>
      <c r="J922" s="630" t="s">
        <v>2360</v>
      </c>
      <c r="K922" s="630" t="s">
        <v>2292</v>
      </c>
      <c r="L922" s="632">
        <v>42095</v>
      </c>
    </row>
    <row r="923" spans="1:12">
      <c r="A923" s="630">
        <v>914</v>
      </c>
      <c r="B923" s="630" t="s">
        <v>2428</v>
      </c>
      <c r="C923" s="631">
        <v>350000</v>
      </c>
      <c r="D923" s="631">
        <v>141312.5</v>
      </c>
      <c r="E923" s="631">
        <v>208687.5</v>
      </c>
      <c r="F923" s="630" t="s">
        <v>2326</v>
      </c>
      <c r="G923" s="630" t="s">
        <v>2288</v>
      </c>
      <c r="H923" s="630" t="s">
        <v>2356</v>
      </c>
      <c r="I923" s="630" t="s">
        <v>2357</v>
      </c>
      <c r="J923" s="630" t="s">
        <v>2360</v>
      </c>
      <c r="K923" s="630" t="s">
        <v>2292</v>
      </c>
      <c r="L923" s="632">
        <v>42095</v>
      </c>
    </row>
    <row r="924" spans="1:12">
      <c r="A924" s="630">
        <v>915</v>
      </c>
      <c r="B924" s="630" t="s">
        <v>2428</v>
      </c>
      <c r="C924" s="631">
        <v>350000</v>
      </c>
      <c r="D924" s="631">
        <v>141312.5</v>
      </c>
      <c r="E924" s="631">
        <v>208687.5</v>
      </c>
      <c r="F924" s="630" t="s">
        <v>2326</v>
      </c>
      <c r="G924" s="630" t="s">
        <v>2288</v>
      </c>
      <c r="H924" s="630" t="s">
        <v>2356</v>
      </c>
      <c r="I924" s="630" t="s">
        <v>2357</v>
      </c>
      <c r="J924" s="630" t="s">
        <v>2360</v>
      </c>
      <c r="K924" s="630" t="s">
        <v>2292</v>
      </c>
      <c r="L924" s="632">
        <v>42095</v>
      </c>
    </row>
    <row r="925" spans="1:12">
      <c r="A925" s="630">
        <v>916</v>
      </c>
      <c r="B925" s="630" t="s">
        <v>2429</v>
      </c>
      <c r="C925" s="631">
        <v>2500</v>
      </c>
      <c r="D925" s="631">
        <v>2000</v>
      </c>
      <c r="E925" s="631">
        <v>500</v>
      </c>
      <c r="F925" s="630" t="s">
        <v>2361</v>
      </c>
      <c r="G925" s="630" t="s">
        <v>2411</v>
      </c>
      <c r="H925" s="630" t="s">
        <v>2356</v>
      </c>
      <c r="I925" s="630" t="s">
        <v>2357</v>
      </c>
      <c r="J925" s="630" t="s">
        <v>2315</v>
      </c>
      <c r="K925" s="630" t="s">
        <v>2292</v>
      </c>
      <c r="L925" s="632">
        <v>42736</v>
      </c>
    </row>
    <row r="926" spans="1:12">
      <c r="A926" s="630">
        <v>917</v>
      </c>
      <c r="B926" s="630" t="s">
        <v>470</v>
      </c>
      <c r="C926" s="631">
        <v>16500000</v>
      </c>
      <c r="D926" s="631">
        <v>2423437.5</v>
      </c>
      <c r="E926" s="631">
        <v>14076562.5</v>
      </c>
      <c r="F926" s="630" t="s">
        <v>2430</v>
      </c>
      <c r="G926" s="630" t="s">
        <v>2288</v>
      </c>
      <c r="H926" s="630" t="s">
        <v>2327</v>
      </c>
      <c r="I926" s="630" t="s">
        <v>2328</v>
      </c>
      <c r="J926" s="630" t="s">
        <v>2291</v>
      </c>
      <c r="K926" s="630" t="s">
        <v>2292</v>
      </c>
      <c r="L926" s="632">
        <v>43449</v>
      </c>
    </row>
    <row r="927" spans="1:12">
      <c r="A927" s="630">
        <v>918</v>
      </c>
      <c r="B927" s="630" t="s">
        <v>2431</v>
      </c>
      <c r="C927" s="631">
        <v>3000000</v>
      </c>
      <c r="D927" s="631">
        <v>440625</v>
      </c>
      <c r="E927" s="631">
        <v>2559375</v>
      </c>
      <c r="F927" s="630" t="s">
        <v>2430</v>
      </c>
      <c r="G927" s="630" t="s">
        <v>2288</v>
      </c>
      <c r="H927" s="630" t="s">
        <v>2327</v>
      </c>
      <c r="I927" s="630" t="s">
        <v>2328</v>
      </c>
      <c r="J927" s="630" t="s">
        <v>2291</v>
      </c>
      <c r="K927" s="630" t="s">
        <v>2292</v>
      </c>
      <c r="L927" s="632">
        <v>43449</v>
      </c>
    </row>
    <row r="928" spans="1:12">
      <c r="A928" s="630">
        <v>919</v>
      </c>
      <c r="B928" s="630" t="s">
        <v>606</v>
      </c>
      <c r="C928" s="631">
        <v>2760</v>
      </c>
      <c r="D928" s="631">
        <v>2210</v>
      </c>
      <c r="E928" s="631">
        <v>550</v>
      </c>
      <c r="F928" s="630" t="s">
        <v>2361</v>
      </c>
      <c r="G928" s="630" t="s">
        <v>2411</v>
      </c>
      <c r="H928" s="630" t="s">
        <v>2356</v>
      </c>
      <c r="I928" s="630" t="s">
        <v>2357</v>
      </c>
      <c r="J928" s="630" t="s">
        <v>2315</v>
      </c>
      <c r="K928" s="630" t="s">
        <v>2292</v>
      </c>
      <c r="L928" s="632">
        <v>42736</v>
      </c>
    </row>
    <row r="929" spans="1:12">
      <c r="A929" s="630">
        <v>920</v>
      </c>
      <c r="B929" s="630" t="s">
        <v>606</v>
      </c>
      <c r="C929" s="631">
        <v>2760</v>
      </c>
      <c r="D929" s="631">
        <v>2210</v>
      </c>
      <c r="E929" s="631">
        <v>550</v>
      </c>
      <c r="F929" s="630" t="s">
        <v>2361</v>
      </c>
      <c r="G929" s="630" t="s">
        <v>2411</v>
      </c>
      <c r="H929" s="630" t="s">
        <v>2356</v>
      </c>
      <c r="I929" s="630" t="s">
        <v>2357</v>
      </c>
      <c r="J929" s="630" t="s">
        <v>2315</v>
      </c>
      <c r="K929" s="630" t="s">
        <v>2292</v>
      </c>
      <c r="L929" s="632">
        <v>42736</v>
      </c>
    </row>
    <row r="930" spans="1:12">
      <c r="A930" s="630">
        <v>921</v>
      </c>
      <c r="B930" s="630" t="s">
        <v>606</v>
      </c>
      <c r="C930" s="631">
        <v>2760</v>
      </c>
      <c r="D930" s="631">
        <v>2210</v>
      </c>
      <c r="E930" s="631">
        <v>550</v>
      </c>
      <c r="F930" s="630" t="s">
        <v>2361</v>
      </c>
      <c r="G930" s="630" t="s">
        <v>2411</v>
      </c>
      <c r="H930" s="630" t="s">
        <v>2356</v>
      </c>
      <c r="I930" s="630" t="s">
        <v>2357</v>
      </c>
      <c r="J930" s="630" t="s">
        <v>2315</v>
      </c>
      <c r="K930" s="630" t="s">
        <v>2292</v>
      </c>
      <c r="L930" s="632">
        <v>42736</v>
      </c>
    </row>
    <row r="931" spans="1:12">
      <c r="A931" s="630">
        <v>922</v>
      </c>
      <c r="B931" s="630" t="s">
        <v>606</v>
      </c>
      <c r="C931" s="631">
        <v>2760</v>
      </c>
      <c r="D931" s="631">
        <v>2210</v>
      </c>
      <c r="E931" s="631">
        <v>550</v>
      </c>
      <c r="F931" s="630" t="s">
        <v>2361</v>
      </c>
      <c r="G931" s="630" t="s">
        <v>2411</v>
      </c>
      <c r="H931" s="630" t="s">
        <v>2356</v>
      </c>
      <c r="I931" s="630" t="s">
        <v>2357</v>
      </c>
      <c r="J931" s="630" t="s">
        <v>2315</v>
      </c>
      <c r="K931" s="630" t="s">
        <v>2292</v>
      </c>
      <c r="L931" s="632">
        <v>42736</v>
      </c>
    </row>
    <row r="932" spans="1:12">
      <c r="A932" s="630">
        <v>923</v>
      </c>
      <c r="B932" s="630" t="s">
        <v>606</v>
      </c>
      <c r="C932" s="631">
        <v>2760</v>
      </c>
      <c r="D932" s="631">
        <v>2210</v>
      </c>
      <c r="E932" s="631">
        <v>550</v>
      </c>
      <c r="F932" s="630" t="s">
        <v>2361</v>
      </c>
      <c r="G932" s="630" t="s">
        <v>2411</v>
      </c>
      <c r="H932" s="630" t="s">
        <v>2356</v>
      </c>
      <c r="I932" s="630" t="s">
        <v>2357</v>
      </c>
      <c r="J932" s="630" t="s">
        <v>2315</v>
      </c>
      <c r="K932" s="630" t="s">
        <v>2292</v>
      </c>
      <c r="L932" s="632">
        <v>42736</v>
      </c>
    </row>
    <row r="933" spans="1:12">
      <c r="A933" s="630">
        <v>924</v>
      </c>
      <c r="B933" s="630" t="s">
        <v>606</v>
      </c>
      <c r="C933" s="631">
        <v>2760</v>
      </c>
      <c r="D933" s="631">
        <v>2210</v>
      </c>
      <c r="E933" s="631">
        <v>550</v>
      </c>
      <c r="F933" s="630" t="s">
        <v>2361</v>
      </c>
      <c r="G933" s="630" t="s">
        <v>2411</v>
      </c>
      <c r="H933" s="630" t="s">
        <v>2356</v>
      </c>
      <c r="I933" s="630" t="s">
        <v>2357</v>
      </c>
      <c r="J933" s="630" t="s">
        <v>2315</v>
      </c>
      <c r="K933" s="630" t="s">
        <v>2292</v>
      </c>
      <c r="L933" s="632">
        <v>42736</v>
      </c>
    </row>
    <row r="934" spans="1:12">
      <c r="A934" s="630">
        <v>925</v>
      </c>
      <c r="B934" s="630" t="s">
        <v>606</v>
      </c>
      <c r="C934" s="631">
        <v>2760</v>
      </c>
      <c r="D934" s="631">
        <v>2210</v>
      </c>
      <c r="E934" s="631">
        <v>550</v>
      </c>
      <c r="F934" s="630" t="s">
        <v>2361</v>
      </c>
      <c r="G934" s="630" t="s">
        <v>2411</v>
      </c>
      <c r="H934" s="630" t="s">
        <v>2356</v>
      </c>
      <c r="I934" s="630" t="s">
        <v>2357</v>
      </c>
      <c r="J934" s="630" t="s">
        <v>2315</v>
      </c>
      <c r="K934" s="630" t="s">
        <v>2292</v>
      </c>
      <c r="L934" s="632">
        <v>42736</v>
      </c>
    </row>
    <row r="935" spans="1:12">
      <c r="A935" s="630">
        <v>926</v>
      </c>
      <c r="B935" s="630" t="s">
        <v>606</v>
      </c>
      <c r="C935" s="631">
        <v>2760</v>
      </c>
      <c r="D935" s="631">
        <v>2210</v>
      </c>
      <c r="E935" s="631">
        <v>550</v>
      </c>
      <c r="F935" s="630" t="s">
        <v>2361</v>
      </c>
      <c r="G935" s="630" t="s">
        <v>2411</v>
      </c>
      <c r="H935" s="630" t="s">
        <v>2356</v>
      </c>
      <c r="I935" s="630" t="s">
        <v>2357</v>
      </c>
      <c r="J935" s="630" t="s">
        <v>2315</v>
      </c>
      <c r="K935" s="630" t="s">
        <v>2292</v>
      </c>
      <c r="L935" s="632">
        <v>42736</v>
      </c>
    </row>
    <row r="936" spans="1:12">
      <c r="A936" s="630">
        <v>927</v>
      </c>
      <c r="B936" s="630" t="s">
        <v>606</v>
      </c>
      <c r="C936" s="631">
        <v>2760</v>
      </c>
      <c r="D936" s="631">
        <v>2210</v>
      </c>
      <c r="E936" s="631">
        <v>550</v>
      </c>
      <c r="F936" s="630" t="s">
        <v>2361</v>
      </c>
      <c r="G936" s="630" t="s">
        <v>2411</v>
      </c>
      <c r="H936" s="630" t="s">
        <v>2356</v>
      </c>
      <c r="I936" s="630" t="s">
        <v>2357</v>
      </c>
      <c r="J936" s="630" t="s">
        <v>2315</v>
      </c>
      <c r="K936" s="630" t="s">
        <v>2292</v>
      </c>
      <c r="L936" s="632">
        <v>42736</v>
      </c>
    </row>
    <row r="937" spans="1:12">
      <c r="A937" s="630">
        <v>928</v>
      </c>
      <c r="B937" s="630" t="s">
        <v>606</v>
      </c>
      <c r="C937" s="631">
        <v>2760</v>
      </c>
      <c r="D937" s="631">
        <v>2210</v>
      </c>
      <c r="E937" s="631">
        <v>550</v>
      </c>
      <c r="F937" s="630" t="s">
        <v>2361</v>
      </c>
      <c r="G937" s="630" t="s">
        <v>2411</v>
      </c>
      <c r="H937" s="630" t="s">
        <v>2356</v>
      </c>
      <c r="I937" s="630" t="s">
        <v>2357</v>
      </c>
      <c r="J937" s="630" t="s">
        <v>2315</v>
      </c>
      <c r="K937" s="630" t="s">
        <v>2292</v>
      </c>
      <c r="L937" s="632">
        <v>42736</v>
      </c>
    </row>
    <row r="938" spans="1:12">
      <c r="A938" s="630">
        <v>929</v>
      </c>
      <c r="B938" s="630" t="s">
        <v>606</v>
      </c>
      <c r="C938" s="631">
        <v>2760</v>
      </c>
      <c r="D938" s="631">
        <v>2210</v>
      </c>
      <c r="E938" s="631">
        <v>550</v>
      </c>
      <c r="F938" s="630" t="s">
        <v>2361</v>
      </c>
      <c r="G938" s="630" t="s">
        <v>2411</v>
      </c>
      <c r="H938" s="630" t="s">
        <v>2356</v>
      </c>
      <c r="I938" s="630" t="s">
        <v>2357</v>
      </c>
      <c r="J938" s="630" t="s">
        <v>2315</v>
      </c>
      <c r="K938" s="630" t="s">
        <v>2292</v>
      </c>
      <c r="L938" s="632">
        <v>42736</v>
      </c>
    </row>
    <row r="939" spans="1:12">
      <c r="A939" s="630">
        <v>930</v>
      </c>
      <c r="B939" s="630" t="s">
        <v>606</v>
      </c>
      <c r="C939" s="631">
        <v>2760</v>
      </c>
      <c r="D939" s="631">
        <v>2210</v>
      </c>
      <c r="E939" s="631">
        <v>550</v>
      </c>
      <c r="F939" s="630" t="s">
        <v>2361</v>
      </c>
      <c r="G939" s="630" t="s">
        <v>2411</v>
      </c>
      <c r="H939" s="630" t="s">
        <v>2356</v>
      </c>
      <c r="I939" s="630" t="s">
        <v>2357</v>
      </c>
      <c r="J939" s="630" t="s">
        <v>2315</v>
      </c>
      <c r="K939" s="630" t="s">
        <v>2292</v>
      </c>
      <c r="L939" s="632">
        <v>42736</v>
      </c>
    </row>
    <row r="940" spans="1:12">
      <c r="A940" s="630">
        <v>931</v>
      </c>
      <c r="B940" s="630" t="s">
        <v>606</v>
      </c>
      <c r="C940" s="631">
        <v>2760</v>
      </c>
      <c r="D940" s="631">
        <v>2210</v>
      </c>
      <c r="E940" s="631">
        <v>550</v>
      </c>
      <c r="F940" s="630" t="s">
        <v>2361</v>
      </c>
      <c r="G940" s="630" t="s">
        <v>2411</v>
      </c>
      <c r="H940" s="630" t="s">
        <v>2356</v>
      </c>
      <c r="I940" s="630" t="s">
        <v>2357</v>
      </c>
      <c r="J940" s="630" t="s">
        <v>2315</v>
      </c>
      <c r="K940" s="630" t="s">
        <v>2292</v>
      </c>
      <c r="L940" s="632">
        <v>42736</v>
      </c>
    </row>
    <row r="941" spans="1:12">
      <c r="A941" s="630">
        <v>932</v>
      </c>
      <c r="B941" s="630" t="s">
        <v>606</v>
      </c>
      <c r="C941" s="631">
        <v>2760</v>
      </c>
      <c r="D941" s="631">
        <v>2210</v>
      </c>
      <c r="E941" s="631">
        <v>550</v>
      </c>
      <c r="F941" s="630" t="s">
        <v>2361</v>
      </c>
      <c r="G941" s="630" t="s">
        <v>2411</v>
      </c>
      <c r="H941" s="630" t="s">
        <v>2356</v>
      </c>
      <c r="I941" s="630" t="s">
        <v>2357</v>
      </c>
      <c r="J941" s="630" t="s">
        <v>2315</v>
      </c>
      <c r="K941" s="630" t="s">
        <v>2292</v>
      </c>
      <c r="L941" s="632">
        <v>42736</v>
      </c>
    </row>
    <row r="942" spans="1:12">
      <c r="A942" s="630">
        <v>933</v>
      </c>
      <c r="B942" s="630" t="s">
        <v>606</v>
      </c>
      <c r="C942" s="631">
        <v>2760</v>
      </c>
      <c r="D942" s="631">
        <v>2210</v>
      </c>
      <c r="E942" s="631">
        <v>550</v>
      </c>
      <c r="F942" s="630" t="s">
        <v>2361</v>
      </c>
      <c r="G942" s="630" t="s">
        <v>2411</v>
      </c>
      <c r="H942" s="630" t="s">
        <v>2356</v>
      </c>
      <c r="I942" s="630" t="s">
        <v>2357</v>
      </c>
      <c r="J942" s="630" t="s">
        <v>2315</v>
      </c>
      <c r="K942" s="630" t="s">
        <v>2292</v>
      </c>
      <c r="L942" s="632">
        <v>42736</v>
      </c>
    </row>
    <row r="943" spans="1:12">
      <c r="A943" s="630">
        <v>934</v>
      </c>
      <c r="B943" s="630" t="s">
        <v>606</v>
      </c>
      <c r="C943" s="631">
        <v>2760</v>
      </c>
      <c r="D943" s="631">
        <v>2210</v>
      </c>
      <c r="E943" s="631">
        <v>550</v>
      </c>
      <c r="F943" s="630" t="s">
        <v>2361</v>
      </c>
      <c r="G943" s="630" t="s">
        <v>2411</v>
      </c>
      <c r="H943" s="630" t="s">
        <v>2356</v>
      </c>
      <c r="I943" s="630" t="s">
        <v>2357</v>
      </c>
      <c r="J943" s="630" t="s">
        <v>2315</v>
      </c>
      <c r="K943" s="630" t="s">
        <v>2292</v>
      </c>
      <c r="L943" s="632">
        <v>42736</v>
      </c>
    </row>
    <row r="944" spans="1:12">
      <c r="A944" s="630">
        <v>935</v>
      </c>
      <c r="B944" s="630" t="s">
        <v>606</v>
      </c>
      <c r="C944" s="631">
        <v>2760</v>
      </c>
      <c r="D944" s="631">
        <v>2210</v>
      </c>
      <c r="E944" s="631">
        <v>550</v>
      </c>
      <c r="F944" s="630" t="s">
        <v>2361</v>
      </c>
      <c r="G944" s="630" t="s">
        <v>2411</v>
      </c>
      <c r="H944" s="630" t="s">
        <v>2356</v>
      </c>
      <c r="I944" s="630" t="s">
        <v>2357</v>
      </c>
      <c r="J944" s="630" t="s">
        <v>2315</v>
      </c>
      <c r="K944" s="630" t="s">
        <v>2292</v>
      </c>
      <c r="L944" s="632">
        <v>42736</v>
      </c>
    </row>
    <row r="945" spans="1:12">
      <c r="A945" s="630">
        <v>936</v>
      </c>
      <c r="B945" s="630" t="s">
        <v>606</v>
      </c>
      <c r="C945" s="631">
        <v>2760</v>
      </c>
      <c r="D945" s="631">
        <v>2210</v>
      </c>
      <c r="E945" s="631">
        <v>550</v>
      </c>
      <c r="F945" s="630" t="s">
        <v>2361</v>
      </c>
      <c r="G945" s="630" t="s">
        <v>2411</v>
      </c>
      <c r="H945" s="630" t="s">
        <v>2356</v>
      </c>
      <c r="I945" s="630" t="s">
        <v>2357</v>
      </c>
      <c r="J945" s="630" t="s">
        <v>2315</v>
      </c>
      <c r="K945" s="630" t="s">
        <v>2292</v>
      </c>
      <c r="L945" s="632">
        <v>42736</v>
      </c>
    </row>
    <row r="946" spans="1:12">
      <c r="A946" s="630">
        <v>937</v>
      </c>
      <c r="B946" s="630" t="s">
        <v>606</v>
      </c>
      <c r="C946" s="631">
        <v>2760</v>
      </c>
      <c r="D946" s="631">
        <v>2210</v>
      </c>
      <c r="E946" s="631">
        <v>550</v>
      </c>
      <c r="F946" s="630" t="s">
        <v>2361</v>
      </c>
      <c r="G946" s="630" t="s">
        <v>2411</v>
      </c>
      <c r="H946" s="630" t="s">
        <v>2356</v>
      </c>
      <c r="I946" s="630" t="s">
        <v>2357</v>
      </c>
      <c r="J946" s="630" t="s">
        <v>2315</v>
      </c>
      <c r="K946" s="630" t="s">
        <v>2292</v>
      </c>
      <c r="L946" s="632">
        <v>42736</v>
      </c>
    </row>
    <row r="947" spans="1:12">
      <c r="A947" s="630">
        <v>938</v>
      </c>
      <c r="B947" s="630" t="s">
        <v>606</v>
      </c>
      <c r="C947" s="631">
        <v>2760</v>
      </c>
      <c r="D947" s="631">
        <v>2210</v>
      </c>
      <c r="E947" s="631">
        <v>550</v>
      </c>
      <c r="F947" s="630" t="s">
        <v>2361</v>
      </c>
      <c r="G947" s="630" t="s">
        <v>2411</v>
      </c>
      <c r="H947" s="630" t="s">
        <v>2356</v>
      </c>
      <c r="I947" s="630" t="s">
        <v>2357</v>
      </c>
      <c r="J947" s="630" t="s">
        <v>2315</v>
      </c>
      <c r="K947" s="630" t="s">
        <v>2292</v>
      </c>
      <c r="L947" s="632">
        <v>42736</v>
      </c>
    </row>
    <row r="948" spans="1:12">
      <c r="A948" s="630">
        <v>939</v>
      </c>
      <c r="B948" s="630" t="s">
        <v>2432</v>
      </c>
      <c r="C948" s="631">
        <v>54288000</v>
      </c>
      <c r="D948" s="631">
        <v>7973550</v>
      </c>
      <c r="E948" s="631">
        <v>46314450</v>
      </c>
      <c r="F948" s="630" t="s">
        <v>2430</v>
      </c>
      <c r="G948" s="630" t="s">
        <v>2288</v>
      </c>
      <c r="H948" s="630" t="s">
        <v>2327</v>
      </c>
      <c r="I948" s="630" t="s">
        <v>2328</v>
      </c>
      <c r="J948" s="630" t="s">
        <v>2291</v>
      </c>
      <c r="K948" s="630" t="s">
        <v>2292</v>
      </c>
      <c r="L948" s="632">
        <v>43449</v>
      </c>
    </row>
    <row r="949" spans="1:12">
      <c r="A949" s="630">
        <v>940</v>
      </c>
      <c r="B949" s="630" t="s">
        <v>2433</v>
      </c>
      <c r="C949" s="631">
        <v>3360</v>
      </c>
      <c r="D949" s="631">
        <v>2685</v>
      </c>
      <c r="E949" s="631">
        <v>675</v>
      </c>
      <c r="F949" s="630" t="s">
        <v>2361</v>
      </c>
      <c r="G949" s="630" t="s">
        <v>2411</v>
      </c>
      <c r="H949" s="630" t="s">
        <v>2356</v>
      </c>
      <c r="I949" s="630" t="s">
        <v>2357</v>
      </c>
      <c r="J949" s="630" t="s">
        <v>2315</v>
      </c>
      <c r="K949" s="630" t="s">
        <v>2292</v>
      </c>
      <c r="L949" s="632">
        <v>42736</v>
      </c>
    </row>
    <row r="950" spans="1:12">
      <c r="A950" s="630">
        <v>941</v>
      </c>
      <c r="B950" s="630" t="s">
        <v>2433</v>
      </c>
      <c r="C950" s="631">
        <v>3360</v>
      </c>
      <c r="D950" s="631">
        <v>2685</v>
      </c>
      <c r="E950" s="631">
        <v>675</v>
      </c>
      <c r="F950" s="630" t="s">
        <v>2361</v>
      </c>
      <c r="G950" s="630" t="s">
        <v>2411</v>
      </c>
      <c r="H950" s="630" t="s">
        <v>2356</v>
      </c>
      <c r="I950" s="630" t="s">
        <v>2357</v>
      </c>
      <c r="J950" s="630" t="s">
        <v>2315</v>
      </c>
      <c r="K950" s="630" t="s">
        <v>2292</v>
      </c>
      <c r="L950" s="632">
        <v>42736</v>
      </c>
    </row>
    <row r="951" spans="1:12">
      <c r="A951" s="630">
        <v>942</v>
      </c>
      <c r="B951" s="630" t="s">
        <v>2433</v>
      </c>
      <c r="C951" s="631">
        <v>3360</v>
      </c>
      <c r="D951" s="631">
        <v>2685</v>
      </c>
      <c r="E951" s="631">
        <v>675</v>
      </c>
      <c r="F951" s="630" t="s">
        <v>2361</v>
      </c>
      <c r="G951" s="630" t="s">
        <v>2411</v>
      </c>
      <c r="H951" s="630" t="s">
        <v>2356</v>
      </c>
      <c r="I951" s="630" t="s">
        <v>2357</v>
      </c>
      <c r="J951" s="630" t="s">
        <v>2315</v>
      </c>
      <c r="K951" s="630" t="s">
        <v>2292</v>
      </c>
      <c r="L951" s="632">
        <v>42736</v>
      </c>
    </row>
    <row r="952" spans="1:12">
      <c r="A952" s="630">
        <v>943</v>
      </c>
      <c r="B952" s="630" t="s">
        <v>2433</v>
      </c>
      <c r="C952" s="631">
        <v>3360</v>
      </c>
      <c r="D952" s="631">
        <v>2685</v>
      </c>
      <c r="E952" s="631">
        <v>675</v>
      </c>
      <c r="F952" s="630" t="s">
        <v>2361</v>
      </c>
      <c r="G952" s="630" t="s">
        <v>2411</v>
      </c>
      <c r="H952" s="630" t="s">
        <v>2356</v>
      </c>
      <c r="I952" s="630" t="s">
        <v>2357</v>
      </c>
      <c r="J952" s="630" t="s">
        <v>2315</v>
      </c>
      <c r="K952" s="630" t="s">
        <v>2292</v>
      </c>
      <c r="L952" s="632">
        <v>42736</v>
      </c>
    </row>
    <row r="953" spans="1:12">
      <c r="A953" s="630">
        <v>944</v>
      </c>
      <c r="B953" s="630" t="s">
        <v>2433</v>
      </c>
      <c r="C953" s="631">
        <v>3360</v>
      </c>
      <c r="D953" s="631">
        <v>2685</v>
      </c>
      <c r="E953" s="631">
        <v>675</v>
      </c>
      <c r="F953" s="630" t="s">
        <v>2361</v>
      </c>
      <c r="G953" s="630" t="s">
        <v>2411</v>
      </c>
      <c r="H953" s="630" t="s">
        <v>2356</v>
      </c>
      <c r="I953" s="630" t="s">
        <v>2357</v>
      </c>
      <c r="J953" s="630" t="s">
        <v>2315</v>
      </c>
      <c r="K953" s="630" t="s">
        <v>2292</v>
      </c>
      <c r="L953" s="632">
        <v>42736</v>
      </c>
    </row>
    <row r="954" spans="1:12">
      <c r="A954" s="630">
        <v>945</v>
      </c>
      <c r="B954" s="630" t="s">
        <v>2433</v>
      </c>
      <c r="C954" s="631">
        <v>3360</v>
      </c>
      <c r="D954" s="631">
        <v>2685</v>
      </c>
      <c r="E954" s="631">
        <v>675</v>
      </c>
      <c r="F954" s="630" t="s">
        <v>2361</v>
      </c>
      <c r="G954" s="630" t="s">
        <v>2411</v>
      </c>
      <c r="H954" s="630" t="s">
        <v>2356</v>
      </c>
      <c r="I954" s="630" t="s">
        <v>2357</v>
      </c>
      <c r="J954" s="630" t="s">
        <v>2315</v>
      </c>
      <c r="K954" s="630" t="s">
        <v>2292</v>
      </c>
      <c r="L954" s="632">
        <v>42736</v>
      </c>
    </row>
    <row r="955" spans="1:12">
      <c r="A955" s="630">
        <v>946</v>
      </c>
      <c r="B955" s="630" t="s">
        <v>2433</v>
      </c>
      <c r="C955" s="631">
        <v>3360</v>
      </c>
      <c r="D955" s="631">
        <v>2685</v>
      </c>
      <c r="E955" s="631">
        <v>675</v>
      </c>
      <c r="F955" s="630" t="s">
        <v>2361</v>
      </c>
      <c r="G955" s="630" t="s">
        <v>2411</v>
      </c>
      <c r="H955" s="630" t="s">
        <v>2356</v>
      </c>
      <c r="I955" s="630" t="s">
        <v>2357</v>
      </c>
      <c r="J955" s="630" t="s">
        <v>2315</v>
      </c>
      <c r="K955" s="630" t="s">
        <v>2292</v>
      </c>
      <c r="L955" s="632">
        <v>42736</v>
      </c>
    </row>
    <row r="956" spans="1:12">
      <c r="A956" s="630">
        <v>947</v>
      </c>
      <c r="B956" s="630" t="s">
        <v>2433</v>
      </c>
      <c r="C956" s="631">
        <v>3360</v>
      </c>
      <c r="D956" s="631">
        <v>2685</v>
      </c>
      <c r="E956" s="631">
        <v>675</v>
      </c>
      <c r="F956" s="630" t="s">
        <v>2361</v>
      </c>
      <c r="G956" s="630" t="s">
        <v>2411</v>
      </c>
      <c r="H956" s="630" t="s">
        <v>2356</v>
      </c>
      <c r="I956" s="630" t="s">
        <v>2357</v>
      </c>
      <c r="J956" s="630" t="s">
        <v>2315</v>
      </c>
      <c r="K956" s="630" t="s">
        <v>2292</v>
      </c>
      <c r="L956" s="632">
        <v>42736</v>
      </c>
    </row>
    <row r="957" spans="1:12">
      <c r="A957" s="630">
        <v>948</v>
      </c>
      <c r="B957" s="630" t="s">
        <v>2433</v>
      </c>
      <c r="C957" s="631">
        <v>3360</v>
      </c>
      <c r="D957" s="631">
        <v>2685</v>
      </c>
      <c r="E957" s="631">
        <v>675</v>
      </c>
      <c r="F957" s="630" t="s">
        <v>2361</v>
      </c>
      <c r="G957" s="630" t="s">
        <v>2411</v>
      </c>
      <c r="H957" s="630" t="s">
        <v>2356</v>
      </c>
      <c r="I957" s="630" t="s">
        <v>2357</v>
      </c>
      <c r="J957" s="630" t="s">
        <v>2315</v>
      </c>
      <c r="K957" s="630" t="s">
        <v>2292</v>
      </c>
      <c r="L957" s="632">
        <v>42736</v>
      </c>
    </row>
    <row r="958" spans="1:12">
      <c r="A958" s="630">
        <v>949</v>
      </c>
      <c r="B958" s="630" t="s">
        <v>2433</v>
      </c>
      <c r="C958" s="631">
        <v>3360</v>
      </c>
      <c r="D958" s="631">
        <v>2685</v>
      </c>
      <c r="E958" s="631">
        <v>675</v>
      </c>
      <c r="F958" s="630" t="s">
        <v>2361</v>
      </c>
      <c r="G958" s="630" t="s">
        <v>2411</v>
      </c>
      <c r="H958" s="630" t="s">
        <v>2356</v>
      </c>
      <c r="I958" s="630" t="s">
        <v>2357</v>
      </c>
      <c r="J958" s="630" t="s">
        <v>2315</v>
      </c>
      <c r="K958" s="630" t="s">
        <v>2292</v>
      </c>
      <c r="L958" s="632">
        <v>42736</v>
      </c>
    </row>
    <row r="959" spans="1:12">
      <c r="A959" s="630">
        <v>950</v>
      </c>
      <c r="B959" s="630" t="s">
        <v>2433</v>
      </c>
      <c r="C959" s="631">
        <v>3360</v>
      </c>
      <c r="D959" s="631">
        <v>2685</v>
      </c>
      <c r="E959" s="631">
        <v>675</v>
      </c>
      <c r="F959" s="630" t="s">
        <v>2361</v>
      </c>
      <c r="G959" s="630" t="s">
        <v>2411</v>
      </c>
      <c r="H959" s="630" t="s">
        <v>2356</v>
      </c>
      <c r="I959" s="630" t="s">
        <v>2357</v>
      </c>
      <c r="J959" s="630" t="s">
        <v>2315</v>
      </c>
      <c r="K959" s="630" t="s">
        <v>2292</v>
      </c>
      <c r="L959" s="632">
        <v>42736</v>
      </c>
    </row>
    <row r="960" spans="1:12">
      <c r="A960" s="630">
        <v>951</v>
      </c>
      <c r="B960" s="630" t="s">
        <v>2433</v>
      </c>
      <c r="C960" s="631">
        <v>3360</v>
      </c>
      <c r="D960" s="631">
        <v>2685</v>
      </c>
      <c r="E960" s="631">
        <v>675</v>
      </c>
      <c r="F960" s="630" t="s">
        <v>2361</v>
      </c>
      <c r="G960" s="630" t="s">
        <v>2411</v>
      </c>
      <c r="H960" s="630" t="s">
        <v>2356</v>
      </c>
      <c r="I960" s="630" t="s">
        <v>2357</v>
      </c>
      <c r="J960" s="630" t="s">
        <v>2315</v>
      </c>
      <c r="K960" s="630" t="s">
        <v>2292</v>
      </c>
      <c r="L960" s="632">
        <v>42736</v>
      </c>
    </row>
    <row r="961" spans="1:12">
      <c r="A961" s="630">
        <v>952</v>
      </c>
      <c r="B961" s="630" t="s">
        <v>2433</v>
      </c>
      <c r="C961" s="631">
        <v>3360</v>
      </c>
      <c r="D961" s="631">
        <v>2685</v>
      </c>
      <c r="E961" s="631">
        <v>675</v>
      </c>
      <c r="F961" s="630" t="s">
        <v>2361</v>
      </c>
      <c r="G961" s="630" t="s">
        <v>2411</v>
      </c>
      <c r="H961" s="630" t="s">
        <v>2356</v>
      </c>
      <c r="I961" s="630" t="s">
        <v>2357</v>
      </c>
      <c r="J961" s="630" t="s">
        <v>2315</v>
      </c>
      <c r="K961" s="630" t="s">
        <v>2292</v>
      </c>
      <c r="L961" s="632">
        <v>42736</v>
      </c>
    </row>
    <row r="962" spans="1:12">
      <c r="A962" s="630">
        <v>953</v>
      </c>
      <c r="B962" s="630" t="s">
        <v>2433</v>
      </c>
      <c r="C962" s="631">
        <v>3360</v>
      </c>
      <c r="D962" s="631">
        <v>2685</v>
      </c>
      <c r="E962" s="631">
        <v>675</v>
      </c>
      <c r="F962" s="630" t="s">
        <v>2361</v>
      </c>
      <c r="G962" s="630" t="s">
        <v>2411</v>
      </c>
      <c r="H962" s="630" t="s">
        <v>2356</v>
      </c>
      <c r="I962" s="630" t="s">
        <v>2357</v>
      </c>
      <c r="J962" s="630" t="s">
        <v>2315</v>
      </c>
      <c r="K962" s="630" t="s">
        <v>2292</v>
      </c>
      <c r="L962" s="632">
        <v>42736</v>
      </c>
    </row>
    <row r="963" spans="1:12">
      <c r="A963" s="630">
        <v>954</v>
      </c>
      <c r="B963" s="630" t="s">
        <v>2433</v>
      </c>
      <c r="C963" s="631">
        <v>3360</v>
      </c>
      <c r="D963" s="631">
        <v>2685</v>
      </c>
      <c r="E963" s="631">
        <v>675</v>
      </c>
      <c r="F963" s="630" t="s">
        <v>2361</v>
      </c>
      <c r="G963" s="630" t="s">
        <v>2411</v>
      </c>
      <c r="H963" s="630" t="s">
        <v>2356</v>
      </c>
      <c r="I963" s="630" t="s">
        <v>2357</v>
      </c>
      <c r="J963" s="630" t="s">
        <v>2315</v>
      </c>
      <c r="K963" s="630" t="s">
        <v>2292</v>
      </c>
      <c r="L963" s="632">
        <v>42736</v>
      </c>
    </row>
    <row r="964" spans="1:12">
      <c r="A964" s="630">
        <v>955</v>
      </c>
      <c r="B964" s="630" t="s">
        <v>2433</v>
      </c>
      <c r="C964" s="631">
        <v>3360</v>
      </c>
      <c r="D964" s="631">
        <v>2685</v>
      </c>
      <c r="E964" s="631">
        <v>675</v>
      </c>
      <c r="F964" s="630" t="s">
        <v>2361</v>
      </c>
      <c r="G964" s="630" t="s">
        <v>2411</v>
      </c>
      <c r="H964" s="630" t="s">
        <v>2356</v>
      </c>
      <c r="I964" s="630" t="s">
        <v>2357</v>
      </c>
      <c r="J964" s="630" t="s">
        <v>2315</v>
      </c>
      <c r="K964" s="630" t="s">
        <v>2292</v>
      </c>
      <c r="L964" s="632">
        <v>42736</v>
      </c>
    </row>
    <row r="965" spans="1:12">
      <c r="A965" s="630">
        <v>956</v>
      </c>
      <c r="B965" s="630" t="s">
        <v>2433</v>
      </c>
      <c r="C965" s="631">
        <v>3360</v>
      </c>
      <c r="D965" s="631">
        <v>2685</v>
      </c>
      <c r="E965" s="631">
        <v>675</v>
      </c>
      <c r="F965" s="630" t="s">
        <v>2361</v>
      </c>
      <c r="G965" s="630" t="s">
        <v>2411</v>
      </c>
      <c r="H965" s="630" t="s">
        <v>2356</v>
      </c>
      <c r="I965" s="630" t="s">
        <v>2357</v>
      </c>
      <c r="J965" s="630" t="s">
        <v>2315</v>
      </c>
      <c r="K965" s="630" t="s">
        <v>2292</v>
      </c>
      <c r="L965" s="632">
        <v>42736</v>
      </c>
    </row>
    <row r="966" spans="1:12">
      <c r="A966" s="630">
        <v>957</v>
      </c>
      <c r="B966" s="630" t="s">
        <v>2433</v>
      </c>
      <c r="C966" s="631">
        <v>3360</v>
      </c>
      <c r="D966" s="631">
        <v>2685</v>
      </c>
      <c r="E966" s="631">
        <v>675</v>
      </c>
      <c r="F966" s="630" t="s">
        <v>2361</v>
      </c>
      <c r="G966" s="630" t="s">
        <v>2411</v>
      </c>
      <c r="H966" s="630" t="s">
        <v>2356</v>
      </c>
      <c r="I966" s="630" t="s">
        <v>2357</v>
      </c>
      <c r="J966" s="630" t="s">
        <v>2315</v>
      </c>
      <c r="K966" s="630" t="s">
        <v>2292</v>
      </c>
      <c r="L966" s="632">
        <v>42736</v>
      </c>
    </row>
    <row r="967" spans="1:12">
      <c r="A967" s="630">
        <v>958</v>
      </c>
      <c r="B967" s="630" t="s">
        <v>2433</v>
      </c>
      <c r="C967" s="631">
        <v>3360</v>
      </c>
      <c r="D967" s="631">
        <v>2685</v>
      </c>
      <c r="E967" s="631">
        <v>675</v>
      </c>
      <c r="F967" s="630" t="s">
        <v>2361</v>
      </c>
      <c r="G967" s="630" t="s">
        <v>2411</v>
      </c>
      <c r="H967" s="630" t="s">
        <v>2356</v>
      </c>
      <c r="I967" s="630" t="s">
        <v>2357</v>
      </c>
      <c r="J967" s="630" t="s">
        <v>2315</v>
      </c>
      <c r="K967" s="630" t="s">
        <v>2292</v>
      </c>
      <c r="L967" s="632">
        <v>42736</v>
      </c>
    </row>
    <row r="968" spans="1:12">
      <c r="A968" s="630">
        <v>959</v>
      </c>
      <c r="B968" s="630" t="s">
        <v>2433</v>
      </c>
      <c r="C968" s="631">
        <v>3360</v>
      </c>
      <c r="D968" s="631">
        <v>2685</v>
      </c>
      <c r="E968" s="631">
        <v>675</v>
      </c>
      <c r="F968" s="630" t="s">
        <v>2361</v>
      </c>
      <c r="G968" s="630" t="s">
        <v>2411</v>
      </c>
      <c r="H968" s="630" t="s">
        <v>2356</v>
      </c>
      <c r="I968" s="630" t="s">
        <v>2357</v>
      </c>
      <c r="J968" s="630" t="s">
        <v>2315</v>
      </c>
      <c r="K968" s="630" t="s">
        <v>2292</v>
      </c>
      <c r="L968" s="632">
        <v>42736</v>
      </c>
    </row>
    <row r="969" spans="1:12">
      <c r="A969" s="630">
        <v>960</v>
      </c>
      <c r="B969" s="630" t="s">
        <v>2434</v>
      </c>
      <c r="C969" s="631">
        <v>3000</v>
      </c>
      <c r="D969" s="631">
        <v>2400</v>
      </c>
      <c r="E969" s="631">
        <v>600</v>
      </c>
      <c r="F969" s="630" t="s">
        <v>2361</v>
      </c>
      <c r="G969" s="630" t="s">
        <v>2411</v>
      </c>
      <c r="H969" s="630" t="s">
        <v>2356</v>
      </c>
      <c r="I969" s="630" t="s">
        <v>2357</v>
      </c>
      <c r="J969" s="630" t="s">
        <v>2315</v>
      </c>
      <c r="K969" s="630" t="s">
        <v>2292</v>
      </c>
      <c r="L969" s="632">
        <v>42736</v>
      </c>
    </row>
    <row r="970" spans="1:12">
      <c r="A970" s="630">
        <v>961</v>
      </c>
      <c r="B970" s="630" t="s">
        <v>2435</v>
      </c>
      <c r="C970" s="631">
        <v>1300</v>
      </c>
      <c r="D970" s="631">
        <v>1050</v>
      </c>
      <c r="E970" s="631">
        <v>250</v>
      </c>
      <c r="F970" s="630" t="s">
        <v>2361</v>
      </c>
      <c r="G970" s="630" t="s">
        <v>2411</v>
      </c>
      <c r="H970" s="630" t="s">
        <v>2356</v>
      </c>
      <c r="I970" s="630" t="s">
        <v>2357</v>
      </c>
      <c r="J970" s="630" t="s">
        <v>2315</v>
      </c>
      <c r="K970" s="630" t="s">
        <v>2292</v>
      </c>
      <c r="L970" s="632">
        <v>42736</v>
      </c>
    </row>
    <row r="971" spans="1:12">
      <c r="A971" s="630">
        <v>962</v>
      </c>
      <c r="B971" s="630" t="s">
        <v>2435</v>
      </c>
      <c r="C971" s="631">
        <v>1300</v>
      </c>
      <c r="D971" s="631">
        <v>1050</v>
      </c>
      <c r="E971" s="631">
        <v>250</v>
      </c>
      <c r="F971" s="630" t="s">
        <v>2361</v>
      </c>
      <c r="G971" s="630" t="s">
        <v>2411</v>
      </c>
      <c r="H971" s="630" t="s">
        <v>2356</v>
      </c>
      <c r="I971" s="630" t="s">
        <v>2357</v>
      </c>
      <c r="J971" s="630" t="s">
        <v>2315</v>
      </c>
      <c r="K971" s="630" t="s">
        <v>2292</v>
      </c>
      <c r="L971" s="632">
        <v>42736</v>
      </c>
    </row>
    <row r="972" spans="1:12">
      <c r="A972" s="630">
        <v>963</v>
      </c>
      <c r="B972" s="630" t="s">
        <v>2435</v>
      </c>
      <c r="C972" s="631">
        <v>1300</v>
      </c>
      <c r="D972" s="631">
        <v>1050</v>
      </c>
      <c r="E972" s="631">
        <v>250</v>
      </c>
      <c r="F972" s="630" t="s">
        <v>2361</v>
      </c>
      <c r="G972" s="630" t="s">
        <v>2411</v>
      </c>
      <c r="H972" s="630" t="s">
        <v>2356</v>
      </c>
      <c r="I972" s="630" t="s">
        <v>2357</v>
      </c>
      <c r="J972" s="630" t="s">
        <v>2315</v>
      </c>
      <c r="K972" s="630" t="s">
        <v>2292</v>
      </c>
      <c r="L972" s="632">
        <v>42736</v>
      </c>
    </row>
    <row r="973" spans="1:12">
      <c r="A973" s="630">
        <v>964</v>
      </c>
      <c r="B973" s="630" t="s">
        <v>2435</v>
      </c>
      <c r="C973" s="631">
        <v>1300</v>
      </c>
      <c r="D973" s="631">
        <v>1050</v>
      </c>
      <c r="E973" s="631">
        <v>250</v>
      </c>
      <c r="F973" s="630" t="s">
        <v>2361</v>
      </c>
      <c r="G973" s="630" t="s">
        <v>2411</v>
      </c>
      <c r="H973" s="630" t="s">
        <v>2356</v>
      </c>
      <c r="I973" s="630" t="s">
        <v>2357</v>
      </c>
      <c r="J973" s="630" t="s">
        <v>2315</v>
      </c>
      <c r="K973" s="630" t="s">
        <v>2292</v>
      </c>
      <c r="L973" s="632">
        <v>42736</v>
      </c>
    </row>
    <row r="974" spans="1:12">
      <c r="A974" s="630">
        <v>965</v>
      </c>
      <c r="B974" s="630" t="s">
        <v>2435</v>
      </c>
      <c r="C974" s="631">
        <v>1300</v>
      </c>
      <c r="D974" s="631">
        <v>1050</v>
      </c>
      <c r="E974" s="631">
        <v>250</v>
      </c>
      <c r="F974" s="630" t="s">
        <v>2361</v>
      </c>
      <c r="G974" s="630" t="s">
        <v>2411</v>
      </c>
      <c r="H974" s="630" t="s">
        <v>2356</v>
      </c>
      <c r="I974" s="630" t="s">
        <v>2357</v>
      </c>
      <c r="J974" s="630" t="s">
        <v>2315</v>
      </c>
      <c r="K974" s="630" t="s">
        <v>2292</v>
      </c>
      <c r="L974" s="632">
        <v>42736</v>
      </c>
    </row>
    <row r="975" spans="1:12">
      <c r="A975" s="630">
        <v>966</v>
      </c>
      <c r="B975" s="630" t="s">
        <v>2435</v>
      </c>
      <c r="C975" s="631">
        <v>1300</v>
      </c>
      <c r="D975" s="631">
        <v>1050</v>
      </c>
      <c r="E975" s="631">
        <v>250</v>
      </c>
      <c r="F975" s="630" t="s">
        <v>2361</v>
      </c>
      <c r="G975" s="630" t="s">
        <v>2411</v>
      </c>
      <c r="H975" s="630" t="s">
        <v>2356</v>
      </c>
      <c r="I975" s="630" t="s">
        <v>2357</v>
      </c>
      <c r="J975" s="630" t="s">
        <v>2315</v>
      </c>
      <c r="K975" s="630" t="s">
        <v>2292</v>
      </c>
      <c r="L975" s="632">
        <v>42736</v>
      </c>
    </row>
    <row r="976" spans="1:12">
      <c r="A976" s="630">
        <v>967</v>
      </c>
      <c r="B976" s="630" t="s">
        <v>2435</v>
      </c>
      <c r="C976" s="631">
        <v>1300</v>
      </c>
      <c r="D976" s="631">
        <v>1050</v>
      </c>
      <c r="E976" s="631">
        <v>250</v>
      </c>
      <c r="F976" s="630" t="s">
        <v>2361</v>
      </c>
      <c r="G976" s="630" t="s">
        <v>2411</v>
      </c>
      <c r="H976" s="630" t="s">
        <v>2356</v>
      </c>
      <c r="I976" s="630" t="s">
        <v>2357</v>
      </c>
      <c r="J976" s="630" t="s">
        <v>2315</v>
      </c>
      <c r="K976" s="630" t="s">
        <v>2292</v>
      </c>
      <c r="L976" s="632">
        <v>42736</v>
      </c>
    </row>
    <row r="977" spans="1:12">
      <c r="A977" s="630">
        <v>968</v>
      </c>
      <c r="B977" s="630" t="s">
        <v>2435</v>
      </c>
      <c r="C977" s="631">
        <v>1300</v>
      </c>
      <c r="D977" s="631">
        <v>1050</v>
      </c>
      <c r="E977" s="631">
        <v>250</v>
      </c>
      <c r="F977" s="630" t="s">
        <v>2361</v>
      </c>
      <c r="G977" s="630" t="s">
        <v>2411</v>
      </c>
      <c r="H977" s="630" t="s">
        <v>2356</v>
      </c>
      <c r="I977" s="630" t="s">
        <v>2357</v>
      </c>
      <c r="J977" s="630" t="s">
        <v>2315</v>
      </c>
      <c r="K977" s="630" t="s">
        <v>2292</v>
      </c>
      <c r="L977" s="632">
        <v>42736</v>
      </c>
    </row>
    <row r="978" spans="1:12">
      <c r="A978" s="630">
        <v>969</v>
      </c>
      <c r="B978" s="630" t="s">
        <v>2435</v>
      </c>
      <c r="C978" s="631">
        <v>1300</v>
      </c>
      <c r="D978" s="631">
        <v>1050</v>
      </c>
      <c r="E978" s="631">
        <v>250</v>
      </c>
      <c r="F978" s="630" t="s">
        <v>2361</v>
      </c>
      <c r="G978" s="630" t="s">
        <v>2411</v>
      </c>
      <c r="H978" s="630" t="s">
        <v>2356</v>
      </c>
      <c r="I978" s="630" t="s">
        <v>2357</v>
      </c>
      <c r="J978" s="630" t="s">
        <v>2315</v>
      </c>
      <c r="K978" s="630" t="s">
        <v>2292</v>
      </c>
      <c r="L978" s="632">
        <v>42736</v>
      </c>
    </row>
    <row r="979" spans="1:12">
      <c r="A979" s="630">
        <v>970</v>
      </c>
      <c r="B979" s="630" t="s">
        <v>2435</v>
      </c>
      <c r="C979" s="631">
        <v>1300</v>
      </c>
      <c r="D979" s="631">
        <v>1050</v>
      </c>
      <c r="E979" s="631">
        <v>250</v>
      </c>
      <c r="F979" s="630" t="s">
        <v>2361</v>
      </c>
      <c r="G979" s="630" t="s">
        <v>2411</v>
      </c>
      <c r="H979" s="630" t="s">
        <v>2356</v>
      </c>
      <c r="I979" s="630" t="s">
        <v>2357</v>
      </c>
      <c r="J979" s="630" t="s">
        <v>2315</v>
      </c>
      <c r="K979" s="630" t="s">
        <v>2292</v>
      </c>
      <c r="L979" s="632">
        <v>42736</v>
      </c>
    </row>
    <row r="980" spans="1:12">
      <c r="A980" s="630">
        <v>971</v>
      </c>
      <c r="B980" s="630" t="s">
        <v>678</v>
      </c>
      <c r="C980" s="631">
        <v>2000</v>
      </c>
      <c r="D980" s="631">
        <v>1600</v>
      </c>
      <c r="E980" s="631">
        <v>400</v>
      </c>
      <c r="F980" s="630" t="s">
        <v>2361</v>
      </c>
      <c r="G980" s="630" t="s">
        <v>2411</v>
      </c>
      <c r="H980" s="630" t="s">
        <v>2356</v>
      </c>
      <c r="I980" s="630" t="s">
        <v>2357</v>
      </c>
      <c r="J980" s="630" t="s">
        <v>2315</v>
      </c>
      <c r="K980" s="630" t="s">
        <v>2292</v>
      </c>
      <c r="L980" s="632">
        <v>42736</v>
      </c>
    </row>
    <row r="981" spans="1:12">
      <c r="A981" s="630">
        <v>972</v>
      </c>
      <c r="B981" s="630" t="s">
        <v>678</v>
      </c>
      <c r="C981" s="631">
        <v>2000</v>
      </c>
      <c r="D981" s="631">
        <v>1600</v>
      </c>
      <c r="E981" s="631">
        <v>400</v>
      </c>
      <c r="F981" s="630" t="s">
        <v>2361</v>
      </c>
      <c r="G981" s="630" t="s">
        <v>2411</v>
      </c>
      <c r="H981" s="630" t="s">
        <v>2356</v>
      </c>
      <c r="I981" s="630" t="s">
        <v>2357</v>
      </c>
      <c r="J981" s="630" t="s">
        <v>2315</v>
      </c>
      <c r="K981" s="630" t="s">
        <v>2292</v>
      </c>
      <c r="L981" s="632">
        <v>42736</v>
      </c>
    </row>
    <row r="982" spans="1:12">
      <c r="A982" s="630">
        <v>973</v>
      </c>
      <c r="B982" s="630" t="s">
        <v>678</v>
      </c>
      <c r="C982" s="631">
        <v>2000</v>
      </c>
      <c r="D982" s="631">
        <v>1600</v>
      </c>
      <c r="E982" s="631">
        <v>400</v>
      </c>
      <c r="F982" s="630" t="s">
        <v>2361</v>
      </c>
      <c r="G982" s="630" t="s">
        <v>2411</v>
      </c>
      <c r="H982" s="630" t="s">
        <v>2356</v>
      </c>
      <c r="I982" s="630" t="s">
        <v>2357</v>
      </c>
      <c r="J982" s="630" t="s">
        <v>2315</v>
      </c>
      <c r="K982" s="630" t="s">
        <v>2292</v>
      </c>
      <c r="L982" s="632">
        <v>42736</v>
      </c>
    </row>
    <row r="983" spans="1:12">
      <c r="A983" s="630">
        <v>974</v>
      </c>
      <c r="B983" s="630" t="s">
        <v>2436</v>
      </c>
      <c r="C983" s="631">
        <v>800</v>
      </c>
      <c r="D983" s="631">
        <v>650</v>
      </c>
      <c r="E983" s="631">
        <v>150</v>
      </c>
      <c r="F983" s="630" t="s">
        <v>2361</v>
      </c>
      <c r="G983" s="630" t="s">
        <v>2411</v>
      </c>
      <c r="H983" s="630" t="s">
        <v>2356</v>
      </c>
      <c r="I983" s="630" t="s">
        <v>2357</v>
      </c>
      <c r="J983" s="630" t="s">
        <v>2315</v>
      </c>
      <c r="K983" s="630" t="s">
        <v>2292</v>
      </c>
      <c r="L983" s="632">
        <v>42736</v>
      </c>
    </row>
    <row r="984" spans="1:12">
      <c r="A984" s="630">
        <v>975</v>
      </c>
      <c r="B984" s="630" t="s">
        <v>2436</v>
      </c>
      <c r="C984" s="631">
        <v>800</v>
      </c>
      <c r="D984" s="631">
        <v>650</v>
      </c>
      <c r="E984" s="631">
        <v>150</v>
      </c>
      <c r="F984" s="630" t="s">
        <v>2361</v>
      </c>
      <c r="G984" s="630" t="s">
        <v>2411</v>
      </c>
      <c r="H984" s="630" t="s">
        <v>2356</v>
      </c>
      <c r="I984" s="630" t="s">
        <v>2357</v>
      </c>
      <c r="J984" s="630" t="s">
        <v>2315</v>
      </c>
      <c r="K984" s="630" t="s">
        <v>2292</v>
      </c>
      <c r="L984" s="632">
        <v>42736</v>
      </c>
    </row>
    <row r="985" spans="1:12">
      <c r="A985" s="630">
        <v>976</v>
      </c>
      <c r="B985" s="630" t="s">
        <v>2436</v>
      </c>
      <c r="C985" s="631">
        <v>800</v>
      </c>
      <c r="D985" s="631">
        <v>650</v>
      </c>
      <c r="E985" s="631">
        <v>150</v>
      </c>
      <c r="F985" s="630" t="s">
        <v>2361</v>
      </c>
      <c r="G985" s="630" t="s">
        <v>2411</v>
      </c>
      <c r="H985" s="630" t="s">
        <v>2356</v>
      </c>
      <c r="I985" s="630" t="s">
        <v>2357</v>
      </c>
      <c r="J985" s="630" t="s">
        <v>2315</v>
      </c>
      <c r="K985" s="630" t="s">
        <v>2292</v>
      </c>
      <c r="L985" s="632">
        <v>42736</v>
      </c>
    </row>
    <row r="986" spans="1:12">
      <c r="A986" s="630">
        <v>977</v>
      </c>
      <c r="B986" s="630" t="s">
        <v>2436</v>
      </c>
      <c r="C986" s="631">
        <v>800</v>
      </c>
      <c r="D986" s="631">
        <v>650</v>
      </c>
      <c r="E986" s="631">
        <v>150</v>
      </c>
      <c r="F986" s="630" t="s">
        <v>2361</v>
      </c>
      <c r="G986" s="630" t="s">
        <v>2411</v>
      </c>
      <c r="H986" s="630" t="s">
        <v>2356</v>
      </c>
      <c r="I986" s="630" t="s">
        <v>2357</v>
      </c>
      <c r="J986" s="630" t="s">
        <v>2315</v>
      </c>
      <c r="K986" s="630" t="s">
        <v>2292</v>
      </c>
      <c r="L986" s="632">
        <v>42736</v>
      </c>
    </row>
    <row r="987" spans="1:12">
      <c r="A987" s="630">
        <v>978</v>
      </c>
      <c r="B987" s="630" t="s">
        <v>2437</v>
      </c>
      <c r="C987" s="631">
        <v>7000</v>
      </c>
      <c r="D987" s="631">
        <v>5600</v>
      </c>
      <c r="E987" s="631">
        <v>1400</v>
      </c>
      <c r="F987" s="630" t="s">
        <v>2361</v>
      </c>
      <c r="G987" s="630" t="s">
        <v>2411</v>
      </c>
      <c r="H987" s="630" t="s">
        <v>2356</v>
      </c>
      <c r="I987" s="630" t="s">
        <v>2357</v>
      </c>
      <c r="J987" s="630" t="s">
        <v>2315</v>
      </c>
      <c r="K987" s="630" t="s">
        <v>2292</v>
      </c>
      <c r="L987" s="632">
        <v>42736</v>
      </c>
    </row>
    <row r="988" spans="1:12">
      <c r="A988" s="630">
        <v>979</v>
      </c>
      <c r="B988" s="630" t="s">
        <v>2437</v>
      </c>
      <c r="C988" s="631">
        <v>7000</v>
      </c>
      <c r="D988" s="631">
        <v>5600</v>
      </c>
      <c r="E988" s="631">
        <v>1400</v>
      </c>
      <c r="F988" s="630" t="s">
        <v>2361</v>
      </c>
      <c r="G988" s="630" t="s">
        <v>2411</v>
      </c>
      <c r="H988" s="630" t="s">
        <v>2356</v>
      </c>
      <c r="I988" s="630" t="s">
        <v>2357</v>
      </c>
      <c r="J988" s="630" t="s">
        <v>2315</v>
      </c>
      <c r="K988" s="630" t="s">
        <v>2292</v>
      </c>
      <c r="L988" s="632">
        <v>42736</v>
      </c>
    </row>
    <row r="989" spans="1:12">
      <c r="A989" s="630">
        <v>980</v>
      </c>
      <c r="B989" s="630" t="s">
        <v>2437</v>
      </c>
      <c r="C989" s="631">
        <v>7000</v>
      </c>
      <c r="D989" s="631">
        <v>5600</v>
      </c>
      <c r="E989" s="631">
        <v>1400</v>
      </c>
      <c r="F989" s="630" t="s">
        <v>2361</v>
      </c>
      <c r="G989" s="630" t="s">
        <v>2411</v>
      </c>
      <c r="H989" s="630" t="s">
        <v>2356</v>
      </c>
      <c r="I989" s="630" t="s">
        <v>2357</v>
      </c>
      <c r="J989" s="630" t="s">
        <v>2315</v>
      </c>
      <c r="K989" s="630" t="s">
        <v>2292</v>
      </c>
      <c r="L989" s="632">
        <v>42736</v>
      </c>
    </row>
    <row r="990" spans="1:12">
      <c r="A990" s="630">
        <v>981</v>
      </c>
      <c r="B990" s="630" t="s">
        <v>2437</v>
      </c>
      <c r="C990" s="631">
        <v>7000</v>
      </c>
      <c r="D990" s="631">
        <v>5600</v>
      </c>
      <c r="E990" s="631">
        <v>1400</v>
      </c>
      <c r="F990" s="630" t="s">
        <v>2361</v>
      </c>
      <c r="G990" s="630" t="s">
        <v>2411</v>
      </c>
      <c r="H990" s="630" t="s">
        <v>2356</v>
      </c>
      <c r="I990" s="630" t="s">
        <v>2357</v>
      </c>
      <c r="J990" s="630" t="s">
        <v>2315</v>
      </c>
      <c r="K990" s="630" t="s">
        <v>2292</v>
      </c>
      <c r="L990" s="632">
        <v>42736</v>
      </c>
    </row>
    <row r="991" spans="1:12">
      <c r="A991" s="630">
        <v>982</v>
      </c>
      <c r="B991" s="630" t="s">
        <v>2437</v>
      </c>
      <c r="C991" s="631">
        <v>7000</v>
      </c>
      <c r="D991" s="631">
        <v>5600</v>
      </c>
      <c r="E991" s="631">
        <v>1400</v>
      </c>
      <c r="F991" s="630" t="s">
        <v>2361</v>
      </c>
      <c r="G991" s="630" t="s">
        <v>2411</v>
      </c>
      <c r="H991" s="630" t="s">
        <v>2356</v>
      </c>
      <c r="I991" s="630" t="s">
        <v>2357</v>
      </c>
      <c r="J991" s="630" t="s">
        <v>2315</v>
      </c>
      <c r="K991" s="630" t="s">
        <v>2292</v>
      </c>
      <c r="L991" s="632">
        <v>42736</v>
      </c>
    </row>
    <row r="992" spans="1:12">
      <c r="A992" s="630">
        <v>983</v>
      </c>
      <c r="B992" s="630" t="s">
        <v>2437</v>
      </c>
      <c r="C992" s="631">
        <v>7000</v>
      </c>
      <c r="D992" s="631">
        <v>5600</v>
      </c>
      <c r="E992" s="631">
        <v>1400</v>
      </c>
      <c r="F992" s="630" t="s">
        <v>2361</v>
      </c>
      <c r="G992" s="630" t="s">
        <v>2411</v>
      </c>
      <c r="H992" s="630" t="s">
        <v>2356</v>
      </c>
      <c r="I992" s="630" t="s">
        <v>2357</v>
      </c>
      <c r="J992" s="630" t="s">
        <v>2315</v>
      </c>
      <c r="K992" s="630" t="s">
        <v>2292</v>
      </c>
      <c r="L992" s="632">
        <v>42736</v>
      </c>
    </row>
    <row r="993" spans="1:12">
      <c r="A993" s="630">
        <v>984</v>
      </c>
      <c r="B993" s="630" t="s">
        <v>2437</v>
      </c>
      <c r="C993" s="631">
        <v>7000</v>
      </c>
      <c r="D993" s="631">
        <v>5600</v>
      </c>
      <c r="E993" s="631">
        <v>1400</v>
      </c>
      <c r="F993" s="630" t="s">
        <v>2361</v>
      </c>
      <c r="G993" s="630" t="s">
        <v>2411</v>
      </c>
      <c r="H993" s="630" t="s">
        <v>2356</v>
      </c>
      <c r="I993" s="630" t="s">
        <v>2357</v>
      </c>
      <c r="J993" s="630" t="s">
        <v>2315</v>
      </c>
      <c r="K993" s="630" t="s">
        <v>2292</v>
      </c>
      <c r="L993" s="632">
        <v>42736</v>
      </c>
    </row>
    <row r="994" spans="1:12">
      <c r="A994" s="630">
        <v>985</v>
      </c>
      <c r="B994" s="630" t="s">
        <v>2437</v>
      </c>
      <c r="C994" s="631">
        <v>7000</v>
      </c>
      <c r="D994" s="631">
        <v>5600</v>
      </c>
      <c r="E994" s="631">
        <v>1400</v>
      </c>
      <c r="F994" s="630" t="s">
        <v>2361</v>
      </c>
      <c r="G994" s="630" t="s">
        <v>2411</v>
      </c>
      <c r="H994" s="630" t="s">
        <v>2356</v>
      </c>
      <c r="I994" s="630" t="s">
        <v>2357</v>
      </c>
      <c r="J994" s="630" t="s">
        <v>2315</v>
      </c>
      <c r="K994" s="630" t="s">
        <v>2292</v>
      </c>
      <c r="L994" s="632">
        <v>42736</v>
      </c>
    </row>
    <row r="995" spans="1:12">
      <c r="A995" s="630">
        <v>986</v>
      </c>
      <c r="B995" s="630" t="s">
        <v>2437</v>
      </c>
      <c r="C995" s="631">
        <v>7000</v>
      </c>
      <c r="D995" s="631">
        <v>5600</v>
      </c>
      <c r="E995" s="631">
        <v>1400</v>
      </c>
      <c r="F995" s="630" t="s">
        <v>2361</v>
      </c>
      <c r="G995" s="630" t="s">
        <v>2411</v>
      </c>
      <c r="H995" s="630" t="s">
        <v>2356</v>
      </c>
      <c r="I995" s="630" t="s">
        <v>2357</v>
      </c>
      <c r="J995" s="630" t="s">
        <v>2315</v>
      </c>
      <c r="K995" s="630" t="s">
        <v>2292</v>
      </c>
      <c r="L995" s="632">
        <v>42736</v>
      </c>
    </row>
    <row r="996" spans="1:12">
      <c r="A996" s="630">
        <v>987</v>
      </c>
      <c r="B996" s="630" t="s">
        <v>2437</v>
      </c>
      <c r="C996" s="631">
        <v>7000</v>
      </c>
      <c r="D996" s="631">
        <v>5600</v>
      </c>
      <c r="E996" s="631">
        <v>1400</v>
      </c>
      <c r="F996" s="630" t="s">
        <v>2361</v>
      </c>
      <c r="G996" s="630" t="s">
        <v>2411</v>
      </c>
      <c r="H996" s="630" t="s">
        <v>2356</v>
      </c>
      <c r="I996" s="630" t="s">
        <v>2357</v>
      </c>
      <c r="J996" s="630" t="s">
        <v>2315</v>
      </c>
      <c r="K996" s="630" t="s">
        <v>2292</v>
      </c>
      <c r="L996" s="632">
        <v>42736</v>
      </c>
    </row>
    <row r="997" spans="1:12">
      <c r="A997" s="630">
        <v>988</v>
      </c>
      <c r="B997" s="630" t="s">
        <v>2437</v>
      </c>
      <c r="C997" s="631">
        <v>7000</v>
      </c>
      <c r="D997" s="631">
        <v>5600</v>
      </c>
      <c r="E997" s="631">
        <v>1400</v>
      </c>
      <c r="F997" s="630" t="s">
        <v>2361</v>
      </c>
      <c r="G997" s="630" t="s">
        <v>2411</v>
      </c>
      <c r="H997" s="630" t="s">
        <v>2356</v>
      </c>
      <c r="I997" s="630" t="s">
        <v>2357</v>
      </c>
      <c r="J997" s="630" t="s">
        <v>2315</v>
      </c>
      <c r="K997" s="630" t="s">
        <v>2292</v>
      </c>
      <c r="L997" s="632">
        <v>42736</v>
      </c>
    </row>
    <row r="998" spans="1:12">
      <c r="A998" s="630">
        <v>989</v>
      </c>
      <c r="B998" s="630" t="s">
        <v>2437</v>
      </c>
      <c r="C998" s="631">
        <v>7000</v>
      </c>
      <c r="D998" s="631">
        <v>5600</v>
      </c>
      <c r="E998" s="631">
        <v>1400</v>
      </c>
      <c r="F998" s="630" t="s">
        <v>2361</v>
      </c>
      <c r="G998" s="630" t="s">
        <v>2411</v>
      </c>
      <c r="H998" s="630" t="s">
        <v>2356</v>
      </c>
      <c r="I998" s="630" t="s">
        <v>2357</v>
      </c>
      <c r="J998" s="630" t="s">
        <v>2315</v>
      </c>
      <c r="K998" s="630" t="s">
        <v>2292</v>
      </c>
      <c r="L998" s="632">
        <v>42736</v>
      </c>
    </row>
    <row r="999" spans="1:12">
      <c r="A999" s="630">
        <v>990</v>
      </c>
      <c r="B999" s="630" t="s">
        <v>2437</v>
      </c>
      <c r="C999" s="631">
        <v>7000</v>
      </c>
      <c r="D999" s="631">
        <v>5600</v>
      </c>
      <c r="E999" s="631">
        <v>1400</v>
      </c>
      <c r="F999" s="630" t="s">
        <v>2361</v>
      </c>
      <c r="G999" s="630" t="s">
        <v>2411</v>
      </c>
      <c r="H999" s="630" t="s">
        <v>2356</v>
      </c>
      <c r="I999" s="630" t="s">
        <v>2357</v>
      </c>
      <c r="J999" s="630" t="s">
        <v>2315</v>
      </c>
      <c r="K999" s="630" t="s">
        <v>2292</v>
      </c>
      <c r="L999" s="632">
        <v>42736</v>
      </c>
    </row>
    <row r="1000" spans="1:12">
      <c r="A1000" s="630">
        <v>991</v>
      </c>
      <c r="B1000" s="630" t="s">
        <v>2437</v>
      </c>
      <c r="C1000" s="631">
        <v>7000</v>
      </c>
      <c r="D1000" s="631">
        <v>5600</v>
      </c>
      <c r="E1000" s="631">
        <v>1400</v>
      </c>
      <c r="F1000" s="630" t="s">
        <v>2361</v>
      </c>
      <c r="G1000" s="630" t="s">
        <v>2411</v>
      </c>
      <c r="H1000" s="630" t="s">
        <v>2356</v>
      </c>
      <c r="I1000" s="630" t="s">
        <v>2357</v>
      </c>
      <c r="J1000" s="630" t="s">
        <v>2315</v>
      </c>
      <c r="K1000" s="630" t="s">
        <v>2292</v>
      </c>
      <c r="L1000" s="632">
        <v>42736</v>
      </c>
    </row>
    <row r="1001" spans="1:12">
      <c r="A1001" s="630">
        <v>992</v>
      </c>
      <c r="B1001" s="630" t="s">
        <v>2437</v>
      </c>
      <c r="C1001" s="631">
        <v>7000</v>
      </c>
      <c r="D1001" s="631">
        <v>5600</v>
      </c>
      <c r="E1001" s="631">
        <v>1400</v>
      </c>
      <c r="F1001" s="630" t="s">
        <v>2361</v>
      </c>
      <c r="G1001" s="630" t="s">
        <v>2411</v>
      </c>
      <c r="H1001" s="630" t="s">
        <v>2356</v>
      </c>
      <c r="I1001" s="630" t="s">
        <v>2357</v>
      </c>
      <c r="J1001" s="630" t="s">
        <v>2315</v>
      </c>
      <c r="K1001" s="630" t="s">
        <v>2292</v>
      </c>
      <c r="L1001" s="632">
        <v>42736</v>
      </c>
    </row>
    <row r="1002" spans="1:12">
      <c r="A1002" s="630">
        <v>993</v>
      </c>
      <c r="B1002" s="630" t="s">
        <v>2437</v>
      </c>
      <c r="C1002" s="631">
        <v>7000</v>
      </c>
      <c r="D1002" s="631">
        <v>5600</v>
      </c>
      <c r="E1002" s="631">
        <v>1400</v>
      </c>
      <c r="F1002" s="630" t="s">
        <v>2361</v>
      </c>
      <c r="G1002" s="630" t="s">
        <v>2411</v>
      </c>
      <c r="H1002" s="630" t="s">
        <v>2356</v>
      </c>
      <c r="I1002" s="630" t="s">
        <v>2357</v>
      </c>
      <c r="J1002" s="630" t="s">
        <v>2315</v>
      </c>
      <c r="K1002" s="630" t="s">
        <v>2292</v>
      </c>
      <c r="L1002" s="632">
        <v>42736</v>
      </c>
    </row>
    <row r="1003" spans="1:12">
      <c r="A1003" s="630">
        <v>994</v>
      </c>
      <c r="B1003" s="630" t="s">
        <v>2437</v>
      </c>
      <c r="C1003" s="631">
        <v>7000</v>
      </c>
      <c r="D1003" s="631">
        <v>5600</v>
      </c>
      <c r="E1003" s="631">
        <v>1400</v>
      </c>
      <c r="F1003" s="630" t="s">
        <v>2361</v>
      </c>
      <c r="G1003" s="630" t="s">
        <v>2411</v>
      </c>
      <c r="H1003" s="630" t="s">
        <v>2356</v>
      </c>
      <c r="I1003" s="630" t="s">
        <v>2357</v>
      </c>
      <c r="J1003" s="630" t="s">
        <v>2315</v>
      </c>
      <c r="K1003" s="630" t="s">
        <v>2292</v>
      </c>
      <c r="L1003" s="632">
        <v>42736</v>
      </c>
    </row>
    <row r="1004" spans="1:12">
      <c r="A1004" s="630">
        <v>995</v>
      </c>
      <c r="B1004" s="630" t="s">
        <v>2437</v>
      </c>
      <c r="C1004" s="631">
        <v>7000</v>
      </c>
      <c r="D1004" s="631">
        <v>5600</v>
      </c>
      <c r="E1004" s="631">
        <v>1400</v>
      </c>
      <c r="F1004" s="630" t="s">
        <v>2361</v>
      </c>
      <c r="G1004" s="630" t="s">
        <v>2411</v>
      </c>
      <c r="H1004" s="630" t="s">
        <v>2356</v>
      </c>
      <c r="I1004" s="630" t="s">
        <v>2357</v>
      </c>
      <c r="J1004" s="630" t="s">
        <v>2315</v>
      </c>
      <c r="K1004" s="630" t="s">
        <v>2292</v>
      </c>
      <c r="L1004" s="632">
        <v>42736</v>
      </c>
    </row>
    <row r="1005" spans="1:12">
      <c r="A1005" s="630">
        <v>996</v>
      </c>
      <c r="B1005" s="630" t="s">
        <v>2437</v>
      </c>
      <c r="C1005" s="631">
        <v>7000</v>
      </c>
      <c r="D1005" s="631">
        <v>5600</v>
      </c>
      <c r="E1005" s="631">
        <v>1400</v>
      </c>
      <c r="F1005" s="630" t="s">
        <v>2361</v>
      </c>
      <c r="G1005" s="630" t="s">
        <v>2411</v>
      </c>
      <c r="H1005" s="630" t="s">
        <v>2356</v>
      </c>
      <c r="I1005" s="630" t="s">
        <v>2357</v>
      </c>
      <c r="J1005" s="630" t="s">
        <v>2315</v>
      </c>
      <c r="K1005" s="630" t="s">
        <v>2292</v>
      </c>
      <c r="L1005" s="632">
        <v>42736</v>
      </c>
    </row>
    <row r="1006" spans="1:12">
      <c r="A1006" s="630">
        <v>997</v>
      </c>
      <c r="B1006" s="630" t="s">
        <v>2437</v>
      </c>
      <c r="C1006" s="631">
        <v>7000</v>
      </c>
      <c r="D1006" s="631">
        <v>5600</v>
      </c>
      <c r="E1006" s="631">
        <v>1400</v>
      </c>
      <c r="F1006" s="630" t="s">
        <v>2361</v>
      </c>
      <c r="G1006" s="630" t="s">
        <v>2411</v>
      </c>
      <c r="H1006" s="630" t="s">
        <v>2356</v>
      </c>
      <c r="I1006" s="630" t="s">
        <v>2357</v>
      </c>
      <c r="J1006" s="630" t="s">
        <v>2315</v>
      </c>
      <c r="K1006" s="630" t="s">
        <v>2292</v>
      </c>
      <c r="L1006" s="632">
        <v>42736</v>
      </c>
    </row>
    <row r="1007" spans="1:12">
      <c r="A1007" s="630">
        <v>998</v>
      </c>
      <c r="B1007" s="630" t="s">
        <v>2438</v>
      </c>
      <c r="C1007" s="631">
        <v>5000</v>
      </c>
      <c r="D1007" s="631">
        <v>4000</v>
      </c>
      <c r="E1007" s="631">
        <v>1000</v>
      </c>
      <c r="F1007" s="630" t="s">
        <v>2361</v>
      </c>
      <c r="G1007" s="630" t="s">
        <v>2411</v>
      </c>
      <c r="H1007" s="630" t="s">
        <v>2356</v>
      </c>
      <c r="I1007" s="630" t="s">
        <v>2357</v>
      </c>
      <c r="J1007" s="630" t="s">
        <v>2315</v>
      </c>
      <c r="K1007" s="630" t="s">
        <v>2292</v>
      </c>
      <c r="L1007" s="632">
        <v>42736</v>
      </c>
    </row>
    <row r="1008" spans="1:12">
      <c r="A1008" s="630">
        <v>999</v>
      </c>
      <c r="B1008" s="630" t="s">
        <v>2438</v>
      </c>
      <c r="C1008" s="631">
        <v>5000</v>
      </c>
      <c r="D1008" s="631">
        <v>4000</v>
      </c>
      <c r="E1008" s="631">
        <v>1000</v>
      </c>
      <c r="F1008" s="630" t="s">
        <v>2361</v>
      </c>
      <c r="G1008" s="630" t="s">
        <v>2411</v>
      </c>
      <c r="H1008" s="630" t="s">
        <v>2356</v>
      </c>
      <c r="I1008" s="630" t="s">
        <v>2357</v>
      </c>
      <c r="J1008" s="630" t="s">
        <v>2315</v>
      </c>
      <c r="K1008" s="630" t="s">
        <v>2292</v>
      </c>
      <c r="L1008" s="632">
        <v>42736</v>
      </c>
    </row>
    <row r="1009" spans="1:12">
      <c r="A1009" s="630">
        <v>1000</v>
      </c>
      <c r="B1009" s="630" t="s">
        <v>2438</v>
      </c>
      <c r="C1009" s="631">
        <v>5000</v>
      </c>
      <c r="D1009" s="631">
        <v>4000</v>
      </c>
      <c r="E1009" s="631">
        <v>1000</v>
      </c>
      <c r="F1009" s="630" t="s">
        <v>2361</v>
      </c>
      <c r="G1009" s="630" t="s">
        <v>2411</v>
      </c>
      <c r="H1009" s="630" t="s">
        <v>2356</v>
      </c>
      <c r="I1009" s="630" t="s">
        <v>2357</v>
      </c>
      <c r="J1009" s="630" t="s">
        <v>2315</v>
      </c>
      <c r="K1009" s="630" t="s">
        <v>2292</v>
      </c>
      <c r="L1009" s="632">
        <v>42736</v>
      </c>
    </row>
    <row r="1010" spans="1:12">
      <c r="A1010" s="630">
        <v>1001</v>
      </c>
      <c r="B1010" s="630" t="s">
        <v>2438</v>
      </c>
      <c r="C1010" s="631">
        <v>5000</v>
      </c>
      <c r="D1010" s="631">
        <v>4000</v>
      </c>
      <c r="E1010" s="631">
        <v>1000</v>
      </c>
      <c r="F1010" s="630" t="s">
        <v>2361</v>
      </c>
      <c r="G1010" s="630" t="s">
        <v>2411</v>
      </c>
      <c r="H1010" s="630" t="s">
        <v>2356</v>
      </c>
      <c r="I1010" s="630" t="s">
        <v>2357</v>
      </c>
      <c r="J1010" s="630" t="s">
        <v>2315</v>
      </c>
      <c r="K1010" s="630" t="s">
        <v>2292</v>
      </c>
      <c r="L1010" s="632">
        <v>42736</v>
      </c>
    </row>
    <row r="1011" spans="1:12">
      <c r="A1011" s="630">
        <v>1002</v>
      </c>
      <c r="B1011" s="630" t="s">
        <v>2438</v>
      </c>
      <c r="C1011" s="631">
        <v>5000</v>
      </c>
      <c r="D1011" s="631">
        <v>4000</v>
      </c>
      <c r="E1011" s="631">
        <v>1000</v>
      </c>
      <c r="F1011" s="630" t="s">
        <v>2361</v>
      </c>
      <c r="G1011" s="630" t="s">
        <v>2411</v>
      </c>
      <c r="H1011" s="630" t="s">
        <v>2356</v>
      </c>
      <c r="I1011" s="630" t="s">
        <v>2357</v>
      </c>
      <c r="J1011" s="630" t="s">
        <v>2315</v>
      </c>
      <c r="K1011" s="630" t="s">
        <v>2292</v>
      </c>
      <c r="L1011" s="632">
        <v>42736</v>
      </c>
    </row>
    <row r="1012" spans="1:12">
      <c r="A1012" s="630">
        <v>1003</v>
      </c>
      <c r="B1012" s="630" t="s">
        <v>2438</v>
      </c>
      <c r="C1012" s="631">
        <v>5000</v>
      </c>
      <c r="D1012" s="631">
        <v>4000</v>
      </c>
      <c r="E1012" s="631">
        <v>1000</v>
      </c>
      <c r="F1012" s="630" t="s">
        <v>2361</v>
      </c>
      <c r="G1012" s="630" t="s">
        <v>2411</v>
      </c>
      <c r="H1012" s="630" t="s">
        <v>2356</v>
      </c>
      <c r="I1012" s="630" t="s">
        <v>2357</v>
      </c>
      <c r="J1012" s="630" t="s">
        <v>2315</v>
      </c>
      <c r="K1012" s="630" t="s">
        <v>2292</v>
      </c>
      <c r="L1012" s="632">
        <v>42736</v>
      </c>
    </row>
    <row r="1013" spans="1:12">
      <c r="A1013" s="630">
        <v>1004</v>
      </c>
      <c r="B1013" s="630" t="s">
        <v>2438</v>
      </c>
      <c r="C1013" s="631">
        <v>5000</v>
      </c>
      <c r="D1013" s="631">
        <v>4000</v>
      </c>
      <c r="E1013" s="631">
        <v>1000</v>
      </c>
      <c r="F1013" s="630" t="s">
        <v>2361</v>
      </c>
      <c r="G1013" s="630" t="s">
        <v>2411</v>
      </c>
      <c r="H1013" s="630" t="s">
        <v>2356</v>
      </c>
      <c r="I1013" s="630" t="s">
        <v>2357</v>
      </c>
      <c r="J1013" s="630" t="s">
        <v>2315</v>
      </c>
      <c r="K1013" s="630" t="s">
        <v>2292</v>
      </c>
      <c r="L1013" s="632">
        <v>42736</v>
      </c>
    </row>
    <row r="1014" spans="1:12">
      <c r="A1014" s="630">
        <v>1005</v>
      </c>
      <c r="B1014" s="630" t="s">
        <v>2438</v>
      </c>
      <c r="C1014" s="631">
        <v>5000</v>
      </c>
      <c r="D1014" s="631">
        <v>4000</v>
      </c>
      <c r="E1014" s="631">
        <v>1000</v>
      </c>
      <c r="F1014" s="630" t="s">
        <v>2361</v>
      </c>
      <c r="G1014" s="630" t="s">
        <v>2411</v>
      </c>
      <c r="H1014" s="630" t="s">
        <v>2356</v>
      </c>
      <c r="I1014" s="630" t="s">
        <v>2357</v>
      </c>
      <c r="J1014" s="630" t="s">
        <v>2315</v>
      </c>
      <c r="K1014" s="630" t="s">
        <v>2292</v>
      </c>
      <c r="L1014" s="632">
        <v>42736</v>
      </c>
    </row>
    <row r="1015" spans="1:12">
      <c r="A1015" s="630">
        <v>1006</v>
      </c>
      <c r="B1015" s="630" t="s">
        <v>2438</v>
      </c>
      <c r="C1015" s="631">
        <v>5000</v>
      </c>
      <c r="D1015" s="631">
        <v>4000</v>
      </c>
      <c r="E1015" s="631">
        <v>1000</v>
      </c>
      <c r="F1015" s="630" t="s">
        <v>2361</v>
      </c>
      <c r="G1015" s="630" t="s">
        <v>2411</v>
      </c>
      <c r="H1015" s="630" t="s">
        <v>2356</v>
      </c>
      <c r="I1015" s="630" t="s">
        <v>2357</v>
      </c>
      <c r="J1015" s="630" t="s">
        <v>2315</v>
      </c>
      <c r="K1015" s="630" t="s">
        <v>2292</v>
      </c>
      <c r="L1015" s="632">
        <v>42736</v>
      </c>
    </row>
    <row r="1016" spans="1:12">
      <c r="A1016" s="630">
        <v>1007</v>
      </c>
      <c r="B1016" s="630" t="s">
        <v>2438</v>
      </c>
      <c r="C1016" s="631">
        <v>5000</v>
      </c>
      <c r="D1016" s="631">
        <v>4000</v>
      </c>
      <c r="E1016" s="631">
        <v>1000</v>
      </c>
      <c r="F1016" s="630" t="s">
        <v>2361</v>
      </c>
      <c r="G1016" s="630" t="s">
        <v>2411</v>
      </c>
      <c r="H1016" s="630" t="s">
        <v>2356</v>
      </c>
      <c r="I1016" s="630" t="s">
        <v>2357</v>
      </c>
      <c r="J1016" s="630" t="s">
        <v>2315</v>
      </c>
      <c r="K1016" s="630" t="s">
        <v>2292</v>
      </c>
      <c r="L1016" s="632">
        <v>42736</v>
      </c>
    </row>
    <row r="1017" spans="1:12">
      <c r="A1017" s="630">
        <v>1008</v>
      </c>
      <c r="B1017" s="630" t="s">
        <v>2438</v>
      </c>
      <c r="C1017" s="631">
        <v>5000</v>
      </c>
      <c r="D1017" s="631">
        <v>4000</v>
      </c>
      <c r="E1017" s="631">
        <v>1000</v>
      </c>
      <c r="F1017" s="630" t="s">
        <v>2361</v>
      </c>
      <c r="G1017" s="630" t="s">
        <v>2411</v>
      </c>
      <c r="H1017" s="630" t="s">
        <v>2356</v>
      </c>
      <c r="I1017" s="630" t="s">
        <v>2357</v>
      </c>
      <c r="J1017" s="630" t="s">
        <v>2315</v>
      </c>
      <c r="K1017" s="630" t="s">
        <v>2292</v>
      </c>
      <c r="L1017" s="632">
        <v>42736</v>
      </c>
    </row>
    <row r="1018" spans="1:12">
      <c r="A1018" s="630">
        <v>1009</v>
      </c>
      <c r="B1018" s="630" t="s">
        <v>2438</v>
      </c>
      <c r="C1018" s="631">
        <v>5000</v>
      </c>
      <c r="D1018" s="631">
        <v>4000</v>
      </c>
      <c r="E1018" s="631">
        <v>1000</v>
      </c>
      <c r="F1018" s="630" t="s">
        <v>2361</v>
      </c>
      <c r="G1018" s="630" t="s">
        <v>2411</v>
      </c>
      <c r="H1018" s="630" t="s">
        <v>2356</v>
      </c>
      <c r="I1018" s="630" t="s">
        <v>2357</v>
      </c>
      <c r="J1018" s="630" t="s">
        <v>2315</v>
      </c>
      <c r="K1018" s="630" t="s">
        <v>2292</v>
      </c>
      <c r="L1018" s="632">
        <v>42736</v>
      </c>
    </row>
    <row r="1019" spans="1:12">
      <c r="A1019" s="630">
        <v>1010</v>
      </c>
      <c r="B1019" s="630" t="s">
        <v>2438</v>
      </c>
      <c r="C1019" s="631">
        <v>5000</v>
      </c>
      <c r="D1019" s="631">
        <v>4000</v>
      </c>
      <c r="E1019" s="631">
        <v>1000</v>
      </c>
      <c r="F1019" s="630" t="s">
        <v>2361</v>
      </c>
      <c r="G1019" s="630" t="s">
        <v>2411</v>
      </c>
      <c r="H1019" s="630" t="s">
        <v>2356</v>
      </c>
      <c r="I1019" s="630" t="s">
        <v>2357</v>
      </c>
      <c r="J1019" s="630" t="s">
        <v>2315</v>
      </c>
      <c r="K1019" s="630" t="s">
        <v>2292</v>
      </c>
      <c r="L1019" s="632">
        <v>42736</v>
      </c>
    </row>
    <row r="1020" spans="1:12">
      <c r="A1020" s="630">
        <v>1011</v>
      </c>
      <c r="B1020" s="630" t="s">
        <v>2438</v>
      </c>
      <c r="C1020" s="631">
        <v>5000</v>
      </c>
      <c r="D1020" s="631">
        <v>4000</v>
      </c>
      <c r="E1020" s="631">
        <v>1000</v>
      </c>
      <c r="F1020" s="630" t="s">
        <v>2361</v>
      </c>
      <c r="G1020" s="630" t="s">
        <v>2411</v>
      </c>
      <c r="H1020" s="630" t="s">
        <v>2356</v>
      </c>
      <c r="I1020" s="630" t="s">
        <v>2357</v>
      </c>
      <c r="J1020" s="630" t="s">
        <v>2315</v>
      </c>
      <c r="K1020" s="630" t="s">
        <v>2292</v>
      </c>
      <c r="L1020" s="632">
        <v>42736</v>
      </c>
    </row>
    <row r="1021" spans="1:12">
      <c r="A1021" s="630">
        <v>1012</v>
      </c>
      <c r="B1021" s="630" t="s">
        <v>2438</v>
      </c>
      <c r="C1021" s="631">
        <v>5000</v>
      </c>
      <c r="D1021" s="631">
        <v>4000</v>
      </c>
      <c r="E1021" s="631">
        <v>1000</v>
      </c>
      <c r="F1021" s="630" t="s">
        <v>2361</v>
      </c>
      <c r="G1021" s="630" t="s">
        <v>2411</v>
      </c>
      <c r="H1021" s="630" t="s">
        <v>2356</v>
      </c>
      <c r="I1021" s="630" t="s">
        <v>2357</v>
      </c>
      <c r="J1021" s="630" t="s">
        <v>2315</v>
      </c>
      <c r="K1021" s="630" t="s">
        <v>2292</v>
      </c>
      <c r="L1021" s="632">
        <v>42736</v>
      </c>
    </row>
    <row r="1022" spans="1:12">
      <c r="A1022" s="630">
        <v>1013</v>
      </c>
      <c r="B1022" s="630" t="s">
        <v>2438</v>
      </c>
      <c r="C1022" s="631">
        <v>5000</v>
      </c>
      <c r="D1022" s="631">
        <v>4000</v>
      </c>
      <c r="E1022" s="631">
        <v>1000</v>
      </c>
      <c r="F1022" s="630" t="s">
        <v>2361</v>
      </c>
      <c r="G1022" s="630" t="s">
        <v>2411</v>
      </c>
      <c r="H1022" s="630" t="s">
        <v>2356</v>
      </c>
      <c r="I1022" s="630" t="s">
        <v>2357</v>
      </c>
      <c r="J1022" s="630" t="s">
        <v>2315</v>
      </c>
      <c r="K1022" s="630" t="s">
        <v>2292</v>
      </c>
      <c r="L1022" s="632">
        <v>42736</v>
      </c>
    </row>
    <row r="1023" spans="1:12">
      <c r="A1023" s="630">
        <v>1014</v>
      </c>
      <c r="B1023" s="630" t="s">
        <v>2438</v>
      </c>
      <c r="C1023" s="631">
        <v>5000</v>
      </c>
      <c r="D1023" s="631">
        <v>4000</v>
      </c>
      <c r="E1023" s="631">
        <v>1000</v>
      </c>
      <c r="F1023" s="630" t="s">
        <v>2361</v>
      </c>
      <c r="G1023" s="630" t="s">
        <v>2411</v>
      </c>
      <c r="H1023" s="630" t="s">
        <v>2356</v>
      </c>
      <c r="I1023" s="630" t="s">
        <v>2357</v>
      </c>
      <c r="J1023" s="630" t="s">
        <v>2315</v>
      </c>
      <c r="K1023" s="630" t="s">
        <v>2292</v>
      </c>
      <c r="L1023" s="632">
        <v>42736</v>
      </c>
    </row>
    <row r="1024" spans="1:12">
      <c r="A1024" s="630">
        <v>1015</v>
      </c>
      <c r="B1024" s="630" t="s">
        <v>2438</v>
      </c>
      <c r="C1024" s="631">
        <v>5000</v>
      </c>
      <c r="D1024" s="631">
        <v>4000</v>
      </c>
      <c r="E1024" s="631">
        <v>1000</v>
      </c>
      <c r="F1024" s="630" t="s">
        <v>2361</v>
      </c>
      <c r="G1024" s="630" t="s">
        <v>2411</v>
      </c>
      <c r="H1024" s="630" t="s">
        <v>2356</v>
      </c>
      <c r="I1024" s="630" t="s">
        <v>2357</v>
      </c>
      <c r="J1024" s="630" t="s">
        <v>2315</v>
      </c>
      <c r="K1024" s="630" t="s">
        <v>2292</v>
      </c>
      <c r="L1024" s="632">
        <v>42736</v>
      </c>
    </row>
    <row r="1025" spans="1:12">
      <c r="A1025" s="630">
        <v>1016</v>
      </c>
      <c r="B1025" s="630" t="s">
        <v>2438</v>
      </c>
      <c r="C1025" s="631">
        <v>5000</v>
      </c>
      <c r="D1025" s="631">
        <v>4000</v>
      </c>
      <c r="E1025" s="631">
        <v>1000</v>
      </c>
      <c r="F1025" s="630" t="s">
        <v>2361</v>
      </c>
      <c r="G1025" s="630" t="s">
        <v>2411</v>
      </c>
      <c r="H1025" s="630" t="s">
        <v>2356</v>
      </c>
      <c r="I1025" s="630" t="s">
        <v>2357</v>
      </c>
      <c r="J1025" s="630" t="s">
        <v>2315</v>
      </c>
      <c r="K1025" s="630" t="s">
        <v>2292</v>
      </c>
      <c r="L1025" s="632">
        <v>42736</v>
      </c>
    </row>
    <row r="1026" spans="1:12">
      <c r="A1026" s="630">
        <v>1017</v>
      </c>
      <c r="B1026" s="630" t="s">
        <v>2438</v>
      </c>
      <c r="C1026" s="631">
        <v>5000</v>
      </c>
      <c r="D1026" s="631">
        <v>4000</v>
      </c>
      <c r="E1026" s="631">
        <v>1000</v>
      </c>
      <c r="F1026" s="630" t="s">
        <v>2361</v>
      </c>
      <c r="G1026" s="630" t="s">
        <v>2411</v>
      </c>
      <c r="H1026" s="630" t="s">
        <v>2356</v>
      </c>
      <c r="I1026" s="630" t="s">
        <v>2357</v>
      </c>
      <c r="J1026" s="630" t="s">
        <v>2315</v>
      </c>
      <c r="K1026" s="630" t="s">
        <v>2292</v>
      </c>
      <c r="L1026" s="632">
        <v>42736</v>
      </c>
    </row>
    <row r="1027" spans="1:12">
      <c r="A1027" s="630">
        <v>1018</v>
      </c>
      <c r="B1027" s="630" t="s">
        <v>2438</v>
      </c>
      <c r="C1027" s="631">
        <v>5000</v>
      </c>
      <c r="D1027" s="631">
        <v>4000</v>
      </c>
      <c r="E1027" s="631">
        <v>1000</v>
      </c>
      <c r="F1027" s="630" t="s">
        <v>2361</v>
      </c>
      <c r="G1027" s="630" t="s">
        <v>2411</v>
      </c>
      <c r="H1027" s="630" t="s">
        <v>2356</v>
      </c>
      <c r="I1027" s="630" t="s">
        <v>2357</v>
      </c>
      <c r="J1027" s="630" t="s">
        <v>2315</v>
      </c>
      <c r="K1027" s="630" t="s">
        <v>2292</v>
      </c>
      <c r="L1027" s="632">
        <v>42736</v>
      </c>
    </row>
    <row r="1028" spans="1:12">
      <c r="A1028" s="630">
        <v>1019</v>
      </c>
      <c r="B1028" s="630" t="s">
        <v>2438</v>
      </c>
      <c r="C1028" s="631">
        <v>5000</v>
      </c>
      <c r="D1028" s="631">
        <v>4000</v>
      </c>
      <c r="E1028" s="631">
        <v>1000</v>
      </c>
      <c r="F1028" s="630" t="s">
        <v>2361</v>
      </c>
      <c r="G1028" s="630" t="s">
        <v>2411</v>
      </c>
      <c r="H1028" s="630" t="s">
        <v>2356</v>
      </c>
      <c r="I1028" s="630" t="s">
        <v>2357</v>
      </c>
      <c r="J1028" s="630" t="s">
        <v>2315</v>
      </c>
      <c r="K1028" s="630" t="s">
        <v>2292</v>
      </c>
      <c r="L1028" s="632">
        <v>42736</v>
      </c>
    </row>
    <row r="1029" spans="1:12">
      <c r="A1029" s="630">
        <v>1020</v>
      </c>
      <c r="B1029" s="630" t="s">
        <v>2438</v>
      </c>
      <c r="C1029" s="631">
        <v>5000</v>
      </c>
      <c r="D1029" s="631">
        <v>4000</v>
      </c>
      <c r="E1029" s="631">
        <v>1000</v>
      </c>
      <c r="F1029" s="630" t="s">
        <v>2361</v>
      </c>
      <c r="G1029" s="630" t="s">
        <v>2411</v>
      </c>
      <c r="H1029" s="630" t="s">
        <v>2356</v>
      </c>
      <c r="I1029" s="630" t="s">
        <v>2357</v>
      </c>
      <c r="J1029" s="630" t="s">
        <v>2315</v>
      </c>
      <c r="K1029" s="630" t="s">
        <v>2292</v>
      </c>
      <c r="L1029" s="632">
        <v>42736</v>
      </c>
    </row>
    <row r="1030" spans="1:12">
      <c r="A1030" s="630">
        <v>1021</v>
      </c>
      <c r="B1030" s="630" t="s">
        <v>2438</v>
      </c>
      <c r="C1030" s="631">
        <v>5000</v>
      </c>
      <c r="D1030" s="631">
        <v>4000</v>
      </c>
      <c r="E1030" s="631">
        <v>1000</v>
      </c>
      <c r="F1030" s="630" t="s">
        <v>2361</v>
      </c>
      <c r="G1030" s="630" t="s">
        <v>2411</v>
      </c>
      <c r="H1030" s="630" t="s">
        <v>2356</v>
      </c>
      <c r="I1030" s="630" t="s">
        <v>2357</v>
      </c>
      <c r="J1030" s="630" t="s">
        <v>2315</v>
      </c>
      <c r="K1030" s="630" t="s">
        <v>2292</v>
      </c>
      <c r="L1030" s="632">
        <v>42736</v>
      </c>
    </row>
    <row r="1031" spans="1:12">
      <c r="A1031" s="630">
        <v>1022</v>
      </c>
      <c r="B1031" s="630" t="s">
        <v>2438</v>
      </c>
      <c r="C1031" s="631">
        <v>5000</v>
      </c>
      <c r="D1031" s="631">
        <v>4000</v>
      </c>
      <c r="E1031" s="631">
        <v>1000</v>
      </c>
      <c r="F1031" s="630" t="s">
        <v>2361</v>
      </c>
      <c r="G1031" s="630" t="s">
        <v>2411</v>
      </c>
      <c r="H1031" s="630" t="s">
        <v>2356</v>
      </c>
      <c r="I1031" s="630" t="s">
        <v>2357</v>
      </c>
      <c r="J1031" s="630" t="s">
        <v>2315</v>
      </c>
      <c r="K1031" s="630" t="s">
        <v>2292</v>
      </c>
      <c r="L1031" s="632">
        <v>42736</v>
      </c>
    </row>
    <row r="1032" spans="1:12">
      <c r="A1032" s="630">
        <v>1023</v>
      </c>
      <c r="B1032" s="630" t="s">
        <v>2438</v>
      </c>
      <c r="C1032" s="631">
        <v>5000</v>
      </c>
      <c r="D1032" s="631">
        <v>4000</v>
      </c>
      <c r="E1032" s="631">
        <v>1000</v>
      </c>
      <c r="F1032" s="630" t="s">
        <v>2361</v>
      </c>
      <c r="G1032" s="630" t="s">
        <v>2411</v>
      </c>
      <c r="H1032" s="630" t="s">
        <v>2356</v>
      </c>
      <c r="I1032" s="630" t="s">
        <v>2357</v>
      </c>
      <c r="J1032" s="630" t="s">
        <v>2315</v>
      </c>
      <c r="K1032" s="630" t="s">
        <v>2292</v>
      </c>
      <c r="L1032" s="632">
        <v>42736</v>
      </c>
    </row>
    <row r="1033" spans="1:12">
      <c r="A1033" s="630">
        <v>1024</v>
      </c>
      <c r="B1033" s="630" t="s">
        <v>2438</v>
      </c>
      <c r="C1033" s="631">
        <v>5000</v>
      </c>
      <c r="D1033" s="631">
        <v>4000</v>
      </c>
      <c r="E1033" s="631">
        <v>1000</v>
      </c>
      <c r="F1033" s="630" t="s">
        <v>2361</v>
      </c>
      <c r="G1033" s="630" t="s">
        <v>2411</v>
      </c>
      <c r="H1033" s="630" t="s">
        <v>2356</v>
      </c>
      <c r="I1033" s="630" t="s">
        <v>2357</v>
      </c>
      <c r="J1033" s="630" t="s">
        <v>2315</v>
      </c>
      <c r="K1033" s="630" t="s">
        <v>2292</v>
      </c>
      <c r="L1033" s="632">
        <v>42736</v>
      </c>
    </row>
    <row r="1034" spans="1:12">
      <c r="A1034" s="630">
        <v>1025</v>
      </c>
      <c r="B1034" s="630" t="s">
        <v>2438</v>
      </c>
      <c r="C1034" s="631">
        <v>5000</v>
      </c>
      <c r="D1034" s="631">
        <v>4000</v>
      </c>
      <c r="E1034" s="631">
        <v>1000</v>
      </c>
      <c r="F1034" s="630" t="s">
        <v>2361</v>
      </c>
      <c r="G1034" s="630" t="s">
        <v>2411</v>
      </c>
      <c r="H1034" s="630" t="s">
        <v>2356</v>
      </c>
      <c r="I1034" s="630" t="s">
        <v>2357</v>
      </c>
      <c r="J1034" s="630" t="s">
        <v>2315</v>
      </c>
      <c r="K1034" s="630" t="s">
        <v>2292</v>
      </c>
      <c r="L1034" s="632">
        <v>42736</v>
      </c>
    </row>
    <row r="1035" spans="1:12">
      <c r="A1035" s="630">
        <v>1026</v>
      </c>
      <c r="B1035" s="630" t="s">
        <v>2438</v>
      </c>
      <c r="C1035" s="631">
        <v>5000</v>
      </c>
      <c r="D1035" s="631">
        <v>4000</v>
      </c>
      <c r="E1035" s="631">
        <v>1000</v>
      </c>
      <c r="F1035" s="630" t="s">
        <v>2361</v>
      </c>
      <c r="G1035" s="630" t="s">
        <v>2411</v>
      </c>
      <c r="H1035" s="630" t="s">
        <v>2356</v>
      </c>
      <c r="I1035" s="630" t="s">
        <v>2357</v>
      </c>
      <c r="J1035" s="630" t="s">
        <v>2315</v>
      </c>
      <c r="K1035" s="630" t="s">
        <v>2292</v>
      </c>
      <c r="L1035" s="632">
        <v>42736</v>
      </c>
    </row>
    <row r="1036" spans="1:12">
      <c r="A1036" s="630">
        <v>1027</v>
      </c>
      <c r="B1036" s="630" t="s">
        <v>2438</v>
      </c>
      <c r="C1036" s="631">
        <v>5000</v>
      </c>
      <c r="D1036" s="631">
        <v>4000</v>
      </c>
      <c r="E1036" s="631">
        <v>1000</v>
      </c>
      <c r="F1036" s="630" t="s">
        <v>2361</v>
      </c>
      <c r="G1036" s="630" t="s">
        <v>2411</v>
      </c>
      <c r="H1036" s="630" t="s">
        <v>2356</v>
      </c>
      <c r="I1036" s="630" t="s">
        <v>2357</v>
      </c>
      <c r="J1036" s="630" t="s">
        <v>2315</v>
      </c>
      <c r="K1036" s="630" t="s">
        <v>2292</v>
      </c>
      <c r="L1036" s="632">
        <v>42736</v>
      </c>
    </row>
    <row r="1037" spans="1:12">
      <c r="A1037" s="630">
        <v>1028</v>
      </c>
      <c r="B1037" s="630" t="s">
        <v>2439</v>
      </c>
      <c r="C1037" s="631">
        <v>30000</v>
      </c>
      <c r="D1037" s="631">
        <v>24000</v>
      </c>
      <c r="E1037" s="631">
        <v>6000</v>
      </c>
      <c r="F1037" s="630" t="s">
        <v>2361</v>
      </c>
      <c r="G1037" s="630" t="s">
        <v>2411</v>
      </c>
      <c r="H1037" s="630" t="s">
        <v>2356</v>
      </c>
      <c r="I1037" s="630" t="s">
        <v>2357</v>
      </c>
      <c r="J1037" s="630" t="s">
        <v>2315</v>
      </c>
      <c r="K1037" s="630" t="s">
        <v>2292</v>
      </c>
      <c r="L1037" s="632">
        <v>42736</v>
      </c>
    </row>
    <row r="1038" spans="1:12">
      <c r="A1038" s="630">
        <v>1029</v>
      </c>
      <c r="B1038" s="630" t="s">
        <v>356</v>
      </c>
      <c r="C1038" s="631">
        <v>7000</v>
      </c>
      <c r="D1038" s="631">
        <v>5600</v>
      </c>
      <c r="E1038" s="631">
        <v>1400</v>
      </c>
      <c r="F1038" s="630" t="s">
        <v>2361</v>
      </c>
      <c r="G1038" s="630" t="s">
        <v>2411</v>
      </c>
      <c r="H1038" s="630" t="s">
        <v>2356</v>
      </c>
      <c r="I1038" s="630" t="s">
        <v>2357</v>
      </c>
      <c r="J1038" s="630" t="s">
        <v>2315</v>
      </c>
      <c r="K1038" s="630" t="s">
        <v>2292</v>
      </c>
      <c r="L1038" s="632">
        <v>42736</v>
      </c>
    </row>
    <row r="1039" spans="1:12">
      <c r="A1039" s="630">
        <v>1030</v>
      </c>
      <c r="B1039" s="630" t="s">
        <v>356</v>
      </c>
      <c r="C1039" s="631">
        <v>7000</v>
      </c>
      <c r="D1039" s="631">
        <v>5600</v>
      </c>
      <c r="E1039" s="631">
        <v>1400</v>
      </c>
      <c r="F1039" s="630" t="s">
        <v>2361</v>
      </c>
      <c r="G1039" s="630" t="s">
        <v>2411</v>
      </c>
      <c r="H1039" s="630" t="s">
        <v>2356</v>
      </c>
      <c r="I1039" s="630" t="s">
        <v>2357</v>
      </c>
      <c r="J1039" s="630" t="s">
        <v>2315</v>
      </c>
      <c r="K1039" s="630" t="s">
        <v>2292</v>
      </c>
      <c r="L1039" s="632">
        <v>42736</v>
      </c>
    </row>
    <row r="1040" spans="1:12">
      <c r="A1040" s="630">
        <v>1031</v>
      </c>
      <c r="B1040" s="630" t="s">
        <v>356</v>
      </c>
      <c r="C1040" s="631">
        <v>7000</v>
      </c>
      <c r="D1040" s="631">
        <v>5600</v>
      </c>
      <c r="E1040" s="631">
        <v>1400</v>
      </c>
      <c r="F1040" s="630" t="s">
        <v>2361</v>
      </c>
      <c r="G1040" s="630" t="s">
        <v>2411</v>
      </c>
      <c r="H1040" s="630" t="s">
        <v>2356</v>
      </c>
      <c r="I1040" s="630" t="s">
        <v>2357</v>
      </c>
      <c r="J1040" s="630" t="s">
        <v>2315</v>
      </c>
      <c r="K1040" s="630" t="s">
        <v>2292</v>
      </c>
      <c r="L1040" s="632">
        <v>42736</v>
      </c>
    </row>
    <row r="1041" spans="1:12">
      <c r="A1041" s="630">
        <v>1032</v>
      </c>
      <c r="B1041" s="630" t="s">
        <v>356</v>
      </c>
      <c r="C1041" s="631">
        <v>7000</v>
      </c>
      <c r="D1041" s="631">
        <v>5600</v>
      </c>
      <c r="E1041" s="631">
        <v>1400</v>
      </c>
      <c r="F1041" s="630" t="s">
        <v>2361</v>
      </c>
      <c r="G1041" s="630" t="s">
        <v>2411</v>
      </c>
      <c r="H1041" s="630" t="s">
        <v>2356</v>
      </c>
      <c r="I1041" s="630" t="s">
        <v>2357</v>
      </c>
      <c r="J1041" s="630" t="s">
        <v>2315</v>
      </c>
      <c r="K1041" s="630" t="s">
        <v>2292</v>
      </c>
      <c r="L1041" s="632">
        <v>42736</v>
      </c>
    </row>
    <row r="1042" spans="1:12">
      <c r="A1042" s="630">
        <v>1033</v>
      </c>
      <c r="B1042" s="630" t="s">
        <v>356</v>
      </c>
      <c r="C1042" s="631">
        <v>7000</v>
      </c>
      <c r="D1042" s="631">
        <v>5600</v>
      </c>
      <c r="E1042" s="631">
        <v>1400</v>
      </c>
      <c r="F1042" s="630" t="s">
        <v>2361</v>
      </c>
      <c r="G1042" s="630" t="s">
        <v>2411</v>
      </c>
      <c r="H1042" s="630" t="s">
        <v>2356</v>
      </c>
      <c r="I1042" s="630" t="s">
        <v>2357</v>
      </c>
      <c r="J1042" s="630" t="s">
        <v>2315</v>
      </c>
      <c r="K1042" s="630" t="s">
        <v>2292</v>
      </c>
      <c r="L1042" s="632">
        <v>42736</v>
      </c>
    </row>
    <row r="1043" spans="1:12">
      <c r="A1043" s="630">
        <v>1034</v>
      </c>
      <c r="B1043" s="630" t="s">
        <v>356</v>
      </c>
      <c r="C1043" s="631">
        <v>7000</v>
      </c>
      <c r="D1043" s="631">
        <v>5600</v>
      </c>
      <c r="E1043" s="631">
        <v>1400</v>
      </c>
      <c r="F1043" s="630" t="s">
        <v>2361</v>
      </c>
      <c r="G1043" s="630" t="s">
        <v>2411</v>
      </c>
      <c r="H1043" s="630" t="s">
        <v>2356</v>
      </c>
      <c r="I1043" s="630" t="s">
        <v>2357</v>
      </c>
      <c r="J1043" s="630" t="s">
        <v>2315</v>
      </c>
      <c r="K1043" s="630" t="s">
        <v>2292</v>
      </c>
      <c r="L1043" s="632">
        <v>42736</v>
      </c>
    </row>
    <row r="1044" spans="1:12">
      <c r="A1044" s="630">
        <v>1035</v>
      </c>
      <c r="B1044" s="630" t="s">
        <v>356</v>
      </c>
      <c r="C1044" s="631">
        <v>7000</v>
      </c>
      <c r="D1044" s="631">
        <v>5600</v>
      </c>
      <c r="E1044" s="631">
        <v>1400</v>
      </c>
      <c r="F1044" s="630" t="s">
        <v>2361</v>
      </c>
      <c r="G1044" s="630" t="s">
        <v>2411</v>
      </c>
      <c r="H1044" s="630" t="s">
        <v>2356</v>
      </c>
      <c r="I1044" s="630" t="s">
        <v>2357</v>
      </c>
      <c r="J1044" s="630" t="s">
        <v>2315</v>
      </c>
      <c r="K1044" s="630" t="s">
        <v>2292</v>
      </c>
      <c r="L1044" s="632">
        <v>42736</v>
      </c>
    </row>
    <row r="1045" spans="1:12">
      <c r="A1045" s="630">
        <v>1036</v>
      </c>
      <c r="B1045" s="630" t="s">
        <v>356</v>
      </c>
      <c r="C1045" s="631">
        <v>7000</v>
      </c>
      <c r="D1045" s="631">
        <v>5600</v>
      </c>
      <c r="E1045" s="631">
        <v>1400</v>
      </c>
      <c r="F1045" s="630" t="s">
        <v>2361</v>
      </c>
      <c r="G1045" s="630" t="s">
        <v>2411</v>
      </c>
      <c r="H1045" s="630" t="s">
        <v>2356</v>
      </c>
      <c r="I1045" s="630" t="s">
        <v>2357</v>
      </c>
      <c r="J1045" s="630" t="s">
        <v>2315</v>
      </c>
      <c r="K1045" s="630" t="s">
        <v>2292</v>
      </c>
      <c r="L1045" s="632">
        <v>42736</v>
      </c>
    </row>
    <row r="1046" spans="1:12">
      <c r="A1046" s="630">
        <v>1037</v>
      </c>
      <c r="B1046" s="630" t="s">
        <v>356</v>
      </c>
      <c r="C1046" s="631">
        <v>7000</v>
      </c>
      <c r="D1046" s="631">
        <v>5600</v>
      </c>
      <c r="E1046" s="631">
        <v>1400</v>
      </c>
      <c r="F1046" s="630" t="s">
        <v>2361</v>
      </c>
      <c r="G1046" s="630" t="s">
        <v>2411</v>
      </c>
      <c r="H1046" s="630" t="s">
        <v>2356</v>
      </c>
      <c r="I1046" s="630" t="s">
        <v>2357</v>
      </c>
      <c r="J1046" s="630" t="s">
        <v>2315</v>
      </c>
      <c r="K1046" s="630" t="s">
        <v>2292</v>
      </c>
      <c r="L1046" s="632">
        <v>42736</v>
      </c>
    </row>
    <row r="1047" spans="1:12">
      <c r="A1047" s="630">
        <v>1038</v>
      </c>
      <c r="B1047" s="630" t="s">
        <v>356</v>
      </c>
      <c r="C1047" s="631">
        <v>7000</v>
      </c>
      <c r="D1047" s="631">
        <v>5600</v>
      </c>
      <c r="E1047" s="631">
        <v>1400</v>
      </c>
      <c r="F1047" s="630" t="s">
        <v>2361</v>
      </c>
      <c r="G1047" s="630" t="s">
        <v>2411</v>
      </c>
      <c r="H1047" s="630" t="s">
        <v>2356</v>
      </c>
      <c r="I1047" s="630" t="s">
        <v>2357</v>
      </c>
      <c r="J1047" s="630" t="s">
        <v>2315</v>
      </c>
      <c r="K1047" s="630" t="s">
        <v>2292</v>
      </c>
      <c r="L1047" s="632">
        <v>42736</v>
      </c>
    </row>
    <row r="1048" spans="1:12">
      <c r="A1048" s="630">
        <v>1039</v>
      </c>
      <c r="B1048" s="630" t="s">
        <v>356</v>
      </c>
      <c r="C1048" s="631">
        <v>7000</v>
      </c>
      <c r="D1048" s="631">
        <v>5600</v>
      </c>
      <c r="E1048" s="631">
        <v>1400</v>
      </c>
      <c r="F1048" s="630" t="s">
        <v>2361</v>
      </c>
      <c r="G1048" s="630" t="s">
        <v>2411</v>
      </c>
      <c r="H1048" s="630" t="s">
        <v>2356</v>
      </c>
      <c r="I1048" s="630" t="s">
        <v>2357</v>
      </c>
      <c r="J1048" s="630" t="s">
        <v>2315</v>
      </c>
      <c r="K1048" s="630" t="s">
        <v>2292</v>
      </c>
      <c r="L1048" s="632">
        <v>42736</v>
      </c>
    </row>
    <row r="1049" spans="1:12">
      <c r="A1049" s="630">
        <v>1040</v>
      </c>
      <c r="B1049" s="630" t="s">
        <v>356</v>
      </c>
      <c r="C1049" s="631">
        <v>7000</v>
      </c>
      <c r="D1049" s="631">
        <v>5600</v>
      </c>
      <c r="E1049" s="631">
        <v>1400</v>
      </c>
      <c r="F1049" s="630" t="s">
        <v>2361</v>
      </c>
      <c r="G1049" s="630" t="s">
        <v>2411</v>
      </c>
      <c r="H1049" s="630" t="s">
        <v>2356</v>
      </c>
      <c r="I1049" s="630" t="s">
        <v>2357</v>
      </c>
      <c r="J1049" s="630" t="s">
        <v>2315</v>
      </c>
      <c r="K1049" s="630" t="s">
        <v>2292</v>
      </c>
      <c r="L1049" s="632">
        <v>42736</v>
      </c>
    </row>
    <row r="1050" spans="1:12">
      <c r="A1050" s="630">
        <v>1041</v>
      </c>
      <c r="B1050" s="630" t="s">
        <v>356</v>
      </c>
      <c r="C1050" s="631">
        <v>7000</v>
      </c>
      <c r="D1050" s="631">
        <v>5600</v>
      </c>
      <c r="E1050" s="631">
        <v>1400</v>
      </c>
      <c r="F1050" s="630" t="s">
        <v>2361</v>
      </c>
      <c r="G1050" s="630" t="s">
        <v>2411</v>
      </c>
      <c r="H1050" s="630" t="s">
        <v>2356</v>
      </c>
      <c r="I1050" s="630" t="s">
        <v>2357</v>
      </c>
      <c r="J1050" s="630" t="s">
        <v>2315</v>
      </c>
      <c r="K1050" s="630" t="s">
        <v>2292</v>
      </c>
      <c r="L1050" s="632">
        <v>42736</v>
      </c>
    </row>
    <row r="1051" spans="1:12">
      <c r="A1051" s="630">
        <v>1042</v>
      </c>
      <c r="B1051" s="630" t="s">
        <v>356</v>
      </c>
      <c r="C1051" s="631">
        <v>7000</v>
      </c>
      <c r="D1051" s="631">
        <v>5600</v>
      </c>
      <c r="E1051" s="631">
        <v>1400</v>
      </c>
      <c r="F1051" s="630" t="s">
        <v>2361</v>
      </c>
      <c r="G1051" s="630" t="s">
        <v>2411</v>
      </c>
      <c r="H1051" s="630" t="s">
        <v>2356</v>
      </c>
      <c r="I1051" s="630" t="s">
        <v>2357</v>
      </c>
      <c r="J1051" s="630" t="s">
        <v>2315</v>
      </c>
      <c r="K1051" s="630" t="s">
        <v>2292</v>
      </c>
      <c r="L1051" s="632">
        <v>42736</v>
      </c>
    </row>
    <row r="1052" spans="1:12">
      <c r="A1052" s="630">
        <v>1043</v>
      </c>
      <c r="B1052" s="630" t="s">
        <v>356</v>
      </c>
      <c r="C1052" s="631">
        <v>7000</v>
      </c>
      <c r="D1052" s="631">
        <v>5600</v>
      </c>
      <c r="E1052" s="631">
        <v>1400</v>
      </c>
      <c r="F1052" s="630" t="s">
        <v>2361</v>
      </c>
      <c r="G1052" s="630" t="s">
        <v>2411</v>
      </c>
      <c r="H1052" s="630" t="s">
        <v>2356</v>
      </c>
      <c r="I1052" s="630" t="s">
        <v>2357</v>
      </c>
      <c r="J1052" s="630" t="s">
        <v>2315</v>
      </c>
      <c r="K1052" s="630" t="s">
        <v>2292</v>
      </c>
      <c r="L1052" s="632">
        <v>42736</v>
      </c>
    </row>
    <row r="1053" spans="1:12">
      <c r="A1053" s="630">
        <v>1044</v>
      </c>
      <c r="B1053" s="630" t="s">
        <v>356</v>
      </c>
      <c r="C1053" s="631">
        <v>7000</v>
      </c>
      <c r="D1053" s="631">
        <v>5600</v>
      </c>
      <c r="E1053" s="631">
        <v>1400</v>
      </c>
      <c r="F1053" s="630" t="s">
        <v>2361</v>
      </c>
      <c r="G1053" s="630" t="s">
        <v>2411</v>
      </c>
      <c r="H1053" s="630" t="s">
        <v>2356</v>
      </c>
      <c r="I1053" s="630" t="s">
        <v>2357</v>
      </c>
      <c r="J1053" s="630" t="s">
        <v>2315</v>
      </c>
      <c r="K1053" s="630" t="s">
        <v>2292</v>
      </c>
      <c r="L1053" s="632">
        <v>42736</v>
      </c>
    </row>
    <row r="1054" spans="1:12">
      <c r="A1054" s="630">
        <v>1045</v>
      </c>
      <c r="B1054" s="630" t="s">
        <v>356</v>
      </c>
      <c r="C1054" s="631">
        <v>7000</v>
      </c>
      <c r="D1054" s="631">
        <v>5600</v>
      </c>
      <c r="E1054" s="631">
        <v>1400</v>
      </c>
      <c r="F1054" s="630" t="s">
        <v>2361</v>
      </c>
      <c r="G1054" s="630" t="s">
        <v>2411</v>
      </c>
      <c r="H1054" s="630" t="s">
        <v>2356</v>
      </c>
      <c r="I1054" s="630" t="s">
        <v>2357</v>
      </c>
      <c r="J1054" s="630" t="s">
        <v>2315</v>
      </c>
      <c r="K1054" s="630" t="s">
        <v>2292</v>
      </c>
      <c r="L1054" s="632">
        <v>42736</v>
      </c>
    </row>
    <row r="1055" spans="1:12">
      <c r="A1055" s="630">
        <v>1046</v>
      </c>
      <c r="B1055" s="630" t="s">
        <v>356</v>
      </c>
      <c r="C1055" s="631">
        <v>7000</v>
      </c>
      <c r="D1055" s="631">
        <v>5600</v>
      </c>
      <c r="E1055" s="631">
        <v>1400</v>
      </c>
      <c r="F1055" s="630" t="s">
        <v>2361</v>
      </c>
      <c r="G1055" s="630" t="s">
        <v>2411</v>
      </c>
      <c r="H1055" s="630" t="s">
        <v>2356</v>
      </c>
      <c r="I1055" s="630" t="s">
        <v>2357</v>
      </c>
      <c r="J1055" s="630" t="s">
        <v>2315</v>
      </c>
      <c r="K1055" s="630" t="s">
        <v>2292</v>
      </c>
      <c r="L1055" s="632">
        <v>42736</v>
      </c>
    </row>
    <row r="1056" spans="1:12">
      <c r="A1056" s="630">
        <v>1047</v>
      </c>
      <c r="B1056" s="630" t="s">
        <v>2440</v>
      </c>
      <c r="C1056" s="631">
        <v>1100</v>
      </c>
      <c r="D1056" s="631">
        <v>875</v>
      </c>
      <c r="E1056" s="631">
        <v>225</v>
      </c>
      <c r="F1056" s="630" t="s">
        <v>2361</v>
      </c>
      <c r="G1056" s="630" t="s">
        <v>2411</v>
      </c>
      <c r="H1056" s="630" t="s">
        <v>2356</v>
      </c>
      <c r="I1056" s="630" t="s">
        <v>2357</v>
      </c>
      <c r="J1056" s="630" t="s">
        <v>2315</v>
      </c>
      <c r="K1056" s="630" t="s">
        <v>2292</v>
      </c>
      <c r="L1056" s="632">
        <v>42736</v>
      </c>
    </row>
    <row r="1057" spans="1:12">
      <c r="A1057" s="630">
        <v>1048</v>
      </c>
      <c r="B1057" s="630" t="s">
        <v>2440</v>
      </c>
      <c r="C1057" s="631">
        <v>1100</v>
      </c>
      <c r="D1057" s="631">
        <v>875</v>
      </c>
      <c r="E1057" s="631">
        <v>225</v>
      </c>
      <c r="F1057" s="630" t="s">
        <v>2361</v>
      </c>
      <c r="G1057" s="630" t="s">
        <v>2411</v>
      </c>
      <c r="H1057" s="630" t="s">
        <v>2356</v>
      </c>
      <c r="I1057" s="630" t="s">
        <v>2357</v>
      </c>
      <c r="J1057" s="630" t="s">
        <v>2315</v>
      </c>
      <c r="K1057" s="630" t="s">
        <v>2292</v>
      </c>
      <c r="L1057" s="632">
        <v>42736</v>
      </c>
    </row>
    <row r="1058" spans="1:12">
      <c r="A1058" s="630">
        <v>1049</v>
      </c>
      <c r="B1058" s="630" t="s">
        <v>2440</v>
      </c>
      <c r="C1058" s="631">
        <v>1100</v>
      </c>
      <c r="D1058" s="631">
        <v>875</v>
      </c>
      <c r="E1058" s="631">
        <v>225</v>
      </c>
      <c r="F1058" s="630" t="s">
        <v>2361</v>
      </c>
      <c r="G1058" s="630" t="s">
        <v>2411</v>
      </c>
      <c r="H1058" s="630" t="s">
        <v>2356</v>
      </c>
      <c r="I1058" s="630" t="s">
        <v>2357</v>
      </c>
      <c r="J1058" s="630" t="s">
        <v>2315</v>
      </c>
      <c r="K1058" s="630" t="s">
        <v>2292</v>
      </c>
      <c r="L1058" s="632">
        <v>42736</v>
      </c>
    </row>
    <row r="1059" spans="1:12">
      <c r="A1059" s="630">
        <v>1050</v>
      </c>
      <c r="B1059" s="630" t="s">
        <v>2440</v>
      </c>
      <c r="C1059" s="631">
        <v>1100</v>
      </c>
      <c r="D1059" s="631">
        <v>875</v>
      </c>
      <c r="E1059" s="631">
        <v>225</v>
      </c>
      <c r="F1059" s="630" t="s">
        <v>2361</v>
      </c>
      <c r="G1059" s="630" t="s">
        <v>2411</v>
      </c>
      <c r="H1059" s="630" t="s">
        <v>2356</v>
      </c>
      <c r="I1059" s="630" t="s">
        <v>2357</v>
      </c>
      <c r="J1059" s="630" t="s">
        <v>2315</v>
      </c>
      <c r="K1059" s="630" t="s">
        <v>2292</v>
      </c>
      <c r="L1059" s="632">
        <v>42736</v>
      </c>
    </row>
    <row r="1060" spans="1:12">
      <c r="A1060" s="630">
        <v>1051</v>
      </c>
      <c r="B1060" s="630" t="s">
        <v>2440</v>
      </c>
      <c r="C1060" s="631">
        <v>1100</v>
      </c>
      <c r="D1060" s="631">
        <v>875</v>
      </c>
      <c r="E1060" s="631">
        <v>225</v>
      </c>
      <c r="F1060" s="630" t="s">
        <v>2361</v>
      </c>
      <c r="G1060" s="630" t="s">
        <v>2411</v>
      </c>
      <c r="H1060" s="630" t="s">
        <v>2356</v>
      </c>
      <c r="I1060" s="630" t="s">
        <v>2357</v>
      </c>
      <c r="J1060" s="630" t="s">
        <v>2315</v>
      </c>
      <c r="K1060" s="630" t="s">
        <v>2292</v>
      </c>
      <c r="L1060" s="632">
        <v>42736</v>
      </c>
    </row>
    <row r="1061" spans="1:12">
      <c r="A1061" s="630">
        <v>1052</v>
      </c>
      <c r="B1061" s="630" t="s">
        <v>2440</v>
      </c>
      <c r="C1061" s="631">
        <v>1100</v>
      </c>
      <c r="D1061" s="631">
        <v>875</v>
      </c>
      <c r="E1061" s="631">
        <v>225</v>
      </c>
      <c r="F1061" s="630" t="s">
        <v>2361</v>
      </c>
      <c r="G1061" s="630" t="s">
        <v>2411</v>
      </c>
      <c r="H1061" s="630" t="s">
        <v>2356</v>
      </c>
      <c r="I1061" s="630" t="s">
        <v>2357</v>
      </c>
      <c r="J1061" s="630" t="s">
        <v>2315</v>
      </c>
      <c r="K1061" s="630" t="s">
        <v>2292</v>
      </c>
      <c r="L1061" s="632">
        <v>42736</v>
      </c>
    </row>
    <row r="1062" spans="1:12">
      <c r="A1062" s="630">
        <v>1053</v>
      </c>
      <c r="B1062" s="630" t="s">
        <v>2440</v>
      </c>
      <c r="C1062" s="631">
        <v>1100</v>
      </c>
      <c r="D1062" s="631">
        <v>875</v>
      </c>
      <c r="E1062" s="631">
        <v>225</v>
      </c>
      <c r="F1062" s="630" t="s">
        <v>2361</v>
      </c>
      <c r="G1062" s="630" t="s">
        <v>2411</v>
      </c>
      <c r="H1062" s="630" t="s">
        <v>2356</v>
      </c>
      <c r="I1062" s="630" t="s">
        <v>2357</v>
      </c>
      <c r="J1062" s="630" t="s">
        <v>2315</v>
      </c>
      <c r="K1062" s="630" t="s">
        <v>2292</v>
      </c>
      <c r="L1062" s="632">
        <v>42736</v>
      </c>
    </row>
    <row r="1063" spans="1:12">
      <c r="A1063" s="630">
        <v>1054</v>
      </c>
      <c r="B1063" s="630" t="s">
        <v>2440</v>
      </c>
      <c r="C1063" s="631">
        <v>1100</v>
      </c>
      <c r="D1063" s="631">
        <v>875</v>
      </c>
      <c r="E1063" s="631">
        <v>225</v>
      </c>
      <c r="F1063" s="630" t="s">
        <v>2361</v>
      </c>
      <c r="G1063" s="630" t="s">
        <v>2411</v>
      </c>
      <c r="H1063" s="630" t="s">
        <v>2356</v>
      </c>
      <c r="I1063" s="630" t="s">
        <v>2357</v>
      </c>
      <c r="J1063" s="630" t="s">
        <v>2315</v>
      </c>
      <c r="K1063" s="630" t="s">
        <v>2292</v>
      </c>
      <c r="L1063" s="632">
        <v>42736</v>
      </c>
    </row>
    <row r="1064" spans="1:12">
      <c r="A1064" s="630">
        <v>1055</v>
      </c>
      <c r="B1064" s="630" t="s">
        <v>2440</v>
      </c>
      <c r="C1064" s="631">
        <v>1100</v>
      </c>
      <c r="D1064" s="631">
        <v>875</v>
      </c>
      <c r="E1064" s="631">
        <v>225</v>
      </c>
      <c r="F1064" s="630" t="s">
        <v>2361</v>
      </c>
      <c r="G1064" s="630" t="s">
        <v>2411</v>
      </c>
      <c r="H1064" s="630" t="s">
        <v>2356</v>
      </c>
      <c r="I1064" s="630" t="s">
        <v>2357</v>
      </c>
      <c r="J1064" s="630" t="s">
        <v>2315</v>
      </c>
      <c r="K1064" s="630" t="s">
        <v>2292</v>
      </c>
      <c r="L1064" s="632">
        <v>42736</v>
      </c>
    </row>
    <row r="1065" spans="1:12">
      <c r="A1065" s="630">
        <v>1056</v>
      </c>
      <c r="B1065" s="630" t="s">
        <v>2440</v>
      </c>
      <c r="C1065" s="631">
        <v>1100</v>
      </c>
      <c r="D1065" s="631">
        <v>875</v>
      </c>
      <c r="E1065" s="631">
        <v>225</v>
      </c>
      <c r="F1065" s="630" t="s">
        <v>2361</v>
      </c>
      <c r="G1065" s="630" t="s">
        <v>2411</v>
      </c>
      <c r="H1065" s="630" t="s">
        <v>2356</v>
      </c>
      <c r="I1065" s="630" t="s">
        <v>2357</v>
      </c>
      <c r="J1065" s="630" t="s">
        <v>2315</v>
      </c>
      <c r="K1065" s="630" t="s">
        <v>2292</v>
      </c>
      <c r="L1065" s="632">
        <v>42736</v>
      </c>
    </row>
    <row r="1066" spans="1:12">
      <c r="A1066" s="630">
        <v>1057</v>
      </c>
      <c r="B1066" s="630" t="s">
        <v>2440</v>
      </c>
      <c r="C1066" s="631">
        <v>1100</v>
      </c>
      <c r="D1066" s="631">
        <v>875</v>
      </c>
      <c r="E1066" s="631">
        <v>225</v>
      </c>
      <c r="F1066" s="630" t="s">
        <v>2361</v>
      </c>
      <c r="G1066" s="630" t="s">
        <v>2411</v>
      </c>
      <c r="H1066" s="630" t="s">
        <v>2356</v>
      </c>
      <c r="I1066" s="630" t="s">
        <v>2357</v>
      </c>
      <c r="J1066" s="630" t="s">
        <v>2315</v>
      </c>
      <c r="K1066" s="630" t="s">
        <v>2292</v>
      </c>
      <c r="L1066" s="632">
        <v>42736</v>
      </c>
    </row>
    <row r="1067" spans="1:12">
      <c r="A1067" s="630">
        <v>1058</v>
      </c>
      <c r="B1067" s="630" t="s">
        <v>2440</v>
      </c>
      <c r="C1067" s="631">
        <v>1100</v>
      </c>
      <c r="D1067" s="631">
        <v>875</v>
      </c>
      <c r="E1067" s="631">
        <v>225</v>
      </c>
      <c r="F1067" s="630" t="s">
        <v>2361</v>
      </c>
      <c r="G1067" s="630" t="s">
        <v>2411</v>
      </c>
      <c r="H1067" s="630" t="s">
        <v>2356</v>
      </c>
      <c r="I1067" s="630" t="s">
        <v>2357</v>
      </c>
      <c r="J1067" s="630" t="s">
        <v>2315</v>
      </c>
      <c r="K1067" s="630" t="s">
        <v>2292</v>
      </c>
      <c r="L1067" s="632">
        <v>42736</v>
      </c>
    </row>
    <row r="1068" spans="1:12">
      <c r="A1068" s="630">
        <v>1059</v>
      </c>
      <c r="B1068" s="630" t="s">
        <v>2440</v>
      </c>
      <c r="C1068" s="631">
        <v>1100</v>
      </c>
      <c r="D1068" s="631">
        <v>875</v>
      </c>
      <c r="E1068" s="631">
        <v>225</v>
      </c>
      <c r="F1068" s="630" t="s">
        <v>2361</v>
      </c>
      <c r="G1068" s="630" t="s">
        <v>2411</v>
      </c>
      <c r="H1068" s="630" t="s">
        <v>2356</v>
      </c>
      <c r="I1068" s="630" t="s">
        <v>2357</v>
      </c>
      <c r="J1068" s="630" t="s">
        <v>2315</v>
      </c>
      <c r="K1068" s="630" t="s">
        <v>2292</v>
      </c>
      <c r="L1068" s="632">
        <v>42736</v>
      </c>
    </row>
    <row r="1069" spans="1:12">
      <c r="A1069" s="630">
        <v>1060</v>
      </c>
      <c r="B1069" s="630" t="s">
        <v>2440</v>
      </c>
      <c r="C1069" s="631">
        <v>1100</v>
      </c>
      <c r="D1069" s="631">
        <v>875</v>
      </c>
      <c r="E1069" s="631">
        <v>225</v>
      </c>
      <c r="F1069" s="630" t="s">
        <v>2361</v>
      </c>
      <c r="G1069" s="630" t="s">
        <v>2411</v>
      </c>
      <c r="H1069" s="630" t="s">
        <v>2356</v>
      </c>
      <c r="I1069" s="630" t="s">
        <v>2357</v>
      </c>
      <c r="J1069" s="630" t="s">
        <v>2315</v>
      </c>
      <c r="K1069" s="630" t="s">
        <v>2292</v>
      </c>
      <c r="L1069" s="632">
        <v>42736</v>
      </c>
    </row>
    <row r="1070" spans="1:12">
      <c r="A1070" s="630">
        <v>1061</v>
      </c>
      <c r="B1070" s="630" t="s">
        <v>2440</v>
      </c>
      <c r="C1070" s="631">
        <v>1100</v>
      </c>
      <c r="D1070" s="631">
        <v>875</v>
      </c>
      <c r="E1070" s="631">
        <v>225</v>
      </c>
      <c r="F1070" s="630" t="s">
        <v>2361</v>
      </c>
      <c r="G1070" s="630" t="s">
        <v>2411</v>
      </c>
      <c r="H1070" s="630" t="s">
        <v>2356</v>
      </c>
      <c r="I1070" s="630" t="s">
        <v>2357</v>
      </c>
      <c r="J1070" s="630" t="s">
        <v>2315</v>
      </c>
      <c r="K1070" s="630" t="s">
        <v>2292</v>
      </c>
      <c r="L1070" s="632">
        <v>42736</v>
      </c>
    </row>
    <row r="1071" spans="1:12">
      <c r="A1071" s="630">
        <v>1062</v>
      </c>
      <c r="B1071" s="630" t="s">
        <v>2440</v>
      </c>
      <c r="C1071" s="631">
        <v>1100</v>
      </c>
      <c r="D1071" s="631">
        <v>875</v>
      </c>
      <c r="E1071" s="631">
        <v>225</v>
      </c>
      <c r="F1071" s="630" t="s">
        <v>2361</v>
      </c>
      <c r="G1071" s="630" t="s">
        <v>2411</v>
      </c>
      <c r="H1071" s="630" t="s">
        <v>2356</v>
      </c>
      <c r="I1071" s="630" t="s">
        <v>2357</v>
      </c>
      <c r="J1071" s="630" t="s">
        <v>2315</v>
      </c>
      <c r="K1071" s="630" t="s">
        <v>2292</v>
      </c>
      <c r="L1071" s="632">
        <v>42736</v>
      </c>
    </row>
    <row r="1072" spans="1:12">
      <c r="A1072" s="630">
        <v>1063</v>
      </c>
      <c r="B1072" s="630" t="s">
        <v>2440</v>
      </c>
      <c r="C1072" s="631">
        <v>1100</v>
      </c>
      <c r="D1072" s="631">
        <v>875</v>
      </c>
      <c r="E1072" s="631">
        <v>225</v>
      </c>
      <c r="F1072" s="630" t="s">
        <v>2361</v>
      </c>
      <c r="G1072" s="630" t="s">
        <v>2411</v>
      </c>
      <c r="H1072" s="630" t="s">
        <v>2356</v>
      </c>
      <c r="I1072" s="630" t="s">
        <v>2357</v>
      </c>
      <c r="J1072" s="630" t="s">
        <v>2315</v>
      </c>
      <c r="K1072" s="630" t="s">
        <v>2292</v>
      </c>
      <c r="L1072" s="632">
        <v>42736</v>
      </c>
    </row>
    <row r="1073" spans="1:12">
      <c r="A1073" s="630">
        <v>1064</v>
      </c>
      <c r="B1073" s="630" t="s">
        <v>2440</v>
      </c>
      <c r="C1073" s="631">
        <v>1100</v>
      </c>
      <c r="D1073" s="631">
        <v>875</v>
      </c>
      <c r="E1073" s="631">
        <v>225</v>
      </c>
      <c r="F1073" s="630" t="s">
        <v>2361</v>
      </c>
      <c r="G1073" s="630" t="s">
        <v>2411</v>
      </c>
      <c r="H1073" s="630" t="s">
        <v>2356</v>
      </c>
      <c r="I1073" s="630" t="s">
        <v>2357</v>
      </c>
      <c r="J1073" s="630" t="s">
        <v>2315</v>
      </c>
      <c r="K1073" s="630" t="s">
        <v>2292</v>
      </c>
      <c r="L1073" s="632">
        <v>42736</v>
      </c>
    </row>
    <row r="1074" spans="1:12">
      <c r="A1074" s="630">
        <v>1065</v>
      </c>
      <c r="B1074" s="630" t="s">
        <v>2440</v>
      </c>
      <c r="C1074" s="631">
        <v>1100</v>
      </c>
      <c r="D1074" s="631">
        <v>875</v>
      </c>
      <c r="E1074" s="631">
        <v>225</v>
      </c>
      <c r="F1074" s="630" t="s">
        <v>2361</v>
      </c>
      <c r="G1074" s="630" t="s">
        <v>2411</v>
      </c>
      <c r="H1074" s="630" t="s">
        <v>2356</v>
      </c>
      <c r="I1074" s="630" t="s">
        <v>2357</v>
      </c>
      <c r="J1074" s="630" t="s">
        <v>2315</v>
      </c>
      <c r="K1074" s="630" t="s">
        <v>2292</v>
      </c>
      <c r="L1074" s="632">
        <v>42736</v>
      </c>
    </row>
    <row r="1075" spans="1:12">
      <c r="A1075" s="630">
        <v>1066</v>
      </c>
      <c r="B1075" s="630" t="s">
        <v>2440</v>
      </c>
      <c r="C1075" s="631">
        <v>1100</v>
      </c>
      <c r="D1075" s="631">
        <v>875</v>
      </c>
      <c r="E1075" s="631">
        <v>225</v>
      </c>
      <c r="F1075" s="630" t="s">
        <v>2361</v>
      </c>
      <c r="G1075" s="630" t="s">
        <v>2411</v>
      </c>
      <c r="H1075" s="630" t="s">
        <v>2356</v>
      </c>
      <c r="I1075" s="630" t="s">
        <v>2357</v>
      </c>
      <c r="J1075" s="630" t="s">
        <v>2315</v>
      </c>
      <c r="K1075" s="630" t="s">
        <v>2292</v>
      </c>
      <c r="L1075" s="632">
        <v>42736</v>
      </c>
    </row>
    <row r="1076" spans="1:12">
      <c r="A1076" s="630">
        <v>1067</v>
      </c>
      <c r="B1076" s="630" t="s">
        <v>2440</v>
      </c>
      <c r="C1076" s="631">
        <v>1100</v>
      </c>
      <c r="D1076" s="631">
        <v>875</v>
      </c>
      <c r="E1076" s="631">
        <v>225</v>
      </c>
      <c r="F1076" s="630" t="s">
        <v>2361</v>
      </c>
      <c r="G1076" s="630" t="s">
        <v>2411</v>
      </c>
      <c r="H1076" s="630" t="s">
        <v>2356</v>
      </c>
      <c r="I1076" s="630" t="s">
        <v>2357</v>
      </c>
      <c r="J1076" s="630" t="s">
        <v>2315</v>
      </c>
      <c r="K1076" s="630" t="s">
        <v>2292</v>
      </c>
      <c r="L1076" s="632">
        <v>42736</v>
      </c>
    </row>
    <row r="1077" spans="1:12">
      <c r="A1077" s="630">
        <v>1068</v>
      </c>
      <c r="B1077" s="630" t="s">
        <v>2440</v>
      </c>
      <c r="C1077" s="631">
        <v>1100</v>
      </c>
      <c r="D1077" s="631">
        <v>875</v>
      </c>
      <c r="E1077" s="631">
        <v>225</v>
      </c>
      <c r="F1077" s="630" t="s">
        <v>2361</v>
      </c>
      <c r="G1077" s="630" t="s">
        <v>2411</v>
      </c>
      <c r="H1077" s="630" t="s">
        <v>2356</v>
      </c>
      <c r="I1077" s="630" t="s">
        <v>2357</v>
      </c>
      <c r="J1077" s="630" t="s">
        <v>2315</v>
      </c>
      <c r="K1077" s="630" t="s">
        <v>2292</v>
      </c>
      <c r="L1077" s="632">
        <v>42736</v>
      </c>
    </row>
    <row r="1078" spans="1:12">
      <c r="A1078" s="630">
        <v>1069</v>
      </c>
      <c r="B1078" s="630" t="s">
        <v>2440</v>
      </c>
      <c r="C1078" s="631">
        <v>1100</v>
      </c>
      <c r="D1078" s="631">
        <v>875</v>
      </c>
      <c r="E1078" s="631">
        <v>225</v>
      </c>
      <c r="F1078" s="630" t="s">
        <v>2361</v>
      </c>
      <c r="G1078" s="630" t="s">
        <v>2411</v>
      </c>
      <c r="H1078" s="630" t="s">
        <v>2356</v>
      </c>
      <c r="I1078" s="630" t="s">
        <v>2357</v>
      </c>
      <c r="J1078" s="630" t="s">
        <v>2315</v>
      </c>
      <c r="K1078" s="630" t="s">
        <v>2292</v>
      </c>
      <c r="L1078" s="632">
        <v>42736</v>
      </c>
    </row>
    <row r="1079" spans="1:12">
      <c r="A1079" s="630">
        <v>1070</v>
      </c>
      <c r="B1079" s="630" t="s">
        <v>2440</v>
      </c>
      <c r="C1079" s="631">
        <v>1100</v>
      </c>
      <c r="D1079" s="631">
        <v>875</v>
      </c>
      <c r="E1079" s="631">
        <v>225</v>
      </c>
      <c r="F1079" s="630" t="s">
        <v>2361</v>
      </c>
      <c r="G1079" s="630" t="s">
        <v>2411</v>
      </c>
      <c r="H1079" s="630" t="s">
        <v>2356</v>
      </c>
      <c r="I1079" s="630" t="s">
        <v>2357</v>
      </c>
      <c r="J1079" s="630" t="s">
        <v>2315</v>
      </c>
      <c r="K1079" s="630" t="s">
        <v>2292</v>
      </c>
      <c r="L1079" s="632">
        <v>42736</v>
      </c>
    </row>
    <row r="1080" spans="1:12">
      <c r="A1080" s="630">
        <v>1071</v>
      </c>
      <c r="B1080" s="630" t="s">
        <v>2440</v>
      </c>
      <c r="C1080" s="631">
        <v>1100</v>
      </c>
      <c r="D1080" s="631">
        <v>875</v>
      </c>
      <c r="E1080" s="631">
        <v>225</v>
      </c>
      <c r="F1080" s="630" t="s">
        <v>2361</v>
      </c>
      <c r="G1080" s="630" t="s">
        <v>2411</v>
      </c>
      <c r="H1080" s="630" t="s">
        <v>2356</v>
      </c>
      <c r="I1080" s="630" t="s">
        <v>2357</v>
      </c>
      <c r="J1080" s="630" t="s">
        <v>2315</v>
      </c>
      <c r="K1080" s="630" t="s">
        <v>2292</v>
      </c>
      <c r="L1080" s="632">
        <v>42736</v>
      </c>
    </row>
    <row r="1081" spans="1:12">
      <c r="A1081" s="630">
        <v>1072</v>
      </c>
      <c r="B1081" s="630" t="s">
        <v>2440</v>
      </c>
      <c r="C1081" s="631">
        <v>1100</v>
      </c>
      <c r="D1081" s="631">
        <v>875</v>
      </c>
      <c r="E1081" s="631">
        <v>225</v>
      </c>
      <c r="F1081" s="630" t="s">
        <v>2361</v>
      </c>
      <c r="G1081" s="630" t="s">
        <v>2411</v>
      </c>
      <c r="H1081" s="630" t="s">
        <v>2356</v>
      </c>
      <c r="I1081" s="630" t="s">
        <v>2357</v>
      </c>
      <c r="J1081" s="630" t="s">
        <v>2315</v>
      </c>
      <c r="K1081" s="630" t="s">
        <v>2292</v>
      </c>
      <c r="L1081" s="632">
        <v>42736</v>
      </c>
    </row>
    <row r="1082" spans="1:12">
      <c r="A1082" s="630">
        <v>1073</v>
      </c>
      <c r="B1082" s="630" t="s">
        <v>2440</v>
      </c>
      <c r="C1082" s="631">
        <v>1100</v>
      </c>
      <c r="D1082" s="631">
        <v>875</v>
      </c>
      <c r="E1082" s="631">
        <v>225</v>
      </c>
      <c r="F1082" s="630" t="s">
        <v>2361</v>
      </c>
      <c r="G1082" s="630" t="s">
        <v>2411</v>
      </c>
      <c r="H1082" s="630" t="s">
        <v>2356</v>
      </c>
      <c r="I1082" s="630" t="s">
        <v>2357</v>
      </c>
      <c r="J1082" s="630" t="s">
        <v>2315</v>
      </c>
      <c r="K1082" s="630" t="s">
        <v>2292</v>
      </c>
      <c r="L1082" s="632">
        <v>42736</v>
      </c>
    </row>
    <row r="1083" spans="1:12">
      <c r="A1083" s="630">
        <v>1074</v>
      </c>
      <c r="B1083" s="630" t="s">
        <v>2440</v>
      </c>
      <c r="C1083" s="631">
        <v>1100</v>
      </c>
      <c r="D1083" s="631">
        <v>875</v>
      </c>
      <c r="E1083" s="631">
        <v>225</v>
      </c>
      <c r="F1083" s="630" t="s">
        <v>2361</v>
      </c>
      <c r="G1083" s="630" t="s">
        <v>2411</v>
      </c>
      <c r="H1083" s="630" t="s">
        <v>2356</v>
      </c>
      <c r="I1083" s="630" t="s">
        <v>2357</v>
      </c>
      <c r="J1083" s="630" t="s">
        <v>2315</v>
      </c>
      <c r="K1083" s="630" t="s">
        <v>2292</v>
      </c>
      <c r="L1083" s="632">
        <v>42736</v>
      </c>
    </row>
    <row r="1084" spans="1:12">
      <c r="A1084" s="630">
        <v>1075</v>
      </c>
      <c r="B1084" s="630" t="s">
        <v>2440</v>
      </c>
      <c r="C1084" s="631">
        <v>1100</v>
      </c>
      <c r="D1084" s="631">
        <v>875</v>
      </c>
      <c r="E1084" s="631">
        <v>225</v>
      </c>
      <c r="F1084" s="630" t="s">
        <v>2361</v>
      </c>
      <c r="G1084" s="630" t="s">
        <v>2411</v>
      </c>
      <c r="H1084" s="630" t="s">
        <v>2356</v>
      </c>
      <c r="I1084" s="630" t="s">
        <v>2357</v>
      </c>
      <c r="J1084" s="630" t="s">
        <v>2315</v>
      </c>
      <c r="K1084" s="630" t="s">
        <v>2292</v>
      </c>
      <c r="L1084" s="632">
        <v>42736</v>
      </c>
    </row>
    <row r="1085" spans="1:12">
      <c r="A1085" s="630">
        <v>1076</v>
      </c>
      <c r="B1085" s="630" t="s">
        <v>2440</v>
      </c>
      <c r="C1085" s="631">
        <v>1100</v>
      </c>
      <c r="D1085" s="631">
        <v>875</v>
      </c>
      <c r="E1085" s="631">
        <v>225</v>
      </c>
      <c r="F1085" s="630" t="s">
        <v>2361</v>
      </c>
      <c r="G1085" s="630" t="s">
        <v>2411</v>
      </c>
      <c r="H1085" s="630" t="s">
        <v>2356</v>
      </c>
      <c r="I1085" s="630" t="s">
        <v>2357</v>
      </c>
      <c r="J1085" s="630" t="s">
        <v>2315</v>
      </c>
      <c r="K1085" s="630" t="s">
        <v>2292</v>
      </c>
      <c r="L1085" s="632">
        <v>42736</v>
      </c>
    </row>
    <row r="1086" spans="1:12">
      <c r="A1086" s="630">
        <v>1077</v>
      </c>
      <c r="B1086" s="630" t="s">
        <v>2440</v>
      </c>
      <c r="C1086" s="631">
        <v>1100</v>
      </c>
      <c r="D1086" s="631">
        <v>875</v>
      </c>
      <c r="E1086" s="631">
        <v>225</v>
      </c>
      <c r="F1086" s="630" t="s">
        <v>2361</v>
      </c>
      <c r="G1086" s="630" t="s">
        <v>2411</v>
      </c>
      <c r="H1086" s="630" t="s">
        <v>2356</v>
      </c>
      <c r="I1086" s="630" t="s">
        <v>2357</v>
      </c>
      <c r="J1086" s="630" t="s">
        <v>2315</v>
      </c>
      <c r="K1086" s="630" t="s">
        <v>2292</v>
      </c>
      <c r="L1086" s="632">
        <v>42736</v>
      </c>
    </row>
    <row r="1087" spans="1:12">
      <c r="A1087" s="630">
        <v>1078</v>
      </c>
      <c r="B1087" s="630" t="s">
        <v>2440</v>
      </c>
      <c r="C1087" s="631">
        <v>1100</v>
      </c>
      <c r="D1087" s="631">
        <v>875</v>
      </c>
      <c r="E1087" s="631">
        <v>225</v>
      </c>
      <c r="F1087" s="630" t="s">
        <v>2361</v>
      </c>
      <c r="G1087" s="630" t="s">
        <v>2411</v>
      </c>
      <c r="H1087" s="630" t="s">
        <v>2356</v>
      </c>
      <c r="I1087" s="630" t="s">
        <v>2357</v>
      </c>
      <c r="J1087" s="630" t="s">
        <v>2315</v>
      </c>
      <c r="K1087" s="630" t="s">
        <v>2292</v>
      </c>
      <c r="L1087" s="632">
        <v>42736</v>
      </c>
    </row>
    <row r="1088" spans="1:12">
      <c r="A1088" s="630">
        <v>1079</v>
      </c>
      <c r="B1088" s="630" t="s">
        <v>2440</v>
      </c>
      <c r="C1088" s="631">
        <v>1100</v>
      </c>
      <c r="D1088" s="631">
        <v>875</v>
      </c>
      <c r="E1088" s="631">
        <v>225</v>
      </c>
      <c r="F1088" s="630" t="s">
        <v>2361</v>
      </c>
      <c r="G1088" s="630" t="s">
        <v>2411</v>
      </c>
      <c r="H1088" s="630" t="s">
        <v>2356</v>
      </c>
      <c r="I1088" s="630" t="s">
        <v>2357</v>
      </c>
      <c r="J1088" s="630" t="s">
        <v>2315</v>
      </c>
      <c r="K1088" s="630" t="s">
        <v>2292</v>
      </c>
      <c r="L1088" s="632">
        <v>42736</v>
      </c>
    </row>
    <row r="1089" spans="1:12">
      <c r="A1089" s="630">
        <v>1080</v>
      </c>
      <c r="B1089" s="630" t="s">
        <v>2440</v>
      </c>
      <c r="C1089" s="631">
        <v>1100</v>
      </c>
      <c r="D1089" s="631">
        <v>875</v>
      </c>
      <c r="E1089" s="631">
        <v>225</v>
      </c>
      <c r="F1089" s="630" t="s">
        <v>2361</v>
      </c>
      <c r="G1089" s="630" t="s">
        <v>2411</v>
      </c>
      <c r="H1089" s="630" t="s">
        <v>2356</v>
      </c>
      <c r="I1089" s="630" t="s">
        <v>2357</v>
      </c>
      <c r="J1089" s="630" t="s">
        <v>2315</v>
      </c>
      <c r="K1089" s="630" t="s">
        <v>2292</v>
      </c>
      <c r="L1089" s="632">
        <v>42736</v>
      </c>
    </row>
    <row r="1090" spans="1:12">
      <c r="A1090" s="630">
        <v>1081</v>
      </c>
      <c r="B1090" s="630" t="s">
        <v>2440</v>
      </c>
      <c r="C1090" s="631">
        <v>1100</v>
      </c>
      <c r="D1090" s="631">
        <v>875</v>
      </c>
      <c r="E1090" s="631">
        <v>225</v>
      </c>
      <c r="F1090" s="630" t="s">
        <v>2361</v>
      </c>
      <c r="G1090" s="630" t="s">
        <v>2411</v>
      </c>
      <c r="H1090" s="630" t="s">
        <v>2356</v>
      </c>
      <c r="I1090" s="630" t="s">
        <v>2357</v>
      </c>
      <c r="J1090" s="630" t="s">
        <v>2315</v>
      </c>
      <c r="K1090" s="630" t="s">
        <v>2292</v>
      </c>
      <c r="L1090" s="632">
        <v>42736</v>
      </c>
    </row>
    <row r="1091" spans="1:12">
      <c r="A1091" s="630">
        <v>1082</v>
      </c>
      <c r="B1091" s="630" t="s">
        <v>2440</v>
      </c>
      <c r="C1091" s="631">
        <v>1100</v>
      </c>
      <c r="D1091" s="631">
        <v>875</v>
      </c>
      <c r="E1091" s="631">
        <v>225</v>
      </c>
      <c r="F1091" s="630" t="s">
        <v>2361</v>
      </c>
      <c r="G1091" s="630" t="s">
        <v>2411</v>
      </c>
      <c r="H1091" s="630" t="s">
        <v>2356</v>
      </c>
      <c r="I1091" s="630" t="s">
        <v>2357</v>
      </c>
      <c r="J1091" s="630" t="s">
        <v>2315</v>
      </c>
      <c r="K1091" s="630" t="s">
        <v>2292</v>
      </c>
      <c r="L1091" s="632">
        <v>42736</v>
      </c>
    </row>
    <row r="1092" spans="1:12">
      <c r="A1092" s="630">
        <v>1083</v>
      </c>
      <c r="B1092" s="630" t="s">
        <v>2440</v>
      </c>
      <c r="C1092" s="631">
        <v>1100</v>
      </c>
      <c r="D1092" s="631">
        <v>875</v>
      </c>
      <c r="E1092" s="631">
        <v>225</v>
      </c>
      <c r="F1092" s="630" t="s">
        <v>2361</v>
      </c>
      <c r="G1092" s="630" t="s">
        <v>2411</v>
      </c>
      <c r="H1092" s="630" t="s">
        <v>2356</v>
      </c>
      <c r="I1092" s="630" t="s">
        <v>2357</v>
      </c>
      <c r="J1092" s="630" t="s">
        <v>2315</v>
      </c>
      <c r="K1092" s="630" t="s">
        <v>2292</v>
      </c>
      <c r="L1092" s="632">
        <v>42736</v>
      </c>
    </row>
    <row r="1093" spans="1:12">
      <c r="A1093" s="630">
        <v>1084</v>
      </c>
      <c r="B1093" s="630" t="s">
        <v>2440</v>
      </c>
      <c r="C1093" s="631">
        <v>1100</v>
      </c>
      <c r="D1093" s="631">
        <v>875</v>
      </c>
      <c r="E1093" s="631">
        <v>225</v>
      </c>
      <c r="F1093" s="630" t="s">
        <v>2361</v>
      </c>
      <c r="G1093" s="630" t="s">
        <v>2411</v>
      </c>
      <c r="H1093" s="630" t="s">
        <v>2356</v>
      </c>
      <c r="I1093" s="630" t="s">
        <v>2357</v>
      </c>
      <c r="J1093" s="630" t="s">
        <v>2315</v>
      </c>
      <c r="K1093" s="630" t="s">
        <v>2292</v>
      </c>
      <c r="L1093" s="632">
        <v>42736</v>
      </c>
    </row>
    <row r="1094" spans="1:12">
      <c r="A1094" s="630">
        <v>1085</v>
      </c>
      <c r="B1094" s="630" t="s">
        <v>2440</v>
      </c>
      <c r="C1094" s="631">
        <v>1100</v>
      </c>
      <c r="D1094" s="631">
        <v>875</v>
      </c>
      <c r="E1094" s="631">
        <v>225</v>
      </c>
      <c r="F1094" s="630" t="s">
        <v>2361</v>
      </c>
      <c r="G1094" s="630" t="s">
        <v>2411</v>
      </c>
      <c r="H1094" s="630" t="s">
        <v>2356</v>
      </c>
      <c r="I1094" s="630" t="s">
        <v>2357</v>
      </c>
      <c r="J1094" s="630" t="s">
        <v>2315</v>
      </c>
      <c r="K1094" s="630" t="s">
        <v>2292</v>
      </c>
      <c r="L1094" s="632">
        <v>42736</v>
      </c>
    </row>
    <row r="1095" spans="1:12">
      <c r="A1095" s="630">
        <v>1086</v>
      </c>
      <c r="B1095" s="630" t="s">
        <v>2440</v>
      </c>
      <c r="C1095" s="631">
        <v>1100</v>
      </c>
      <c r="D1095" s="631">
        <v>875</v>
      </c>
      <c r="E1095" s="631">
        <v>225</v>
      </c>
      <c r="F1095" s="630" t="s">
        <v>2361</v>
      </c>
      <c r="G1095" s="630" t="s">
        <v>2411</v>
      </c>
      <c r="H1095" s="630" t="s">
        <v>2356</v>
      </c>
      <c r="I1095" s="630" t="s">
        <v>2357</v>
      </c>
      <c r="J1095" s="630" t="s">
        <v>2315</v>
      </c>
      <c r="K1095" s="630" t="s">
        <v>2292</v>
      </c>
      <c r="L1095" s="632">
        <v>42736</v>
      </c>
    </row>
    <row r="1096" spans="1:12">
      <c r="A1096" s="630">
        <v>1087</v>
      </c>
      <c r="B1096" s="630" t="s">
        <v>2440</v>
      </c>
      <c r="C1096" s="631">
        <v>1100</v>
      </c>
      <c r="D1096" s="631">
        <v>875</v>
      </c>
      <c r="E1096" s="631">
        <v>225</v>
      </c>
      <c r="F1096" s="630" t="s">
        <v>2361</v>
      </c>
      <c r="G1096" s="630" t="s">
        <v>2411</v>
      </c>
      <c r="H1096" s="630" t="s">
        <v>2356</v>
      </c>
      <c r="I1096" s="630" t="s">
        <v>2357</v>
      </c>
      <c r="J1096" s="630" t="s">
        <v>2315</v>
      </c>
      <c r="K1096" s="630" t="s">
        <v>2292</v>
      </c>
      <c r="L1096" s="632">
        <v>42736</v>
      </c>
    </row>
    <row r="1097" spans="1:12">
      <c r="A1097" s="630">
        <v>1088</v>
      </c>
      <c r="B1097" s="630" t="s">
        <v>2440</v>
      </c>
      <c r="C1097" s="631">
        <v>1100</v>
      </c>
      <c r="D1097" s="631">
        <v>875</v>
      </c>
      <c r="E1097" s="631">
        <v>225</v>
      </c>
      <c r="F1097" s="630" t="s">
        <v>2361</v>
      </c>
      <c r="G1097" s="630" t="s">
        <v>2411</v>
      </c>
      <c r="H1097" s="630" t="s">
        <v>2356</v>
      </c>
      <c r="I1097" s="630" t="s">
        <v>2357</v>
      </c>
      <c r="J1097" s="630" t="s">
        <v>2315</v>
      </c>
      <c r="K1097" s="630" t="s">
        <v>2292</v>
      </c>
      <c r="L1097" s="632">
        <v>42736</v>
      </c>
    </row>
    <row r="1098" spans="1:12">
      <c r="A1098" s="630">
        <v>1089</v>
      </c>
      <c r="B1098" s="630" t="s">
        <v>2440</v>
      </c>
      <c r="C1098" s="631">
        <v>1100</v>
      </c>
      <c r="D1098" s="631">
        <v>875</v>
      </c>
      <c r="E1098" s="631">
        <v>225</v>
      </c>
      <c r="F1098" s="630" t="s">
        <v>2361</v>
      </c>
      <c r="G1098" s="630" t="s">
        <v>2411</v>
      </c>
      <c r="H1098" s="630" t="s">
        <v>2356</v>
      </c>
      <c r="I1098" s="630" t="s">
        <v>2357</v>
      </c>
      <c r="J1098" s="630" t="s">
        <v>2315</v>
      </c>
      <c r="K1098" s="630" t="s">
        <v>2292</v>
      </c>
      <c r="L1098" s="632">
        <v>42736</v>
      </c>
    </row>
    <row r="1099" spans="1:12">
      <c r="A1099" s="630">
        <v>1090</v>
      </c>
      <c r="B1099" s="630" t="s">
        <v>2440</v>
      </c>
      <c r="C1099" s="631">
        <v>1100</v>
      </c>
      <c r="D1099" s="631">
        <v>875</v>
      </c>
      <c r="E1099" s="631">
        <v>225</v>
      </c>
      <c r="F1099" s="630" t="s">
        <v>2361</v>
      </c>
      <c r="G1099" s="630" t="s">
        <v>2411</v>
      </c>
      <c r="H1099" s="630" t="s">
        <v>2356</v>
      </c>
      <c r="I1099" s="630" t="s">
        <v>2357</v>
      </c>
      <c r="J1099" s="630" t="s">
        <v>2315</v>
      </c>
      <c r="K1099" s="630" t="s">
        <v>2292</v>
      </c>
      <c r="L1099" s="632">
        <v>42736</v>
      </c>
    </row>
    <row r="1100" spans="1:12">
      <c r="A1100" s="630">
        <v>1091</v>
      </c>
      <c r="B1100" s="630" t="s">
        <v>2440</v>
      </c>
      <c r="C1100" s="631">
        <v>1100</v>
      </c>
      <c r="D1100" s="631">
        <v>875</v>
      </c>
      <c r="E1100" s="631">
        <v>225</v>
      </c>
      <c r="F1100" s="630" t="s">
        <v>2361</v>
      </c>
      <c r="G1100" s="630" t="s">
        <v>2411</v>
      </c>
      <c r="H1100" s="630" t="s">
        <v>2356</v>
      </c>
      <c r="I1100" s="630" t="s">
        <v>2357</v>
      </c>
      <c r="J1100" s="630" t="s">
        <v>2315</v>
      </c>
      <c r="K1100" s="630" t="s">
        <v>2292</v>
      </c>
      <c r="L1100" s="632">
        <v>42736</v>
      </c>
    </row>
    <row r="1101" spans="1:12">
      <c r="A1101" s="630">
        <v>1092</v>
      </c>
      <c r="B1101" s="630" t="s">
        <v>2440</v>
      </c>
      <c r="C1101" s="631">
        <v>1100</v>
      </c>
      <c r="D1101" s="631">
        <v>875</v>
      </c>
      <c r="E1101" s="631">
        <v>225</v>
      </c>
      <c r="F1101" s="630" t="s">
        <v>2361</v>
      </c>
      <c r="G1101" s="630" t="s">
        <v>2411</v>
      </c>
      <c r="H1101" s="630" t="s">
        <v>2356</v>
      </c>
      <c r="I1101" s="630" t="s">
        <v>2357</v>
      </c>
      <c r="J1101" s="630" t="s">
        <v>2315</v>
      </c>
      <c r="K1101" s="630" t="s">
        <v>2292</v>
      </c>
      <c r="L1101" s="632">
        <v>42736</v>
      </c>
    </row>
    <row r="1102" spans="1:12">
      <c r="A1102" s="630">
        <v>1093</v>
      </c>
      <c r="B1102" s="630" t="s">
        <v>2440</v>
      </c>
      <c r="C1102" s="631">
        <v>1100</v>
      </c>
      <c r="D1102" s="631">
        <v>875</v>
      </c>
      <c r="E1102" s="631">
        <v>225</v>
      </c>
      <c r="F1102" s="630" t="s">
        <v>2361</v>
      </c>
      <c r="G1102" s="630" t="s">
        <v>2411</v>
      </c>
      <c r="H1102" s="630" t="s">
        <v>2356</v>
      </c>
      <c r="I1102" s="630" t="s">
        <v>2357</v>
      </c>
      <c r="J1102" s="630" t="s">
        <v>2315</v>
      </c>
      <c r="K1102" s="630" t="s">
        <v>2292</v>
      </c>
      <c r="L1102" s="632">
        <v>42736</v>
      </c>
    </row>
    <row r="1103" spans="1:12">
      <c r="A1103" s="630">
        <v>1094</v>
      </c>
      <c r="B1103" s="630" t="s">
        <v>2440</v>
      </c>
      <c r="C1103" s="631">
        <v>1100</v>
      </c>
      <c r="D1103" s="631">
        <v>875</v>
      </c>
      <c r="E1103" s="631">
        <v>225</v>
      </c>
      <c r="F1103" s="630" t="s">
        <v>2361</v>
      </c>
      <c r="G1103" s="630" t="s">
        <v>2411</v>
      </c>
      <c r="H1103" s="630" t="s">
        <v>2356</v>
      </c>
      <c r="I1103" s="630" t="s">
        <v>2357</v>
      </c>
      <c r="J1103" s="630" t="s">
        <v>2315</v>
      </c>
      <c r="K1103" s="630" t="s">
        <v>2292</v>
      </c>
      <c r="L1103" s="632">
        <v>42736</v>
      </c>
    </row>
    <row r="1104" spans="1:12">
      <c r="A1104" s="630">
        <v>1095</v>
      </c>
      <c r="B1104" s="630" t="s">
        <v>2440</v>
      </c>
      <c r="C1104" s="631">
        <v>1100</v>
      </c>
      <c r="D1104" s="631">
        <v>875</v>
      </c>
      <c r="E1104" s="631">
        <v>225</v>
      </c>
      <c r="F1104" s="630" t="s">
        <v>2361</v>
      </c>
      <c r="G1104" s="630" t="s">
        <v>2411</v>
      </c>
      <c r="H1104" s="630" t="s">
        <v>2356</v>
      </c>
      <c r="I1104" s="630" t="s">
        <v>2357</v>
      </c>
      <c r="J1104" s="630" t="s">
        <v>2315</v>
      </c>
      <c r="K1104" s="630" t="s">
        <v>2292</v>
      </c>
      <c r="L1104" s="632">
        <v>42736</v>
      </c>
    </row>
    <row r="1105" spans="1:12">
      <c r="A1105" s="630">
        <v>1096</v>
      </c>
      <c r="B1105" s="630" t="s">
        <v>2440</v>
      </c>
      <c r="C1105" s="631">
        <v>1100</v>
      </c>
      <c r="D1105" s="631">
        <v>875</v>
      </c>
      <c r="E1105" s="631">
        <v>225</v>
      </c>
      <c r="F1105" s="630" t="s">
        <v>2361</v>
      </c>
      <c r="G1105" s="630" t="s">
        <v>2411</v>
      </c>
      <c r="H1105" s="630" t="s">
        <v>2356</v>
      </c>
      <c r="I1105" s="630" t="s">
        <v>2357</v>
      </c>
      <c r="J1105" s="630" t="s">
        <v>2315</v>
      </c>
      <c r="K1105" s="630" t="s">
        <v>2292</v>
      </c>
      <c r="L1105" s="632">
        <v>42736</v>
      </c>
    </row>
    <row r="1106" spans="1:12">
      <c r="A1106" s="630">
        <v>1097</v>
      </c>
      <c r="B1106" s="630" t="s">
        <v>2440</v>
      </c>
      <c r="C1106" s="631">
        <v>1100</v>
      </c>
      <c r="D1106" s="631">
        <v>875</v>
      </c>
      <c r="E1106" s="631">
        <v>225</v>
      </c>
      <c r="F1106" s="630" t="s">
        <v>2361</v>
      </c>
      <c r="G1106" s="630" t="s">
        <v>2411</v>
      </c>
      <c r="H1106" s="630" t="s">
        <v>2356</v>
      </c>
      <c r="I1106" s="630" t="s">
        <v>2357</v>
      </c>
      <c r="J1106" s="630" t="s">
        <v>2315</v>
      </c>
      <c r="K1106" s="630" t="s">
        <v>2292</v>
      </c>
      <c r="L1106" s="632">
        <v>42736</v>
      </c>
    </row>
    <row r="1107" spans="1:12">
      <c r="A1107" s="630">
        <v>1098</v>
      </c>
      <c r="B1107" s="630" t="s">
        <v>2440</v>
      </c>
      <c r="C1107" s="631">
        <v>1100</v>
      </c>
      <c r="D1107" s="631">
        <v>875</v>
      </c>
      <c r="E1107" s="631">
        <v>225</v>
      </c>
      <c r="F1107" s="630" t="s">
        <v>2361</v>
      </c>
      <c r="G1107" s="630" t="s">
        <v>2411</v>
      </c>
      <c r="H1107" s="630" t="s">
        <v>2356</v>
      </c>
      <c r="I1107" s="630" t="s">
        <v>2357</v>
      </c>
      <c r="J1107" s="630" t="s">
        <v>2315</v>
      </c>
      <c r="K1107" s="630" t="s">
        <v>2292</v>
      </c>
      <c r="L1107" s="632">
        <v>42736</v>
      </c>
    </row>
    <row r="1108" spans="1:12">
      <c r="A1108" s="630">
        <v>1099</v>
      </c>
      <c r="B1108" s="630" t="s">
        <v>2440</v>
      </c>
      <c r="C1108" s="631">
        <v>1100</v>
      </c>
      <c r="D1108" s="631">
        <v>875</v>
      </c>
      <c r="E1108" s="631">
        <v>225</v>
      </c>
      <c r="F1108" s="630" t="s">
        <v>2361</v>
      </c>
      <c r="G1108" s="630" t="s">
        <v>2411</v>
      </c>
      <c r="H1108" s="630" t="s">
        <v>2356</v>
      </c>
      <c r="I1108" s="630" t="s">
        <v>2357</v>
      </c>
      <c r="J1108" s="630" t="s">
        <v>2315</v>
      </c>
      <c r="K1108" s="630" t="s">
        <v>2292</v>
      </c>
      <c r="L1108" s="632">
        <v>42736</v>
      </c>
    </row>
    <row r="1109" spans="1:12">
      <c r="A1109" s="630">
        <v>1100</v>
      </c>
      <c r="B1109" s="630" t="s">
        <v>2440</v>
      </c>
      <c r="C1109" s="631">
        <v>1100</v>
      </c>
      <c r="D1109" s="631">
        <v>875</v>
      </c>
      <c r="E1109" s="631">
        <v>225</v>
      </c>
      <c r="F1109" s="630" t="s">
        <v>2361</v>
      </c>
      <c r="G1109" s="630" t="s">
        <v>2411</v>
      </c>
      <c r="H1109" s="630" t="s">
        <v>2356</v>
      </c>
      <c r="I1109" s="630" t="s">
        <v>2357</v>
      </c>
      <c r="J1109" s="630" t="s">
        <v>2315</v>
      </c>
      <c r="K1109" s="630" t="s">
        <v>2292</v>
      </c>
      <c r="L1109" s="632">
        <v>42736</v>
      </c>
    </row>
    <row r="1110" spans="1:12">
      <c r="A1110" s="630">
        <v>1101</v>
      </c>
      <c r="B1110" s="630" t="s">
        <v>2440</v>
      </c>
      <c r="C1110" s="631">
        <v>1100</v>
      </c>
      <c r="D1110" s="631">
        <v>875</v>
      </c>
      <c r="E1110" s="631">
        <v>225</v>
      </c>
      <c r="F1110" s="630" t="s">
        <v>2361</v>
      </c>
      <c r="G1110" s="630" t="s">
        <v>2411</v>
      </c>
      <c r="H1110" s="630" t="s">
        <v>2356</v>
      </c>
      <c r="I1110" s="630" t="s">
        <v>2357</v>
      </c>
      <c r="J1110" s="630" t="s">
        <v>2315</v>
      </c>
      <c r="K1110" s="630" t="s">
        <v>2292</v>
      </c>
      <c r="L1110" s="632">
        <v>42736</v>
      </c>
    </row>
    <row r="1111" spans="1:12">
      <c r="A1111" s="630">
        <v>1102</v>
      </c>
      <c r="B1111" s="630" t="s">
        <v>2440</v>
      </c>
      <c r="C1111" s="631">
        <v>1100</v>
      </c>
      <c r="D1111" s="631">
        <v>875</v>
      </c>
      <c r="E1111" s="631">
        <v>225</v>
      </c>
      <c r="F1111" s="630" t="s">
        <v>2361</v>
      </c>
      <c r="G1111" s="630" t="s">
        <v>2411</v>
      </c>
      <c r="H1111" s="630" t="s">
        <v>2356</v>
      </c>
      <c r="I1111" s="630" t="s">
        <v>2357</v>
      </c>
      <c r="J1111" s="630" t="s">
        <v>2315</v>
      </c>
      <c r="K1111" s="630" t="s">
        <v>2292</v>
      </c>
      <c r="L1111" s="632">
        <v>42736</v>
      </c>
    </row>
    <row r="1112" spans="1:12">
      <c r="A1112" s="630">
        <v>1103</v>
      </c>
      <c r="B1112" s="630" t="s">
        <v>2440</v>
      </c>
      <c r="C1112" s="631">
        <v>1100</v>
      </c>
      <c r="D1112" s="631">
        <v>875</v>
      </c>
      <c r="E1112" s="631">
        <v>225</v>
      </c>
      <c r="F1112" s="630" t="s">
        <v>2361</v>
      </c>
      <c r="G1112" s="630" t="s">
        <v>2411</v>
      </c>
      <c r="H1112" s="630" t="s">
        <v>2356</v>
      </c>
      <c r="I1112" s="630" t="s">
        <v>2357</v>
      </c>
      <c r="J1112" s="630" t="s">
        <v>2315</v>
      </c>
      <c r="K1112" s="630" t="s">
        <v>2292</v>
      </c>
      <c r="L1112" s="632">
        <v>42736</v>
      </c>
    </row>
    <row r="1113" spans="1:12">
      <c r="A1113" s="630">
        <v>1104</v>
      </c>
      <c r="B1113" s="630" t="s">
        <v>2440</v>
      </c>
      <c r="C1113" s="631">
        <v>1100</v>
      </c>
      <c r="D1113" s="631">
        <v>875</v>
      </c>
      <c r="E1113" s="631">
        <v>225</v>
      </c>
      <c r="F1113" s="630" t="s">
        <v>2361</v>
      </c>
      <c r="G1113" s="630" t="s">
        <v>2411</v>
      </c>
      <c r="H1113" s="630" t="s">
        <v>2356</v>
      </c>
      <c r="I1113" s="630" t="s">
        <v>2357</v>
      </c>
      <c r="J1113" s="630" t="s">
        <v>2315</v>
      </c>
      <c r="K1113" s="630" t="s">
        <v>2292</v>
      </c>
      <c r="L1113" s="632">
        <v>42736</v>
      </c>
    </row>
    <row r="1114" spans="1:12">
      <c r="A1114" s="630">
        <v>1105</v>
      </c>
      <c r="B1114" s="630" t="s">
        <v>2440</v>
      </c>
      <c r="C1114" s="631">
        <v>1100</v>
      </c>
      <c r="D1114" s="631">
        <v>875</v>
      </c>
      <c r="E1114" s="631">
        <v>225</v>
      </c>
      <c r="F1114" s="630" t="s">
        <v>2361</v>
      </c>
      <c r="G1114" s="630" t="s">
        <v>2411</v>
      </c>
      <c r="H1114" s="630" t="s">
        <v>2356</v>
      </c>
      <c r="I1114" s="630" t="s">
        <v>2357</v>
      </c>
      <c r="J1114" s="630" t="s">
        <v>2315</v>
      </c>
      <c r="K1114" s="630" t="s">
        <v>2292</v>
      </c>
      <c r="L1114" s="632">
        <v>42736</v>
      </c>
    </row>
    <row r="1115" spans="1:12">
      <c r="A1115" s="630">
        <v>1106</v>
      </c>
      <c r="B1115" s="630" t="s">
        <v>2440</v>
      </c>
      <c r="C1115" s="631">
        <v>1100</v>
      </c>
      <c r="D1115" s="631">
        <v>875</v>
      </c>
      <c r="E1115" s="631">
        <v>225</v>
      </c>
      <c r="F1115" s="630" t="s">
        <v>2361</v>
      </c>
      <c r="G1115" s="630" t="s">
        <v>2411</v>
      </c>
      <c r="H1115" s="630" t="s">
        <v>2356</v>
      </c>
      <c r="I1115" s="630" t="s">
        <v>2357</v>
      </c>
      <c r="J1115" s="630" t="s">
        <v>2315</v>
      </c>
      <c r="K1115" s="630" t="s">
        <v>2292</v>
      </c>
      <c r="L1115" s="632">
        <v>42736</v>
      </c>
    </row>
    <row r="1116" spans="1:12">
      <c r="A1116" s="630">
        <v>1107</v>
      </c>
      <c r="B1116" s="630" t="s">
        <v>2440</v>
      </c>
      <c r="C1116" s="631">
        <v>1100</v>
      </c>
      <c r="D1116" s="631">
        <v>875</v>
      </c>
      <c r="E1116" s="631">
        <v>225</v>
      </c>
      <c r="F1116" s="630" t="s">
        <v>2361</v>
      </c>
      <c r="G1116" s="630" t="s">
        <v>2411</v>
      </c>
      <c r="H1116" s="630" t="s">
        <v>2356</v>
      </c>
      <c r="I1116" s="630" t="s">
        <v>2357</v>
      </c>
      <c r="J1116" s="630" t="s">
        <v>2315</v>
      </c>
      <c r="K1116" s="630" t="s">
        <v>2292</v>
      </c>
      <c r="L1116" s="632">
        <v>42736</v>
      </c>
    </row>
    <row r="1117" spans="1:12">
      <c r="A1117" s="630">
        <v>1108</v>
      </c>
      <c r="B1117" s="630" t="s">
        <v>2440</v>
      </c>
      <c r="C1117" s="631">
        <v>1100</v>
      </c>
      <c r="D1117" s="631">
        <v>875</v>
      </c>
      <c r="E1117" s="631">
        <v>225</v>
      </c>
      <c r="F1117" s="630" t="s">
        <v>2361</v>
      </c>
      <c r="G1117" s="630" t="s">
        <v>2411</v>
      </c>
      <c r="H1117" s="630" t="s">
        <v>2356</v>
      </c>
      <c r="I1117" s="630" t="s">
        <v>2357</v>
      </c>
      <c r="J1117" s="630" t="s">
        <v>2315</v>
      </c>
      <c r="K1117" s="630" t="s">
        <v>2292</v>
      </c>
      <c r="L1117" s="632">
        <v>42736</v>
      </c>
    </row>
    <row r="1118" spans="1:12">
      <c r="A1118" s="630">
        <v>1109</v>
      </c>
      <c r="B1118" s="630" t="s">
        <v>2440</v>
      </c>
      <c r="C1118" s="631">
        <v>1100</v>
      </c>
      <c r="D1118" s="631">
        <v>875</v>
      </c>
      <c r="E1118" s="631">
        <v>225</v>
      </c>
      <c r="F1118" s="630" t="s">
        <v>2361</v>
      </c>
      <c r="G1118" s="630" t="s">
        <v>2411</v>
      </c>
      <c r="H1118" s="630" t="s">
        <v>2356</v>
      </c>
      <c r="I1118" s="630" t="s">
        <v>2357</v>
      </c>
      <c r="J1118" s="630" t="s">
        <v>2315</v>
      </c>
      <c r="K1118" s="630" t="s">
        <v>2292</v>
      </c>
      <c r="L1118" s="632">
        <v>42736</v>
      </c>
    </row>
    <row r="1119" spans="1:12">
      <c r="A1119" s="630">
        <v>1110</v>
      </c>
      <c r="B1119" s="630" t="s">
        <v>2440</v>
      </c>
      <c r="C1119" s="631">
        <v>1100</v>
      </c>
      <c r="D1119" s="631">
        <v>875</v>
      </c>
      <c r="E1119" s="631">
        <v>225</v>
      </c>
      <c r="F1119" s="630" t="s">
        <v>2361</v>
      </c>
      <c r="G1119" s="630" t="s">
        <v>2411</v>
      </c>
      <c r="H1119" s="630" t="s">
        <v>2356</v>
      </c>
      <c r="I1119" s="630" t="s">
        <v>2357</v>
      </c>
      <c r="J1119" s="630" t="s">
        <v>2315</v>
      </c>
      <c r="K1119" s="630" t="s">
        <v>2292</v>
      </c>
      <c r="L1119" s="632">
        <v>42736</v>
      </c>
    </row>
    <row r="1120" spans="1:12">
      <c r="A1120" s="630">
        <v>1111</v>
      </c>
      <c r="B1120" s="630" t="s">
        <v>2440</v>
      </c>
      <c r="C1120" s="631">
        <v>1100</v>
      </c>
      <c r="D1120" s="631">
        <v>875</v>
      </c>
      <c r="E1120" s="631">
        <v>225</v>
      </c>
      <c r="F1120" s="630" t="s">
        <v>2361</v>
      </c>
      <c r="G1120" s="630" t="s">
        <v>2411</v>
      </c>
      <c r="H1120" s="630" t="s">
        <v>2356</v>
      </c>
      <c r="I1120" s="630" t="s">
        <v>2357</v>
      </c>
      <c r="J1120" s="630" t="s">
        <v>2315</v>
      </c>
      <c r="K1120" s="630" t="s">
        <v>2292</v>
      </c>
      <c r="L1120" s="632">
        <v>42736</v>
      </c>
    </row>
    <row r="1121" spans="1:12">
      <c r="A1121" s="630">
        <v>1112</v>
      </c>
      <c r="B1121" s="630" t="s">
        <v>2440</v>
      </c>
      <c r="C1121" s="631">
        <v>1100</v>
      </c>
      <c r="D1121" s="631">
        <v>875</v>
      </c>
      <c r="E1121" s="631">
        <v>225</v>
      </c>
      <c r="F1121" s="630" t="s">
        <v>2361</v>
      </c>
      <c r="G1121" s="630" t="s">
        <v>2411</v>
      </c>
      <c r="H1121" s="630" t="s">
        <v>2356</v>
      </c>
      <c r="I1121" s="630" t="s">
        <v>2357</v>
      </c>
      <c r="J1121" s="630" t="s">
        <v>2315</v>
      </c>
      <c r="K1121" s="630" t="s">
        <v>2292</v>
      </c>
      <c r="L1121" s="632">
        <v>42736</v>
      </c>
    </row>
    <row r="1122" spans="1:12">
      <c r="A1122" s="630">
        <v>1113</v>
      </c>
      <c r="B1122" s="630" t="s">
        <v>2440</v>
      </c>
      <c r="C1122" s="631">
        <v>1100</v>
      </c>
      <c r="D1122" s="631">
        <v>875</v>
      </c>
      <c r="E1122" s="631">
        <v>225</v>
      </c>
      <c r="F1122" s="630" t="s">
        <v>2361</v>
      </c>
      <c r="G1122" s="630" t="s">
        <v>2411</v>
      </c>
      <c r="H1122" s="630" t="s">
        <v>2356</v>
      </c>
      <c r="I1122" s="630" t="s">
        <v>2357</v>
      </c>
      <c r="J1122" s="630" t="s">
        <v>2315</v>
      </c>
      <c r="K1122" s="630" t="s">
        <v>2292</v>
      </c>
      <c r="L1122" s="632">
        <v>42736</v>
      </c>
    </row>
    <row r="1123" spans="1:12">
      <c r="A1123" s="630">
        <v>1114</v>
      </c>
      <c r="B1123" s="630" t="s">
        <v>2440</v>
      </c>
      <c r="C1123" s="631">
        <v>1100</v>
      </c>
      <c r="D1123" s="631">
        <v>875</v>
      </c>
      <c r="E1123" s="631">
        <v>225</v>
      </c>
      <c r="F1123" s="630" t="s">
        <v>2361</v>
      </c>
      <c r="G1123" s="630" t="s">
        <v>2411</v>
      </c>
      <c r="H1123" s="630" t="s">
        <v>2356</v>
      </c>
      <c r="I1123" s="630" t="s">
        <v>2357</v>
      </c>
      <c r="J1123" s="630" t="s">
        <v>2315</v>
      </c>
      <c r="K1123" s="630" t="s">
        <v>2292</v>
      </c>
      <c r="L1123" s="632">
        <v>42736</v>
      </c>
    </row>
    <row r="1124" spans="1:12">
      <c r="A1124" s="630">
        <v>1115</v>
      </c>
      <c r="B1124" s="630" t="s">
        <v>2440</v>
      </c>
      <c r="C1124" s="631">
        <v>1100</v>
      </c>
      <c r="D1124" s="631">
        <v>875</v>
      </c>
      <c r="E1124" s="631">
        <v>225</v>
      </c>
      <c r="F1124" s="630" t="s">
        <v>2361</v>
      </c>
      <c r="G1124" s="630" t="s">
        <v>2411</v>
      </c>
      <c r="H1124" s="630" t="s">
        <v>2356</v>
      </c>
      <c r="I1124" s="630" t="s">
        <v>2357</v>
      </c>
      <c r="J1124" s="630" t="s">
        <v>2315</v>
      </c>
      <c r="K1124" s="630" t="s">
        <v>2292</v>
      </c>
      <c r="L1124" s="632">
        <v>42736</v>
      </c>
    </row>
    <row r="1125" spans="1:12">
      <c r="A1125" s="630">
        <v>1116</v>
      </c>
      <c r="B1125" s="630" t="s">
        <v>2440</v>
      </c>
      <c r="C1125" s="631">
        <v>1100</v>
      </c>
      <c r="D1125" s="631">
        <v>875</v>
      </c>
      <c r="E1125" s="631">
        <v>225</v>
      </c>
      <c r="F1125" s="630" t="s">
        <v>2361</v>
      </c>
      <c r="G1125" s="630" t="s">
        <v>2411</v>
      </c>
      <c r="H1125" s="630" t="s">
        <v>2356</v>
      </c>
      <c r="I1125" s="630" t="s">
        <v>2357</v>
      </c>
      <c r="J1125" s="630" t="s">
        <v>2315</v>
      </c>
      <c r="K1125" s="630" t="s">
        <v>2292</v>
      </c>
      <c r="L1125" s="632">
        <v>42736</v>
      </c>
    </row>
    <row r="1126" spans="1:12">
      <c r="A1126" s="630">
        <v>1117</v>
      </c>
      <c r="B1126" s="630" t="s">
        <v>2440</v>
      </c>
      <c r="C1126" s="631">
        <v>1100</v>
      </c>
      <c r="D1126" s="631">
        <v>875</v>
      </c>
      <c r="E1126" s="631">
        <v>225</v>
      </c>
      <c r="F1126" s="630" t="s">
        <v>2361</v>
      </c>
      <c r="G1126" s="630" t="s">
        <v>2411</v>
      </c>
      <c r="H1126" s="630" t="s">
        <v>2356</v>
      </c>
      <c r="I1126" s="630" t="s">
        <v>2357</v>
      </c>
      <c r="J1126" s="630" t="s">
        <v>2315</v>
      </c>
      <c r="K1126" s="630" t="s">
        <v>2292</v>
      </c>
      <c r="L1126" s="632">
        <v>42736</v>
      </c>
    </row>
    <row r="1127" spans="1:12">
      <c r="A1127" s="630">
        <v>1118</v>
      </c>
      <c r="B1127" s="630" t="s">
        <v>2440</v>
      </c>
      <c r="C1127" s="631">
        <v>1100</v>
      </c>
      <c r="D1127" s="631">
        <v>875</v>
      </c>
      <c r="E1127" s="631">
        <v>225</v>
      </c>
      <c r="F1127" s="630" t="s">
        <v>2361</v>
      </c>
      <c r="G1127" s="630" t="s">
        <v>2411</v>
      </c>
      <c r="H1127" s="630" t="s">
        <v>2356</v>
      </c>
      <c r="I1127" s="630" t="s">
        <v>2357</v>
      </c>
      <c r="J1127" s="630" t="s">
        <v>2315</v>
      </c>
      <c r="K1127" s="630" t="s">
        <v>2292</v>
      </c>
      <c r="L1127" s="632">
        <v>42736</v>
      </c>
    </row>
    <row r="1128" spans="1:12">
      <c r="A1128" s="630">
        <v>1119</v>
      </c>
      <c r="B1128" s="630" t="s">
        <v>2440</v>
      </c>
      <c r="C1128" s="631">
        <v>1100</v>
      </c>
      <c r="D1128" s="631">
        <v>875</v>
      </c>
      <c r="E1128" s="631">
        <v>225</v>
      </c>
      <c r="F1128" s="630" t="s">
        <v>2361</v>
      </c>
      <c r="G1128" s="630" t="s">
        <v>2411</v>
      </c>
      <c r="H1128" s="630" t="s">
        <v>2356</v>
      </c>
      <c r="I1128" s="630" t="s">
        <v>2357</v>
      </c>
      <c r="J1128" s="630" t="s">
        <v>2315</v>
      </c>
      <c r="K1128" s="630" t="s">
        <v>2292</v>
      </c>
      <c r="L1128" s="632">
        <v>42736</v>
      </c>
    </row>
    <row r="1129" spans="1:12">
      <c r="A1129" s="630">
        <v>1120</v>
      </c>
      <c r="B1129" s="630" t="s">
        <v>2440</v>
      </c>
      <c r="C1129" s="631">
        <v>1100</v>
      </c>
      <c r="D1129" s="631">
        <v>875</v>
      </c>
      <c r="E1129" s="631">
        <v>225</v>
      </c>
      <c r="F1129" s="630" t="s">
        <v>2361</v>
      </c>
      <c r="G1129" s="630" t="s">
        <v>2411</v>
      </c>
      <c r="H1129" s="630" t="s">
        <v>2356</v>
      </c>
      <c r="I1129" s="630" t="s">
        <v>2357</v>
      </c>
      <c r="J1129" s="630" t="s">
        <v>2315</v>
      </c>
      <c r="K1129" s="630" t="s">
        <v>2292</v>
      </c>
      <c r="L1129" s="632">
        <v>42736</v>
      </c>
    </row>
    <row r="1130" spans="1:12">
      <c r="A1130" s="630">
        <v>1121</v>
      </c>
      <c r="B1130" s="630" t="s">
        <v>2440</v>
      </c>
      <c r="C1130" s="631">
        <v>1100</v>
      </c>
      <c r="D1130" s="631">
        <v>875</v>
      </c>
      <c r="E1130" s="631">
        <v>225</v>
      </c>
      <c r="F1130" s="630" t="s">
        <v>2361</v>
      </c>
      <c r="G1130" s="630" t="s">
        <v>2411</v>
      </c>
      <c r="H1130" s="630" t="s">
        <v>2356</v>
      </c>
      <c r="I1130" s="630" t="s">
        <v>2357</v>
      </c>
      <c r="J1130" s="630" t="s">
        <v>2315</v>
      </c>
      <c r="K1130" s="630" t="s">
        <v>2292</v>
      </c>
      <c r="L1130" s="632">
        <v>42736</v>
      </c>
    </row>
    <row r="1131" spans="1:12">
      <c r="A1131" s="630">
        <v>1122</v>
      </c>
      <c r="B1131" s="630" t="s">
        <v>2440</v>
      </c>
      <c r="C1131" s="631">
        <v>1100</v>
      </c>
      <c r="D1131" s="631">
        <v>875</v>
      </c>
      <c r="E1131" s="631">
        <v>225</v>
      </c>
      <c r="F1131" s="630" t="s">
        <v>2361</v>
      </c>
      <c r="G1131" s="630" t="s">
        <v>2411</v>
      </c>
      <c r="H1131" s="630" t="s">
        <v>2356</v>
      </c>
      <c r="I1131" s="630" t="s">
        <v>2357</v>
      </c>
      <c r="J1131" s="630" t="s">
        <v>2315</v>
      </c>
      <c r="K1131" s="630" t="s">
        <v>2292</v>
      </c>
      <c r="L1131" s="632">
        <v>42736</v>
      </c>
    </row>
    <row r="1132" spans="1:12">
      <c r="A1132" s="630">
        <v>1123</v>
      </c>
      <c r="B1132" s="630" t="s">
        <v>2440</v>
      </c>
      <c r="C1132" s="631">
        <v>1100</v>
      </c>
      <c r="D1132" s="631">
        <v>875</v>
      </c>
      <c r="E1132" s="631">
        <v>225</v>
      </c>
      <c r="F1132" s="630" t="s">
        <v>2361</v>
      </c>
      <c r="G1132" s="630" t="s">
        <v>2411</v>
      </c>
      <c r="H1132" s="630" t="s">
        <v>2356</v>
      </c>
      <c r="I1132" s="630" t="s">
        <v>2357</v>
      </c>
      <c r="J1132" s="630" t="s">
        <v>2315</v>
      </c>
      <c r="K1132" s="630" t="s">
        <v>2292</v>
      </c>
      <c r="L1132" s="632">
        <v>42736</v>
      </c>
    </row>
    <row r="1133" spans="1:12">
      <c r="A1133" s="630">
        <v>1124</v>
      </c>
      <c r="B1133" s="630" t="s">
        <v>2440</v>
      </c>
      <c r="C1133" s="631">
        <v>1100</v>
      </c>
      <c r="D1133" s="631">
        <v>875</v>
      </c>
      <c r="E1133" s="631">
        <v>225</v>
      </c>
      <c r="F1133" s="630" t="s">
        <v>2361</v>
      </c>
      <c r="G1133" s="630" t="s">
        <v>2411</v>
      </c>
      <c r="H1133" s="630" t="s">
        <v>2356</v>
      </c>
      <c r="I1133" s="630" t="s">
        <v>2357</v>
      </c>
      <c r="J1133" s="630" t="s">
        <v>2315</v>
      </c>
      <c r="K1133" s="630" t="s">
        <v>2292</v>
      </c>
      <c r="L1133" s="632">
        <v>42736</v>
      </c>
    </row>
    <row r="1134" spans="1:12">
      <c r="A1134" s="630">
        <v>1125</v>
      </c>
      <c r="B1134" s="630" t="s">
        <v>2440</v>
      </c>
      <c r="C1134" s="631">
        <v>1100</v>
      </c>
      <c r="D1134" s="631">
        <v>875</v>
      </c>
      <c r="E1134" s="631">
        <v>225</v>
      </c>
      <c r="F1134" s="630" t="s">
        <v>2361</v>
      </c>
      <c r="G1134" s="630" t="s">
        <v>2411</v>
      </c>
      <c r="H1134" s="630" t="s">
        <v>2356</v>
      </c>
      <c r="I1134" s="630" t="s">
        <v>2357</v>
      </c>
      <c r="J1134" s="630" t="s">
        <v>2315</v>
      </c>
      <c r="K1134" s="630" t="s">
        <v>2292</v>
      </c>
      <c r="L1134" s="632">
        <v>42736</v>
      </c>
    </row>
    <row r="1135" spans="1:12">
      <c r="A1135" s="630">
        <v>1126</v>
      </c>
      <c r="B1135" s="630" t="s">
        <v>2440</v>
      </c>
      <c r="C1135" s="631">
        <v>1100</v>
      </c>
      <c r="D1135" s="631">
        <v>875</v>
      </c>
      <c r="E1135" s="631">
        <v>225</v>
      </c>
      <c r="F1135" s="630" t="s">
        <v>2361</v>
      </c>
      <c r="G1135" s="630" t="s">
        <v>2411</v>
      </c>
      <c r="H1135" s="630" t="s">
        <v>2356</v>
      </c>
      <c r="I1135" s="630" t="s">
        <v>2357</v>
      </c>
      <c r="J1135" s="630" t="s">
        <v>2315</v>
      </c>
      <c r="K1135" s="630" t="s">
        <v>2292</v>
      </c>
      <c r="L1135" s="632">
        <v>42736</v>
      </c>
    </row>
    <row r="1136" spans="1:12">
      <c r="A1136" s="630">
        <v>1127</v>
      </c>
      <c r="B1136" s="630" t="s">
        <v>2440</v>
      </c>
      <c r="C1136" s="631">
        <v>1100</v>
      </c>
      <c r="D1136" s="631">
        <v>875</v>
      </c>
      <c r="E1136" s="631">
        <v>225</v>
      </c>
      <c r="F1136" s="630" t="s">
        <v>2361</v>
      </c>
      <c r="G1136" s="630" t="s">
        <v>2411</v>
      </c>
      <c r="H1136" s="630" t="s">
        <v>2356</v>
      </c>
      <c r="I1136" s="630" t="s">
        <v>2357</v>
      </c>
      <c r="J1136" s="630" t="s">
        <v>2315</v>
      </c>
      <c r="K1136" s="630" t="s">
        <v>2292</v>
      </c>
      <c r="L1136" s="632">
        <v>42736</v>
      </c>
    </row>
    <row r="1137" spans="1:12">
      <c r="A1137" s="630">
        <v>1128</v>
      </c>
      <c r="B1137" s="630" t="s">
        <v>2440</v>
      </c>
      <c r="C1137" s="631">
        <v>1100</v>
      </c>
      <c r="D1137" s="631">
        <v>875</v>
      </c>
      <c r="E1137" s="631">
        <v>225</v>
      </c>
      <c r="F1137" s="630" t="s">
        <v>2361</v>
      </c>
      <c r="G1137" s="630" t="s">
        <v>2411</v>
      </c>
      <c r="H1137" s="630" t="s">
        <v>2356</v>
      </c>
      <c r="I1137" s="630" t="s">
        <v>2357</v>
      </c>
      <c r="J1137" s="630" t="s">
        <v>2315</v>
      </c>
      <c r="K1137" s="630" t="s">
        <v>2292</v>
      </c>
      <c r="L1137" s="632">
        <v>42736</v>
      </c>
    </row>
    <row r="1138" spans="1:12">
      <c r="A1138" s="630">
        <v>1129</v>
      </c>
      <c r="B1138" s="630" t="s">
        <v>2440</v>
      </c>
      <c r="C1138" s="631">
        <v>1100</v>
      </c>
      <c r="D1138" s="631">
        <v>875</v>
      </c>
      <c r="E1138" s="631">
        <v>225</v>
      </c>
      <c r="F1138" s="630" t="s">
        <v>2361</v>
      </c>
      <c r="G1138" s="630" t="s">
        <v>2411</v>
      </c>
      <c r="H1138" s="630" t="s">
        <v>2356</v>
      </c>
      <c r="I1138" s="630" t="s">
        <v>2357</v>
      </c>
      <c r="J1138" s="630" t="s">
        <v>2315</v>
      </c>
      <c r="K1138" s="630" t="s">
        <v>2292</v>
      </c>
      <c r="L1138" s="632">
        <v>42736</v>
      </c>
    </row>
    <row r="1139" spans="1:12">
      <c r="A1139" s="630">
        <v>1130</v>
      </c>
      <c r="B1139" s="630" t="s">
        <v>2440</v>
      </c>
      <c r="C1139" s="631">
        <v>1100</v>
      </c>
      <c r="D1139" s="631">
        <v>875</v>
      </c>
      <c r="E1139" s="631">
        <v>225</v>
      </c>
      <c r="F1139" s="630" t="s">
        <v>2361</v>
      </c>
      <c r="G1139" s="630" t="s">
        <v>2411</v>
      </c>
      <c r="H1139" s="630" t="s">
        <v>2356</v>
      </c>
      <c r="I1139" s="630" t="s">
        <v>2357</v>
      </c>
      <c r="J1139" s="630" t="s">
        <v>2315</v>
      </c>
      <c r="K1139" s="630" t="s">
        <v>2292</v>
      </c>
      <c r="L1139" s="632">
        <v>42736</v>
      </c>
    </row>
    <row r="1140" spans="1:12">
      <c r="A1140" s="630">
        <v>1131</v>
      </c>
      <c r="B1140" s="630" t="s">
        <v>2440</v>
      </c>
      <c r="C1140" s="631">
        <v>1100</v>
      </c>
      <c r="D1140" s="631">
        <v>875</v>
      </c>
      <c r="E1140" s="631">
        <v>225</v>
      </c>
      <c r="F1140" s="630" t="s">
        <v>2361</v>
      </c>
      <c r="G1140" s="630" t="s">
        <v>2411</v>
      </c>
      <c r="H1140" s="630" t="s">
        <v>2356</v>
      </c>
      <c r="I1140" s="630" t="s">
        <v>2357</v>
      </c>
      <c r="J1140" s="630" t="s">
        <v>2315</v>
      </c>
      <c r="K1140" s="630" t="s">
        <v>2292</v>
      </c>
      <c r="L1140" s="632">
        <v>42736</v>
      </c>
    </row>
    <row r="1141" spans="1:12">
      <c r="A1141" s="630">
        <v>1132</v>
      </c>
      <c r="B1141" s="630" t="s">
        <v>2440</v>
      </c>
      <c r="C1141" s="631">
        <v>1100</v>
      </c>
      <c r="D1141" s="631">
        <v>875</v>
      </c>
      <c r="E1141" s="631">
        <v>225</v>
      </c>
      <c r="F1141" s="630" t="s">
        <v>2361</v>
      </c>
      <c r="G1141" s="630" t="s">
        <v>2411</v>
      </c>
      <c r="H1141" s="630" t="s">
        <v>2356</v>
      </c>
      <c r="I1141" s="630" t="s">
        <v>2357</v>
      </c>
      <c r="J1141" s="630" t="s">
        <v>2315</v>
      </c>
      <c r="K1141" s="630" t="s">
        <v>2292</v>
      </c>
      <c r="L1141" s="632">
        <v>42736</v>
      </c>
    </row>
    <row r="1142" spans="1:12">
      <c r="A1142" s="630">
        <v>1133</v>
      </c>
      <c r="B1142" s="630" t="s">
        <v>2440</v>
      </c>
      <c r="C1142" s="631">
        <v>1100</v>
      </c>
      <c r="D1142" s="631">
        <v>875</v>
      </c>
      <c r="E1142" s="631">
        <v>225</v>
      </c>
      <c r="F1142" s="630" t="s">
        <v>2361</v>
      </c>
      <c r="G1142" s="630" t="s">
        <v>2411</v>
      </c>
      <c r="H1142" s="630" t="s">
        <v>2356</v>
      </c>
      <c r="I1142" s="630" t="s">
        <v>2357</v>
      </c>
      <c r="J1142" s="630" t="s">
        <v>2315</v>
      </c>
      <c r="K1142" s="630" t="s">
        <v>2292</v>
      </c>
      <c r="L1142" s="632">
        <v>42736</v>
      </c>
    </row>
    <row r="1143" spans="1:12">
      <c r="A1143" s="630">
        <v>1134</v>
      </c>
      <c r="B1143" s="630" t="s">
        <v>2440</v>
      </c>
      <c r="C1143" s="631">
        <v>1100</v>
      </c>
      <c r="D1143" s="631">
        <v>875</v>
      </c>
      <c r="E1143" s="631">
        <v>225</v>
      </c>
      <c r="F1143" s="630" t="s">
        <v>2361</v>
      </c>
      <c r="G1143" s="630" t="s">
        <v>2411</v>
      </c>
      <c r="H1143" s="630" t="s">
        <v>2356</v>
      </c>
      <c r="I1143" s="630" t="s">
        <v>2357</v>
      </c>
      <c r="J1143" s="630" t="s">
        <v>2315</v>
      </c>
      <c r="K1143" s="630" t="s">
        <v>2292</v>
      </c>
      <c r="L1143" s="632">
        <v>42736</v>
      </c>
    </row>
    <row r="1144" spans="1:12">
      <c r="A1144" s="630">
        <v>1135</v>
      </c>
      <c r="B1144" s="630" t="s">
        <v>2440</v>
      </c>
      <c r="C1144" s="631">
        <v>1100</v>
      </c>
      <c r="D1144" s="631">
        <v>875</v>
      </c>
      <c r="E1144" s="631">
        <v>225</v>
      </c>
      <c r="F1144" s="630" t="s">
        <v>2361</v>
      </c>
      <c r="G1144" s="630" t="s">
        <v>2411</v>
      </c>
      <c r="H1144" s="630" t="s">
        <v>2356</v>
      </c>
      <c r="I1144" s="630" t="s">
        <v>2357</v>
      </c>
      <c r="J1144" s="630" t="s">
        <v>2315</v>
      </c>
      <c r="K1144" s="630" t="s">
        <v>2292</v>
      </c>
      <c r="L1144" s="632">
        <v>42736</v>
      </c>
    </row>
    <row r="1145" spans="1:12">
      <c r="A1145" s="630">
        <v>1136</v>
      </c>
      <c r="B1145" s="630" t="s">
        <v>2440</v>
      </c>
      <c r="C1145" s="631">
        <v>1100</v>
      </c>
      <c r="D1145" s="631">
        <v>875</v>
      </c>
      <c r="E1145" s="631">
        <v>225</v>
      </c>
      <c r="F1145" s="630" t="s">
        <v>2361</v>
      </c>
      <c r="G1145" s="630" t="s">
        <v>2411</v>
      </c>
      <c r="H1145" s="630" t="s">
        <v>2356</v>
      </c>
      <c r="I1145" s="630" t="s">
        <v>2357</v>
      </c>
      <c r="J1145" s="630" t="s">
        <v>2315</v>
      </c>
      <c r="K1145" s="630" t="s">
        <v>2292</v>
      </c>
      <c r="L1145" s="632">
        <v>42736</v>
      </c>
    </row>
    <row r="1146" spans="1:12">
      <c r="A1146" s="630">
        <v>1137</v>
      </c>
      <c r="B1146" s="630" t="s">
        <v>2440</v>
      </c>
      <c r="C1146" s="631">
        <v>1100</v>
      </c>
      <c r="D1146" s="631">
        <v>875</v>
      </c>
      <c r="E1146" s="631">
        <v>225</v>
      </c>
      <c r="F1146" s="630" t="s">
        <v>2361</v>
      </c>
      <c r="G1146" s="630" t="s">
        <v>2411</v>
      </c>
      <c r="H1146" s="630" t="s">
        <v>2356</v>
      </c>
      <c r="I1146" s="630" t="s">
        <v>2357</v>
      </c>
      <c r="J1146" s="630" t="s">
        <v>2315</v>
      </c>
      <c r="K1146" s="630" t="s">
        <v>2292</v>
      </c>
      <c r="L1146" s="632">
        <v>42736</v>
      </c>
    </row>
    <row r="1147" spans="1:12">
      <c r="A1147" s="630">
        <v>1138</v>
      </c>
      <c r="B1147" s="630" t="s">
        <v>2440</v>
      </c>
      <c r="C1147" s="631">
        <v>1100</v>
      </c>
      <c r="D1147" s="631">
        <v>875</v>
      </c>
      <c r="E1147" s="631">
        <v>225</v>
      </c>
      <c r="F1147" s="630" t="s">
        <v>2361</v>
      </c>
      <c r="G1147" s="630" t="s">
        <v>2411</v>
      </c>
      <c r="H1147" s="630" t="s">
        <v>2356</v>
      </c>
      <c r="I1147" s="630" t="s">
        <v>2357</v>
      </c>
      <c r="J1147" s="630" t="s">
        <v>2315</v>
      </c>
      <c r="K1147" s="630" t="s">
        <v>2292</v>
      </c>
      <c r="L1147" s="632">
        <v>42736</v>
      </c>
    </row>
    <row r="1148" spans="1:12">
      <c r="A1148" s="630">
        <v>1139</v>
      </c>
      <c r="B1148" s="630" t="s">
        <v>2440</v>
      </c>
      <c r="C1148" s="631">
        <v>1100</v>
      </c>
      <c r="D1148" s="631">
        <v>875</v>
      </c>
      <c r="E1148" s="631">
        <v>225</v>
      </c>
      <c r="F1148" s="630" t="s">
        <v>2361</v>
      </c>
      <c r="G1148" s="630" t="s">
        <v>2411</v>
      </c>
      <c r="H1148" s="630" t="s">
        <v>2356</v>
      </c>
      <c r="I1148" s="630" t="s">
        <v>2357</v>
      </c>
      <c r="J1148" s="630" t="s">
        <v>2315</v>
      </c>
      <c r="K1148" s="630" t="s">
        <v>2292</v>
      </c>
      <c r="L1148" s="632">
        <v>42736</v>
      </c>
    </row>
    <row r="1149" spans="1:12">
      <c r="A1149" s="630">
        <v>1140</v>
      </c>
      <c r="B1149" s="630" t="s">
        <v>2440</v>
      </c>
      <c r="C1149" s="631">
        <v>1100</v>
      </c>
      <c r="D1149" s="631">
        <v>875</v>
      </c>
      <c r="E1149" s="631">
        <v>225</v>
      </c>
      <c r="F1149" s="630" t="s">
        <v>2361</v>
      </c>
      <c r="G1149" s="630" t="s">
        <v>2411</v>
      </c>
      <c r="H1149" s="630" t="s">
        <v>2356</v>
      </c>
      <c r="I1149" s="630" t="s">
        <v>2357</v>
      </c>
      <c r="J1149" s="630" t="s">
        <v>2315</v>
      </c>
      <c r="K1149" s="630" t="s">
        <v>2292</v>
      </c>
      <c r="L1149" s="632">
        <v>42736</v>
      </c>
    </row>
    <row r="1150" spans="1:12">
      <c r="A1150" s="630">
        <v>1141</v>
      </c>
      <c r="B1150" s="630" t="s">
        <v>2440</v>
      </c>
      <c r="C1150" s="631">
        <v>1100</v>
      </c>
      <c r="D1150" s="631">
        <v>875</v>
      </c>
      <c r="E1150" s="631">
        <v>225</v>
      </c>
      <c r="F1150" s="630" t="s">
        <v>2361</v>
      </c>
      <c r="G1150" s="630" t="s">
        <v>2411</v>
      </c>
      <c r="H1150" s="630" t="s">
        <v>2356</v>
      </c>
      <c r="I1150" s="630" t="s">
        <v>2357</v>
      </c>
      <c r="J1150" s="630" t="s">
        <v>2315</v>
      </c>
      <c r="K1150" s="630" t="s">
        <v>2292</v>
      </c>
      <c r="L1150" s="632">
        <v>42736</v>
      </c>
    </row>
    <row r="1151" spans="1:12">
      <c r="A1151" s="630">
        <v>1142</v>
      </c>
      <c r="B1151" s="630" t="s">
        <v>2440</v>
      </c>
      <c r="C1151" s="631">
        <v>1100</v>
      </c>
      <c r="D1151" s="631">
        <v>875</v>
      </c>
      <c r="E1151" s="631">
        <v>225</v>
      </c>
      <c r="F1151" s="630" t="s">
        <v>2361</v>
      </c>
      <c r="G1151" s="630" t="s">
        <v>2411</v>
      </c>
      <c r="H1151" s="630" t="s">
        <v>2356</v>
      </c>
      <c r="I1151" s="630" t="s">
        <v>2357</v>
      </c>
      <c r="J1151" s="630" t="s">
        <v>2315</v>
      </c>
      <c r="K1151" s="630" t="s">
        <v>2292</v>
      </c>
      <c r="L1151" s="632">
        <v>42736</v>
      </c>
    </row>
    <row r="1152" spans="1:12">
      <c r="A1152" s="630">
        <v>1143</v>
      </c>
      <c r="B1152" s="630" t="s">
        <v>2440</v>
      </c>
      <c r="C1152" s="631">
        <v>1100</v>
      </c>
      <c r="D1152" s="631">
        <v>875</v>
      </c>
      <c r="E1152" s="631">
        <v>225</v>
      </c>
      <c r="F1152" s="630" t="s">
        <v>2361</v>
      </c>
      <c r="G1152" s="630" t="s">
        <v>2411</v>
      </c>
      <c r="H1152" s="630" t="s">
        <v>2356</v>
      </c>
      <c r="I1152" s="630" t="s">
        <v>2357</v>
      </c>
      <c r="J1152" s="630" t="s">
        <v>2315</v>
      </c>
      <c r="K1152" s="630" t="s">
        <v>2292</v>
      </c>
      <c r="L1152" s="632">
        <v>42736</v>
      </c>
    </row>
    <row r="1153" spans="1:12">
      <c r="A1153" s="630">
        <v>1144</v>
      </c>
      <c r="B1153" s="630" t="s">
        <v>2440</v>
      </c>
      <c r="C1153" s="631">
        <v>1100</v>
      </c>
      <c r="D1153" s="631">
        <v>875</v>
      </c>
      <c r="E1153" s="631">
        <v>225</v>
      </c>
      <c r="F1153" s="630" t="s">
        <v>2361</v>
      </c>
      <c r="G1153" s="630" t="s">
        <v>2411</v>
      </c>
      <c r="H1153" s="630" t="s">
        <v>2356</v>
      </c>
      <c r="I1153" s="630" t="s">
        <v>2357</v>
      </c>
      <c r="J1153" s="630" t="s">
        <v>2315</v>
      </c>
      <c r="K1153" s="630" t="s">
        <v>2292</v>
      </c>
      <c r="L1153" s="632">
        <v>42736</v>
      </c>
    </row>
    <row r="1154" spans="1:12">
      <c r="A1154" s="630">
        <v>1145</v>
      </c>
      <c r="B1154" s="630" t="s">
        <v>2440</v>
      </c>
      <c r="C1154" s="631">
        <v>1100</v>
      </c>
      <c r="D1154" s="631">
        <v>875</v>
      </c>
      <c r="E1154" s="631">
        <v>225</v>
      </c>
      <c r="F1154" s="630" t="s">
        <v>2361</v>
      </c>
      <c r="G1154" s="630" t="s">
        <v>2411</v>
      </c>
      <c r="H1154" s="630" t="s">
        <v>2356</v>
      </c>
      <c r="I1154" s="630" t="s">
        <v>2357</v>
      </c>
      <c r="J1154" s="630" t="s">
        <v>2315</v>
      </c>
      <c r="K1154" s="630" t="s">
        <v>2292</v>
      </c>
      <c r="L1154" s="632">
        <v>42736</v>
      </c>
    </row>
    <row r="1155" spans="1:12">
      <c r="A1155" s="630">
        <v>1146</v>
      </c>
      <c r="B1155" s="630" t="s">
        <v>2440</v>
      </c>
      <c r="C1155" s="631">
        <v>1100</v>
      </c>
      <c r="D1155" s="631">
        <v>875</v>
      </c>
      <c r="E1155" s="631">
        <v>225</v>
      </c>
      <c r="F1155" s="630" t="s">
        <v>2361</v>
      </c>
      <c r="G1155" s="630" t="s">
        <v>2411</v>
      </c>
      <c r="H1155" s="630" t="s">
        <v>2356</v>
      </c>
      <c r="I1155" s="630" t="s">
        <v>2357</v>
      </c>
      <c r="J1155" s="630" t="s">
        <v>2315</v>
      </c>
      <c r="K1155" s="630" t="s">
        <v>2292</v>
      </c>
      <c r="L1155" s="632">
        <v>42736</v>
      </c>
    </row>
    <row r="1156" spans="1:12">
      <c r="A1156" s="630">
        <v>1147</v>
      </c>
      <c r="B1156" s="630" t="s">
        <v>2440</v>
      </c>
      <c r="C1156" s="631">
        <v>1100</v>
      </c>
      <c r="D1156" s="631">
        <v>875</v>
      </c>
      <c r="E1156" s="631">
        <v>225</v>
      </c>
      <c r="F1156" s="630" t="s">
        <v>2361</v>
      </c>
      <c r="G1156" s="630" t="s">
        <v>2411</v>
      </c>
      <c r="H1156" s="630" t="s">
        <v>2356</v>
      </c>
      <c r="I1156" s="630" t="s">
        <v>2357</v>
      </c>
      <c r="J1156" s="630" t="s">
        <v>2315</v>
      </c>
      <c r="K1156" s="630" t="s">
        <v>2292</v>
      </c>
      <c r="L1156" s="632">
        <v>42736</v>
      </c>
    </row>
    <row r="1157" spans="1:12">
      <c r="A1157" s="630">
        <v>1148</v>
      </c>
      <c r="B1157" s="630" t="s">
        <v>2440</v>
      </c>
      <c r="C1157" s="631">
        <v>1100</v>
      </c>
      <c r="D1157" s="631">
        <v>875</v>
      </c>
      <c r="E1157" s="631">
        <v>225</v>
      </c>
      <c r="F1157" s="630" t="s">
        <v>2361</v>
      </c>
      <c r="G1157" s="630" t="s">
        <v>2411</v>
      </c>
      <c r="H1157" s="630" t="s">
        <v>2356</v>
      </c>
      <c r="I1157" s="630" t="s">
        <v>2357</v>
      </c>
      <c r="J1157" s="630" t="s">
        <v>2315</v>
      </c>
      <c r="K1157" s="630" t="s">
        <v>2292</v>
      </c>
      <c r="L1157" s="632">
        <v>42736</v>
      </c>
    </row>
    <row r="1158" spans="1:12">
      <c r="A1158" s="630">
        <v>1149</v>
      </c>
      <c r="B1158" s="630" t="s">
        <v>2440</v>
      </c>
      <c r="C1158" s="631">
        <v>1100</v>
      </c>
      <c r="D1158" s="631">
        <v>875</v>
      </c>
      <c r="E1158" s="631">
        <v>225</v>
      </c>
      <c r="F1158" s="630" t="s">
        <v>2361</v>
      </c>
      <c r="G1158" s="630" t="s">
        <v>2411</v>
      </c>
      <c r="H1158" s="630" t="s">
        <v>2356</v>
      </c>
      <c r="I1158" s="630" t="s">
        <v>2357</v>
      </c>
      <c r="J1158" s="630" t="s">
        <v>2315</v>
      </c>
      <c r="K1158" s="630" t="s">
        <v>2292</v>
      </c>
      <c r="L1158" s="632">
        <v>42736</v>
      </c>
    </row>
    <row r="1159" spans="1:12">
      <c r="A1159" s="630">
        <v>1150</v>
      </c>
      <c r="B1159" s="630" t="s">
        <v>2440</v>
      </c>
      <c r="C1159" s="631">
        <v>1100</v>
      </c>
      <c r="D1159" s="631">
        <v>875</v>
      </c>
      <c r="E1159" s="631">
        <v>225</v>
      </c>
      <c r="F1159" s="630" t="s">
        <v>2361</v>
      </c>
      <c r="G1159" s="630" t="s">
        <v>2411</v>
      </c>
      <c r="H1159" s="630" t="s">
        <v>2356</v>
      </c>
      <c r="I1159" s="630" t="s">
        <v>2357</v>
      </c>
      <c r="J1159" s="630" t="s">
        <v>2315</v>
      </c>
      <c r="K1159" s="630" t="s">
        <v>2292</v>
      </c>
      <c r="L1159" s="632">
        <v>42736</v>
      </c>
    </row>
    <row r="1160" spans="1:12">
      <c r="A1160" s="630">
        <v>1151</v>
      </c>
      <c r="B1160" s="630" t="s">
        <v>2440</v>
      </c>
      <c r="C1160" s="631">
        <v>1100</v>
      </c>
      <c r="D1160" s="631">
        <v>875</v>
      </c>
      <c r="E1160" s="631">
        <v>225</v>
      </c>
      <c r="F1160" s="630" t="s">
        <v>2361</v>
      </c>
      <c r="G1160" s="630" t="s">
        <v>2411</v>
      </c>
      <c r="H1160" s="630" t="s">
        <v>2356</v>
      </c>
      <c r="I1160" s="630" t="s">
        <v>2357</v>
      </c>
      <c r="J1160" s="630" t="s">
        <v>2315</v>
      </c>
      <c r="K1160" s="630" t="s">
        <v>2292</v>
      </c>
      <c r="L1160" s="632">
        <v>42736</v>
      </c>
    </row>
    <row r="1161" spans="1:12">
      <c r="A1161" s="630">
        <v>1152</v>
      </c>
      <c r="B1161" s="630" t="s">
        <v>2440</v>
      </c>
      <c r="C1161" s="631">
        <v>1100</v>
      </c>
      <c r="D1161" s="631">
        <v>875</v>
      </c>
      <c r="E1161" s="631">
        <v>225</v>
      </c>
      <c r="F1161" s="630" t="s">
        <v>2361</v>
      </c>
      <c r="G1161" s="630" t="s">
        <v>2411</v>
      </c>
      <c r="H1161" s="630" t="s">
        <v>2356</v>
      </c>
      <c r="I1161" s="630" t="s">
        <v>2357</v>
      </c>
      <c r="J1161" s="630" t="s">
        <v>2315</v>
      </c>
      <c r="K1161" s="630" t="s">
        <v>2292</v>
      </c>
      <c r="L1161" s="632">
        <v>42736</v>
      </c>
    </row>
    <row r="1162" spans="1:12">
      <c r="A1162" s="630">
        <v>1153</v>
      </c>
      <c r="B1162" s="630" t="s">
        <v>2440</v>
      </c>
      <c r="C1162" s="631">
        <v>1100</v>
      </c>
      <c r="D1162" s="631">
        <v>875</v>
      </c>
      <c r="E1162" s="631">
        <v>225</v>
      </c>
      <c r="F1162" s="630" t="s">
        <v>2361</v>
      </c>
      <c r="G1162" s="630" t="s">
        <v>2411</v>
      </c>
      <c r="H1162" s="630" t="s">
        <v>2356</v>
      </c>
      <c r="I1162" s="630" t="s">
        <v>2357</v>
      </c>
      <c r="J1162" s="630" t="s">
        <v>2315</v>
      </c>
      <c r="K1162" s="630" t="s">
        <v>2292</v>
      </c>
      <c r="L1162" s="632">
        <v>42736</v>
      </c>
    </row>
    <row r="1163" spans="1:12">
      <c r="A1163" s="630">
        <v>1154</v>
      </c>
      <c r="B1163" s="630" t="s">
        <v>2440</v>
      </c>
      <c r="C1163" s="631">
        <v>1100</v>
      </c>
      <c r="D1163" s="631">
        <v>875</v>
      </c>
      <c r="E1163" s="631">
        <v>225</v>
      </c>
      <c r="F1163" s="630" t="s">
        <v>2361</v>
      </c>
      <c r="G1163" s="630" t="s">
        <v>2411</v>
      </c>
      <c r="H1163" s="630" t="s">
        <v>2356</v>
      </c>
      <c r="I1163" s="630" t="s">
        <v>2357</v>
      </c>
      <c r="J1163" s="630" t="s">
        <v>2315</v>
      </c>
      <c r="K1163" s="630" t="s">
        <v>2292</v>
      </c>
      <c r="L1163" s="632">
        <v>42736</v>
      </c>
    </row>
    <row r="1164" spans="1:12">
      <c r="A1164" s="630">
        <v>1155</v>
      </c>
      <c r="B1164" s="630" t="s">
        <v>2440</v>
      </c>
      <c r="C1164" s="631">
        <v>1100</v>
      </c>
      <c r="D1164" s="631">
        <v>875</v>
      </c>
      <c r="E1164" s="631">
        <v>225</v>
      </c>
      <c r="F1164" s="630" t="s">
        <v>2361</v>
      </c>
      <c r="G1164" s="630" t="s">
        <v>2411</v>
      </c>
      <c r="H1164" s="630" t="s">
        <v>2356</v>
      </c>
      <c r="I1164" s="630" t="s">
        <v>2357</v>
      </c>
      <c r="J1164" s="630" t="s">
        <v>2315</v>
      </c>
      <c r="K1164" s="630" t="s">
        <v>2292</v>
      </c>
      <c r="L1164" s="632">
        <v>42736</v>
      </c>
    </row>
    <row r="1165" spans="1:12">
      <c r="A1165" s="630">
        <v>1156</v>
      </c>
      <c r="B1165" s="630" t="s">
        <v>2440</v>
      </c>
      <c r="C1165" s="631">
        <v>1100</v>
      </c>
      <c r="D1165" s="631">
        <v>875</v>
      </c>
      <c r="E1165" s="631">
        <v>225</v>
      </c>
      <c r="F1165" s="630" t="s">
        <v>2361</v>
      </c>
      <c r="G1165" s="630" t="s">
        <v>2411</v>
      </c>
      <c r="H1165" s="630" t="s">
        <v>2356</v>
      </c>
      <c r="I1165" s="630" t="s">
        <v>2357</v>
      </c>
      <c r="J1165" s="630" t="s">
        <v>2315</v>
      </c>
      <c r="K1165" s="630" t="s">
        <v>2292</v>
      </c>
      <c r="L1165" s="632">
        <v>42736</v>
      </c>
    </row>
    <row r="1166" spans="1:12">
      <c r="A1166" s="630">
        <v>1157</v>
      </c>
      <c r="B1166" s="630" t="s">
        <v>2440</v>
      </c>
      <c r="C1166" s="631">
        <v>1100</v>
      </c>
      <c r="D1166" s="631">
        <v>875</v>
      </c>
      <c r="E1166" s="631">
        <v>225</v>
      </c>
      <c r="F1166" s="630" t="s">
        <v>2361</v>
      </c>
      <c r="G1166" s="630" t="s">
        <v>2411</v>
      </c>
      <c r="H1166" s="630" t="s">
        <v>2356</v>
      </c>
      <c r="I1166" s="630" t="s">
        <v>2357</v>
      </c>
      <c r="J1166" s="630" t="s">
        <v>2315</v>
      </c>
      <c r="K1166" s="630" t="s">
        <v>2292</v>
      </c>
      <c r="L1166" s="632">
        <v>42736</v>
      </c>
    </row>
    <row r="1167" spans="1:12">
      <c r="A1167" s="630">
        <v>1158</v>
      </c>
      <c r="B1167" s="630" t="s">
        <v>2440</v>
      </c>
      <c r="C1167" s="631">
        <v>1100</v>
      </c>
      <c r="D1167" s="631">
        <v>875</v>
      </c>
      <c r="E1167" s="631">
        <v>225</v>
      </c>
      <c r="F1167" s="630" t="s">
        <v>2361</v>
      </c>
      <c r="G1167" s="630" t="s">
        <v>2411</v>
      </c>
      <c r="H1167" s="630" t="s">
        <v>2356</v>
      </c>
      <c r="I1167" s="630" t="s">
        <v>2357</v>
      </c>
      <c r="J1167" s="630" t="s">
        <v>2315</v>
      </c>
      <c r="K1167" s="630" t="s">
        <v>2292</v>
      </c>
      <c r="L1167" s="632">
        <v>42736</v>
      </c>
    </row>
    <row r="1168" spans="1:12">
      <c r="A1168" s="630">
        <v>1159</v>
      </c>
      <c r="B1168" s="630" t="s">
        <v>2440</v>
      </c>
      <c r="C1168" s="631">
        <v>1100</v>
      </c>
      <c r="D1168" s="631">
        <v>875</v>
      </c>
      <c r="E1168" s="631">
        <v>225</v>
      </c>
      <c r="F1168" s="630" t="s">
        <v>2361</v>
      </c>
      <c r="G1168" s="630" t="s">
        <v>2411</v>
      </c>
      <c r="H1168" s="630" t="s">
        <v>2356</v>
      </c>
      <c r="I1168" s="630" t="s">
        <v>2357</v>
      </c>
      <c r="J1168" s="630" t="s">
        <v>2315</v>
      </c>
      <c r="K1168" s="630" t="s">
        <v>2292</v>
      </c>
      <c r="L1168" s="632">
        <v>42736</v>
      </c>
    </row>
    <row r="1169" spans="1:12">
      <c r="A1169" s="630">
        <v>1160</v>
      </c>
      <c r="B1169" s="630" t="s">
        <v>2440</v>
      </c>
      <c r="C1169" s="631">
        <v>1100</v>
      </c>
      <c r="D1169" s="631">
        <v>875</v>
      </c>
      <c r="E1169" s="631">
        <v>225</v>
      </c>
      <c r="F1169" s="630" t="s">
        <v>2361</v>
      </c>
      <c r="G1169" s="630" t="s">
        <v>2411</v>
      </c>
      <c r="H1169" s="630" t="s">
        <v>2356</v>
      </c>
      <c r="I1169" s="630" t="s">
        <v>2357</v>
      </c>
      <c r="J1169" s="630" t="s">
        <v>2315</v>
      </c>
      <c r="K1169" s="630" t="s">
        <v>2292</v>
      </c>
      <c r="L1169" s="632">
        <v>42736</v>
      </c>
    </row>
    <row r="1170" spans="1:12">
      <c r="A1170" s="630">
        <v>1161</v>
      </c>
      <c r="B1170" s="630" t="s">
        <v>2440</v>
      </c>
      <c r="C1170" s="631">
        <v>1100</v>
      </c>
      <c r="D1170" s="631">
        <v>875</v>
      </c>
      <c r="E1170" s="631">
        <v>225</v>
      </c>
      <c r="F1170" s="630" t="s">
        <v>2361</v>
      </c>
      <c r="G1170" s="630" t="s">
        <v>2411</v>
      </c>
      <c r="H1170" s="630" t="s">
        <v>2356</v>
      </c>
      <c r="I1170" s="630" t="s">
        <v>2357</v>
      </c>
      <c r="J1170" s="630" t="s">
        <v>2315</v>
      </c>
      <c r="K1170" s="630" t="s">
        <v>2292</v>
      </c>
      <c r="L1170" s="632">
        <v>42736</v>
      </c>
    </row>
    <row r="1171" spans="1:12">
      <c r="A1171" s="630">
        <v>1162</v>
      </c>
      <c r="B1171" s="630" t="s">
        <v>2440</v>
      </c>
      <c r="C1171" s="631">
        <v>1100</v>
      </c>
      <c r="D1171" s="631">
        <v>875</v>
      </c>
      <c r="E1171" s="631">
        <v>225</v>
      </c>
      <c r="F1171" s="630" t="s">
        <v>2361</v>
      </c>
      <c r="G1171" s="630" t="s">
        <v>2411</v>
      </c>
      <c r="H1171" s="630" t="s">
        <v>2356</v>
      </c>
      <c r="I1171" s="630" t="s">
        <v>2357</v>
      </c>
      <c r="J1171" s="630" t="s">
        <v>2315</v>
      </c>
      <c r="K1171" s="630" t="s">
        <v>2292</v>
      </c>
      <c r="L1171" s="632">
        <v>42736</v>
      </c>
    </row>
    <row r="1172" spans="1:12">
      <c r="A1172" s="630">
        <v>1163</v>
      </c>
      <c r="B1172" s="630" t="s">
        <v>2440</v>
      </c>
      <c r="C1172" s="631">
        <v>1100</v>
      </c>
      <c r="D1172" s="631">
        <v>875</v>
      </c>
      <c r="E1172" s="631">
        <v>225</v>
      </c>
      <c r="F1172" s="630" t="s">
        <v>2361</v>
      </c>
      <c r="G1172" s="630" t="s">
        <v>2411</v>
      </c>
      <c r="H1172" s="630" t="s">
        <v>2356</v>
      </c>
      <c r="I1172" s="630" t="s">
        <v>2357</v>
      </c>
      <c r="J1172" s="630" t="s">
        <v>2315</v>
      </c>
      <c r="K1172" s="630" t="s">
        <v>2292</v>
      </c>
      <c r="L1172" s="632">
        <v>42736</v>
      </c>
    </row>
    <row r="1173" spans="1:12">
      <c r="A1173" s="630">
        <v>1164</v>
      </c>
      <c r="B1173" s="630" t="s">
        <v>2440</v>
      </c>
      <c r="C1173" s="631">
        <v>1100</v>
      </c>
      <c r="D1173" s="631">
        <v>875</v>
      </c>
      <c r="E1173" s="631">
        <v>225</v>
      </c>
      <c r="F1173" s="630" t="s">
        <v>2361</v>
      </c>
      <c r="G1173" s="630" t="s">
        <v>2411</v>
      </c>
      <c r="H1173" s="630" t="s">
        <v>2356</v>
      </c>
      <c r="I1173" s="630" t="s">
        <v>2357</v>
      </c>
      <c r="J1173" s="630" t="s">
        <v>2315</v>
      </c>
      <c r="K1173" s="630" t="s">
        <v>2292</v>
      </c>
      <c r="L1173" s="632">
        <v>42736</v>
      </c>
    </row>
    <row r="1174" spans="1:12">
      <c r="A1174" s="630">
        <v>1165</v>
      </c>
      <c r="B1174" s="630" t="s">
        <v>2440</v>
      </c>
      <c r="C1174" s="631">
        <v>1100</v>
      </c>
      <c r="D1174" s="631">
        <v>875</v>
      </c>
      <c r="E1174" s="631">
        <v>225</v>
      </c>
      <c r="F1174" s="630" t="s">
        <v>2361</v>
      </c>
      <c r="G1174" s="630" t="s">
        <v>2411</v>
      </c>
      <c r="H1174" s="630" t="s">
        <v>2356</v>
      </c>
      <c r="I1174" s="630" t="s">
        <v>2357</v>
      </c>
      <c r="J1174" s="630" t="s">
        <v>2315</v>
      </c>
      <c r="K1174" s="630" t="s">
        <v>2292</v>
      </c>
      <c r="L1174" s="632">
        <v>42736</v>
      </c>
    </row>
    <row r="1175" spans="1:12">
      <c r="A1175" s="630">
        <v>1166</v>
      </c>
      <c r="B1175" s="630" t="s">
        <v>2440</v>
      </c>
      <c r="C1175" s="631">
        <v>1100</v>
      </c>
      <c r="D1175" s="631">
        <v>875</v>
      </c>
      <c r="E1175" s="631">
        <v>225</v>
      </c>
      <c r="F1175" s="630" t="s">
        <v>2361</v>
      </c>
      <c r="G1175" s="630" t="s">
        <v>2411</v>
      </c>
      <c r="H1175" s="630" t="s">
        <v>2356</v>
      </c>
      <c r="I1175" s="630" t="s">
        <v>2357</v>
      </c>
      <c r="J1175" s="630" t="s">
        <v>2315</v>
      </c>
      <c r="K1175" s="630" t="s">
        <v>2292</v>
      </c>
      <c r="L1175" s="632">
        <v>42736</v>
      </c>
    </row>
    <row r="1176" spans="1:12">
      <c r="A1176" s="630">
        <v>1167</v>
      </c>
      <c r="B1176" s="630" t="s">
        <v>2440</v>
      </c>
      <c r="C1176" s="631">
        <v>1100</v>
      </c>
      <c r="D1176" s="631">
        <v>875</v>
      </c>
      <c r="E1176" s="631">
        <v>225</v>
      </c>
      <c r="F1176" s="630" t="s">
        <v>2361</v>
      </c>
      <c r="G1176" s="630" t="s">
        <v>2411</v>
      </c>
      <c r="H1176" s="630" t="s">
        <v>2356</v>
      </c>
      <c r="I1176" s="630" t="s">
        <v>2357</v>
      </c>
      <c r="J1176" s="630" t="s">
        <v>2315</v>
      </c>
      <c r="K1176" s="630" t="s">
        <v>2292</v>
      </c>
      <c r="L1176" s="632">
        <v>42736</v>
      </c>
    </row>
    <row r="1177" spans="1:12">
      <c r="A1177" s="630">
        <v>1168</v>
      </c>
      <c r="B1177" s="630" t="s">
        <v>2440</v>
      </c>
      <c r="C1177" s="631">
        <v>1100</v>
      </c>
      <c r="D1177" s="631">
        <v>875</v>
      </c>
      <c r="E1177" s="631">
        <v>225</v>
      </c>
      <c r="F1177" s="630" t="s">
        <v>2361</v>
      </c>
      <c r="G1177" s="630" t="s">
        <v>2411</v>
      </c>
      <c r="H1177" s="630" t="s">
        <v>2356</v>
      </c>
      <c r="I1177" s="630" t="s">
        <v>2357</v>
      </c>
      <c r="J1177" s="630" t="s">
        <v>2315</v>
      </c>
      <c r="K1177" s="630" t="s">
        <v>2292</v>
      </c>
      <c r="L1177" s="632">
        <v>42736</v>
      </c>
    </row>
    <row r="1178" spans="1:12">
      <c r="A1178" s="630">
        <v>1169</v>
      </c>
      <c r="B1178" s="630" t="s">
        <v>2440</v>
      </c>
      <c r="C1178" s="631">
        <v>1100</v>
      </c>
      <c r="D1178" s="631">
        <v>875</v>
      </c>
      <c r="E1178" s="631">
        <v>225</v>
      </c>
      <c r="F1178" s="630" t="s">
        <v>2361</v>
      </c>
      <c r="G1178" s="630" t="s">
        <v>2411</v>
      </c>
      <c r="H1178" s="630" t="s">
        <v>2356</v>
      </c>
      <c r="I1178" s="630" t="s">
        <v>2357</v>
      </c>
      <c r="J1178" s="630" t="s">
        <v>2315</v>
      </c>
      <c r="K1178" s="630" t="s">
        <v>2292</v>
      </c>
      <c r="L1178" s="632">
        <v>42736</v>
      </c>
    </row>
    <row r="1179" spans="1:12">
      <c r="A1179" s="630">
        <v>1170</v>
      </c>
      <c r="B1179" s="630" t="s">
        <v>2440</v>
      </c>
      <c r="C1179" s="631">
        <v>1100</v>
      </c>
      <c r="D1179" s="631">
        <v>875</v>
      </c>
      <c r="E1179" s="631">
        <v>225</v>
      </c>
      <c r="F1179" s="630" t="s">
        <v>2361</v>
      </c>
      <c r="G1179" s="630" t="s">
        <v>2411</v>
      </c>
      <c r="H1179" s="630" t="s">
        <v>2356</v>
      </c>
      <c r="I1179" s="630" t="s">
        <v>2357</v>
      </c>
      <c r="J1179" s="630" t="s">
        <v>2315</v>
      </c>
      <c r="K1179" s="630" t="s">
        <v>2292</v>
      </c>
      <c r="L1179" s="632">
        <v>42736</v>
      </c>
    </row>
    <row r="1180" spans="1:12">
      <c r="A1180" s="630">
        <v>1171</v>
      </c>
      <c r="B1180" s="630" t="s">
        <v>2440</v>
      </c>
      <c r="C1180" s="631">
        <v>1100</v>
      </c>
      <c r="D1180" s="631">
        <v>875</v>
      </c>
      <c r="E1180" s="631">
        <v>225</v>
      </c>
      <c r="F1180" s="630" t="s">
        <v>2361</v>
      </c>
      <c r="G1180" s="630" t="s">
        <v>2411</v>
      </c>
      <c r="H1180" s="630" t="s">
        <v>2356</v>
      </c>
      <c r="I1180" s="630" t="s">
        <v>2357</v>
      </c>
      <c r="J1180" s="630" t="s">
        <v>2315</v>
      </c>
      <c r="K1180" s="630" t="s">
        <v>2292</v>
      </c>
      <c r="L1180" s="632">
        <v>42736</v>
      </c>
    </row>
    <row r="1181" spans="1:12">
      <c r="A1181" s="630">
        <v>1172</v>
      </c>
      <c r="B1181" s="630" t="s">
        <v>2440</v>
      </c>
      <c r="C1181" s="631">
        <v>1100</v>
      </c>
      <c r="D1181" s="631">
        <v>875</v>
      </c>
      <c r="E1181" s="631">
        <v>225</v>
      </c>
      <c r="F1181" s="630" t="s">
        <v>2361</v>
      </c>
      <c r="G1181" s="630" t="s">
        <v>2411</v>
      </c>
      <c r="H1181" s="630" t="s">
        <v>2356</v>
      </c>
      <c r="I1181" s="630" t="s">
        <v>2357</v>
      </c>
      <c r="J1181" s="630" t="s">
        <v>2315</v>
      </c>
      <c r="K1181" s="630" t="s">
        <v>2292</v>
      </c>
      <c r="L1181" s="632">
        <v>42736</v>
      </c>
    </row>
    <row r="1182" spans="1:12">
      <c r="A1182" s="630">
        <v>1173</v>
      </c>
      <c r="B1182" s="630" t="s">
        <v>2440</v>
      </c>
      <c r="C1182" s="631">
        <v>1100</v>
      </c>
      <c r="D1182" s="631">
        <v>875</v>
      </c>
      <c r="E1182" s="631">
        <v>225</v>
      </c>
      <c r="F1182" s="630" t="s">
        <v>2361</v>
      </c>
      <c r="G1182" s="630" t="s">
        <v>2411</v>
      </c>
      <c r="H1182" s="630" t="s">
        <v>2356</v>
      </c>
      <c r="I1182" s="630" t="s">
        <v>2357</v>
      </c>
      <c r="J1182" s="630" t="s">
        <v>2315</v>
      </c>
      <c r="K1182" s="630" t="s">
        <v>2292</v>
      </c>
      <c r="L1182" s="632">
        <v>42736</v>
      </c>
    </row>
    <row r="1183" spans="1:12">
      <c r="A1183" s="630">
        <v>1174</v>
      </c>
      <c r="B1183" s="630" t="s">
        <v>2440</v>
      </c>
      <c r="C1183" s="631">
        <v>1100</v>
      </c>
      <c r="D1183" s="631">
        <v>875</v>
      </c>
      <c r="E1183" s="631">
        <v>225</v>
      </c>
      <c r="F1183" s="630" t="s">
        <v>2361</v>
      </c>
      <c r="G1183" s="630" t="s">
        <v>2411</v>
      </c>
      <c r="H1183" s="630" t="s">
        <v>2356</v>
      </c>
      <c r="I1183" s="630" t="s">
        <v>2357</v>
      </c>
      <c r="J1183" s="630" t="s">
        <v>2315</v>
      </c>
      <c r="K1183" s="630" t="s">
        <v>2292</v>
      </c>
      <c r="L1183" s="632">
        <v>42736</v>
      </c>
    </row>
    <row r="1184" spans="1:12">
      <c r="A1184" s="630">
        <v>1175</v>
      </c>
      <c r="B1184" s="630" t="s">
        <v>2440</v>
      </c>
      <c r="C1184" s="631">
        <v>1100</v>
      </c>
      <c r="D1184" s="631">
        <v>875</v>
      </c>
      <c r="E1184" s="631">
        <v>225</v>
      </c>
      <c r="F1184" s="630" t="s">
        <v>2361</v>
      </c>
      <c r="G1184" s="630" t="s">
        <v>2411</v>
      </c>
      <c r="H1184" s="630" t="s">
        <v>2356</v>
      </c>
      <c r="I1184" s="630" t="s">
        <v>2357</v>
      </c>
      <c r="J1184" s="630" t="s">
        <v>2315</v>
      </c>
      <c r="K1184" s="630" t="s">
        <v>2292</v>
      </c>
      <c r="L1184" s="632">
        <v>42736</v>
      </c>
    </row>
    <row r="1185" spans="1:12">
      <c r="A1185" s="630">
        <v>1176</v>
      </c>
      <c r="B1185" s="630" t="s">
        <v>2440</v>
      </c>
      <c r="C1185" s="631">
        <v>1100</v>
      </c>
      <c r="D1185" s="631">
        <v>875</v>
      </c>
      <c r="E1185" s="631">
        <v>225</v>
      </c>
      <c r="F1185" s="630" t="s">
        <v>2361</v>
      </c>
      <c r="G1185" s="630" t="s">
        <v>2411</v>
      </c>
      <c r="H1185" s="630" t="s">
        <v>2356</v>
      </c>
      <c r="I1185" s="630" t="s">
        <v>2357</v>
      </c>
      <c r="J1185" s="630" t="s">
        <v>2315</v>
      </c>
      <c r="K1185" s="630" t="s">
        <v>2292</v>
      </c>
      <c r="L1185" s="632">
        <v>42736</v>
      </c>
    </row>
    <row r="1186" spans="1:12">
      <c r="A1186" s="630">
        <v>1177</v>
      </c>
      <c r="B1186" s="630" t="s">
        <v>2440</v>
      </c>
      <c r="C1186" s="631">
        <v>1100</v>
      </c>
      <c r="D1186" s="631">
        <v>875</v>
      </c>
      <c r="E1186" s="631">
        <v>225</v>
      </c>
      <c r="F1186" s="630" t="s">
        <v>2361</v>
      </c>
      <c r="G1186" s="630" t="s">
        <v>2411</v>
      </c>
      <c r="H1186" s="630" t="s">
        <v>2356</v>
      </c>
      <c r="I1186" s="630" t="s">
        <v>2357</v>
      </c>
      <c r="J1186" s="630" t="s">
        <v>2315</v>
      </c>
      <c r="K1186" s="630" t="s">
        <v>2292</v>
      </c>
      <c r="L1186" s="632">
        <v>42736</v>
      </c>
    </row>
    <row r="1187" spans="1:12">
      <c r="A1187" s="630">
        <v>1178</v>
      </c>
      <c r="B1187" s="630" t="s">
        <v>2440</v>
      </c>
      <c r="C1187" s="631">
        <v>1100</v>
      </c>
      <c r="D1187" s="631">
        <v>875</v>
      </c>
      <c r="E1187" s="631">
        <v>225</v>
      </c>
      <c r="F1187" s="630" t="s">
        <v>2361</v>
      </c>
      <c r="G1187" s="630" t="s">
        <v>2411</v>
      </c>
      <c r="H1187" s="630" t="s">
        <v>2356</v>
      </c>
      <c r="I1187" s="630" t="s">
        <v>2357</v>
      </c>
      <c r="J1187" s="630" t="s">
        <v>2315</v>
      </c>
      <c r="K1187" s="630" t="s">
        <v>2292</v>
      </c>
      <c r="L1187" s="632">
        <v>42736</v>
      </c>
    </row>
    <row r="1188" spans="1:12">
      <c r="A1188" s="630">
        <v>1179</v>
      </c>
      <c r="B1188" s="630" t="s">
        <v>2440</v>
      </c>
      <c r="C1188" s="631">
        <v>1100</v>
      </c>
      <c r="D1188" s="631">
        <v>875</v>
      </c>
      <c r="E1188" s="631">
        <v>225</v>
      </c>
      <c r="F1188" s="630" t="s">
        <v>2361</v>
      </c>
      <c r="G1188" s="630" t="s">
        <v>2411</v>
      </c>
      <c r="H1188" s="630" t="s">
        <v>2356</v>
      </c>
      <c r="I1188" s="630" t="s">
        <v>2357</v>
      </c>
      <c r="J1188" s="630" t="s">
        <v>2315</v>
      </c>
      <c r="K1188" s="630" t="s">
        <v>2292</v>
      </c>
      <c r="L1188" s="632">
        <v>42736</v>
      </c>
    </row>
    <row r="1189" spans="1:12">
      <c r="A1189" s="630">
        <v>1180</v>
      </c>
      <c r="B1189" s="630" t="s">
        <v>2440</v>
      </c>
      <c r="C1189" s="631">
        <v>1100</v>
      </c>
      <c r="D1189" s="631">
        <v>875</v>
      </c>
      <c r="E1189" s="631">
        <v>225</v>
      </c>
      <c r="F1189" s="630" t="s">
        <v>2361</v>
      </c>
      <c r="G1189" s="630" t="s">
        <v>2411</v>
      </c>
      <c r="H1189" s="630" t="s">
        <v>2356</v>
      </c>
      <c r="I1189" s="630" t="s">
        <v>2357</v>
      </c>
      <c r="J1189" s="630" t="s">
        <v>2315</v>
      </c>
      <c r="K1189" s="630" t="s">
        <v>2292</v>
      </c>
      <c r="L1189" s="632">
        <v>42736</v>
      </c>
    </row>
    <row r="1190" spans="1:12">
      <c r="A1190" s="630">
        <v>1181</v>
      </c>
      <c r="B1190" s="630" t="s">
        <v>2440</v>
      </c>
      <c r="C1190" s="631">
        <v>1100</v>
      </c>
      <c r="D1190" s="631">
        <v>875</v>
      </c>
      <c r="E1190" s="631">
        <v>225</v>
      </c>
      <c r="F1190" s="630" t="s">
        <v>2361</v>
      </c>
      <c r="G1190" s="630" t="s">
        <v>2411</v>
      </c>
      <c r="H1190" s="630" t="s">
        <v>2356</v>
      </c>
      <c r="I1190" s="630" t="s">
        <v>2357</v>
      </c>
      <c r="J1190" s="630" t="s">
        <v>2315</v>
      </c>
      <c r="K1190" s="630" t="s">
        <v>2292</v>
      </c>
      <c r="L1190" s="632">
        <v>42736</v>
      </c>
    </row>
    <row r="1191" spans="1:12">
      <c r="A1191" s="630">
        <v>1182</v>
      </c>
      <c r="B1191" s="630" t="s">
        <v>2440</v>
      </c>
      <c r="C1191" s="631">
        <v>1100</v>
      </c>
      <c r="D1191" s="631">
        <v>875</v>
      </c>
      <c r="E1191" s="631">
        <v>225</v>
      </c>
      <c r="F1191" s="630" t="s">
        <v>2361</v>
      </c>
      <c r="G1191" s="630" t="s">
        <v>2411</v>
      </c>
      <c r="H1191" s="630" t="s">
        <v>2356</v>
      </c>
      <c r="I1191" s="630" t="s">
        <v>2357</v>
      </c>
      <c r="J1191" s="630" t="s">
        <v>2315</v>
      </c>
      <c r="K1191" s="630" t="s">
        <v>2292</v>
      </c>
      <c r="L1191" s="632">
        <v>42736</v>
      </c>
    </row>
    <row r="1192" spans="1:12">
      <c r="A1192" s="630">
        <v>1183</v>
      </c>
      <c r="B1192" s="630" t="s">
        <v>2440</v>
      </c>
      <c r="C1192" s="631">
        <v>1100</v>
      </c>
      <c r="D1192" s="631">
        <v>875</v>
      </c>
      <c r="E1192" s="631">
        <v>225</v>
      </c>
      <c r="F1192" s="630" t="s">
        <v>2361</v>
      </c>
      <c r="G1192" s="630" t="s">
        <v>2411</v>
      </c>
      <c r="H1192" s="630" t="s">
        <v>2356</v>
      </c>
      <c r="I1192" s="630" t="s">
        <v>2357</v>
      </c>
      <c r="J1192" s="630" t="s">
        <v>2315</v>
      </c>
      <c r="K1192" s="630" t="s">
        <v>2292</v>
      </c>
      <c r="L1192" s="632">
        <v>42736</v>
      </c>
    </row>
    <row r="1193" spans="1:12">
      <c r="A1193" s="630">
        <v>1184</v>
      </c>
      <c r="B1193" s="630" t="s">
        <v>2440</v>
      </c>
      <c r="C1193" s="631">
        <v>1100</v>
      </c>
      <c r="D1193" s="631">
        <v>875</v>
      </c>
      <c r="E1193" s="631">
        <v>225</v>
      </c>
      <c r="F1193" s="630" t="s">
        <v>2361</v>
      </c>
      <c r="G1193" s="630" t="s">
        <v>2411</v>
      </c>
      <c r="H1193" s="630" t="s">
        <v>2356</v>
      </c>
      <c r="I1193" s="630" t="s">
        <v>2357</v>
      </c>
      <c r="J1193" s="630" t="s">
        <v>2315</v>
      </c>
      <c r="K1193" s="630" t="s">
        <v>2292</v>
      </c>
      <c r="L1193" s="632">
        <v>42736</v>
      </c>
    </row>
    <row r="1194" spans="1:12">
      <c r="A1194" s="630">
        <v>1185</v>
      </c>
      <c r="B1194" s="630" t="s">
        <v>2440</v>
      </c>
      <c r="C1194" s="631">
        <v>1100</v>
      </c>
      <c r="D1194" s="631">
        <v>875</v>
      </c>
      <c r="E1194" s="631">
        <v>225</v>
      </c>
      <c r="F1194" s="630" t="s">
        <v>2361</v>
      </c>
      <c r="G1194" s="630" t="s">
        <v>2411</v>
      </c>
      <c r="H1194" s="630" t="s">
        <v>2356</v>
      </c>
      <c r="I1194" s="630" t="s">
        <v>2357</v>
      </c>
      <c r="J1194" s="630" t="s">
        <v>2315</v>
      </c>
      <c r="K1194" s="630" t="s">
        <v>2292</v>
      </c>
      <c r="L1194" s="632">
        <v>42736</v>
      </c>
    </row>
    <row r="1195" spans="1:12">
      <c r="A1195" s="630">
        <v>1186</v>
      </c>
      <c r="B1195" s="630" t="s">
        <v>2440</v>
      </c>
      <c r="C1195" s="631">
        <v>1100</v>
      </c>
      <c r="D1195" s="631">
        <v>875</v>
      </c>
      <c r="E1195" s="631">
        <v>225</v>
      </c>
      <c r="F1195" s="630" t="s">
        <v>2361</v>
      </c>
      <c r="G1195" s="630" t="s">
        <v>2411</v>
      </c>
      <c r="H1195" s="630" t="s">
        <v>2356</v>
      </c>
      <c r="I1195" s="630" t="s">
        <v>2357</v>
      </c>
      <c r="J1195" s="630" t="s">
        <v>2315</v>
      </c>
      <c r="K1195" s="630" t="s">
        <v>2292</v>
      </c>
      <c r="L1195" s="632">
        <v>42736</v>
      </c>
    </row>
    <row r="1196" spans="1:12">
      <c r="A1196" s="630">
        <v>1187</v>
      </c>
      <c r="B1196" s="630" t="s">
        <v>2440</v>
      </c>
      <c r="C1196" s="631">
        <v>1100</v>
      </c>
      <c r="D1196" s="631">
        <v>875</v>
      </c>
      <c r="E1196" s="631">
        <v>225</v>
      </c>
      <c r="F1196" s="630" t="s">
        <v>2361</v>
      </c>
      <c r="G1196" s="630" t="s">
        <v>2411</v>
      </c>
      <c r="H1196" s="630" t="s">
        <v>2356</v>
      </c>
      <c r="I1196" s="630" t="s">
        <v>2357</v>
      </c>
      <c r="J1196" s="630" t="s">
        <v>2315</v>
      </c>
      <c r="K1196" s="630" t="s">
        <v>2292</v>
      </c>
      <c r="L1196" s="632">
        <v>42736</v>
      </c>
    </row>
    <row r="1197" spans="1:12">
      <c r="A1197" s="630">
        <v>1188</v>
      </c>
      <c r="B1197" s="630" t="s">
        <v>2440</v>
      </c>
      <c r="C1197" s="631">
        <v>1100</v>
      </c>
      <c r="D1197" s="631">
        <v>875</v>
      </c>
      <c r="E1197" s="631">
        <v>225</v>
      </c>
      <c r="F1197" s="630" t="s">
        <v>2361</v>
      </c>
      <c r="G1197" s="630" t="s">
        <v>2411</v>
      </c>
      <c r="H1197" s="630" t="s">
        <v>2356</v>
      </c>
      <c r="I1197" s="630" t="s">
        <v>2357</v>
      </c>
      <c r="J1197" s="630" t="s">
        <v>2315</v>
      </c>
      <c r="K1197" s="630" t="s">
        <v>2292</v>
      </c>
      <c r="L1197" s="632">
        <v>42736</v>
      </c>
    </row>
    <row r="1198" spans="1:12">
      <c r="A1198" s="630">
        <v>1189</v>
      </c>
      <c r="B1198" s="630" t="s">
        <v>2440</v>
      </c>
      <c r="C1198" s="631">
        <v>1100</v>
      </c>
      <c r="D1198" s="631">
        <v>875</v>
      </c>
      <c r="E1198" s="631">
        <v>225</v>
      </c>
      <c r="F1198" s="630" t="s">
        <v>2361</v>
      </c>
      <c r="G1198" s="630" t="s">
        <v>2411</v>
      </c>
      <c r="H1198" s="630" t="s">
        <v>2356</v>
      </c>
      <c r="I1198" s="630" t="s">
        <v>2357</v>
      </c>
      <c r="J1198" s="630" t="s">
        <v>2315</v>
      </c>
      <c r="K1198" s="630" t="s">
        <v>2292</v>
      </c>
      <c r="L1198" s="632">
        <v>42736</v>
      </c>
    </row>
    <row r="1199" spans="1:12">
      <c r="A1199" s="630">
        <v>1190</v>
      </c>
      <c r="B1199" s="630" t="s">
        <v>2440</v>
      </c>
      <c r="C1199" s="631">
        <v>1100</v>
      </c>
      <c r="D1199" s="631">
        <v>875</v>
      </c>
      <c r="E1199" s="631">
        <v>225</v>
      </c>
      <c r="F1199" s="630" t="s">
        <v>2361</v>
      </c>
      <c r="G1199" s="630" t="s">
        <v>2411</v>
      </c>
      <c r="H1199" s="630" t="s">
        <v>2356</v>
      </c>
      <c r="I1199" s="630" t="s">
        <v>2357</v>
      </c>
      <c r="J1199" s="630" t="s">
        <v>2315</v>
      </c>
      <c r="K1199" s="630" t="s">
        <v>2292</v>
      </c>
      <c r="L1199" s="632">
        <v>42736</v>
      </c>
    </row>
    <row r="1200" spans="1:12">
      <c r="A1200" s="630">
        <v>1191</v>
      </c>
      <c r="B1200" s="630" t="s">
        <v>2440</v>
      </c>
      <c r="C1200" s="631">
        <v>1100</v>
      </c>
      <c r="D1200" s="631">
        <v>875</v>
      </c>
      <c r="E1200" s="631">
        <v>225</v>
      </c>
      <c r="F1200" s="630" t="s">
        <v>2361</v>
      </c>
      <c r="G1200" s="630" t="s">
        <v>2411</v>
      </c>
      <c r="H1200" s="630" t="s">
        <v>2356</v>
      </c>
      <c r="I1200" s="630" t="s">
        <v>2357</v>
      </c>
      <c r="J1200" s="630" t="s">
        <v>2315</v>
      </c>
      <c r="K1200" s="630" t="s">
        <v>2292</v>
      </c>
      <c r="L1200" s="632">
        <v>42736</v>
      </c>
    </row>
    <row r="1201" spans="1:12">
      <c r="A1201" s="630">
        <v>1192</v>
      </c>
      <c r="B1201" s="630" t="s">
        <v>2440</v>
      </c>
      <c r="C1201" s="631">
        <v>1100</v>
      </c>
      <c r="D1201" s="631">
        <v>875</v>
      </c>
      <c r="E1201" s="631">
        <v>225</v>
      </c>
      <c r="F1201" s="630" t="s">
        <v>2361</v>
      </c>
      <c r="G1201" s="630" t="s">
        <v>2411</v>
      </c>
      <c r="H1201" s="630" t="s">
        <v>2356</v>
      </c>
      <c r="I1201" s="630" t="s">
        <v>2357</v>
      </c>
      <c r="J1201" s="630" t="s">
        <v>2315</v>
      </c>
      <c r="K1201" s="630" t="s">
        <v>2292</v>
      </c>
      <c r="L1201" s="632">
        <v>42736</v>
      </c>
    </row>
    <row r="1202" spans="1:12">
      <c r="A1202" s="630">
        <v>1193</v>
      </c>
      <c r="B1202" s="630" t="s">
        <v>2440</v>
      </c>
      <c r="C1202" s="631">
        <v>1100</v>
      </c>
      <c r="D1202" s="631">
        <v>875</v>
      </c>
      <c r="E1202" s="631">
        <v>225</v>
      </c>
      <c r="F1202" s="630" t="s">
        <v>2361</v>
      </c>
      <c r="G1202" s="630" t="s">
        <v>2411</v>
      </c>
      <c r="H1202" s="630" t="s">
        <v>2356</v>
      </c>
      <c r="I1202" s="630" t="s">
        <v>2357</v>
      </c>
      <c r="J1202" s="630" t="s">
        <v>2315</v>
      </c>
      <c r="K1202" s="630" t="s">
        <v>2292</v>
      </c>
      <c r="L1202" s="632">
        <v>42736</v>
      </c>
    </row>
    <row r="1203" spans="1:12">
      <c r="A1203" s="630">
        <v>1194</v>
      </c>
      <c r="B1203" s="630" t="s">
        <v>2440</v>
      </c>
      <c r="C1203" s="631">
        <v>1100</v>
      </c>
      <c r="D1203" s="631">
        <v>875</v>
      </c>
      <c r="E1203" s="631">
        <v>225</v>
      </c>
      <c r="F1203" s="630" t="s">
        <v>2361</v>
      </c>
      <c r="G1203" s="630" t="s">
        <v>2411</v>
      </c>
      <c r="H1203" s="630" t="s">
        <v>2356</v>
      </c>
      <c r="I1203" s="630" t="s">
        <v>2357</v>
      </c>
      <c r="J1203" s="630" t="s">
        <v>2315</v>
      </c>
      <c r="K1203" s="630" t="s">
        <v>2292</v>
      </c>
      <c r="L1203" s="632">
        <v>42736</v>
      </c>
    </row>
    <row r="1204" spans="1:12">
      <c r="A1204" s="630">
        <v>1195</v>
      </c>
      <c r="B1204" s="630" t="s">
        <v>2440</v>
      </c>
      <c r="C1204" s="631">
        <v>1100</v>
      </c>
      <c r="D1204" s="631">
        <v>875</v>
      </c>
      <c r="E1204" s="631">
        <v>225</v>
      </c>
      <c r="F1204" s="630" t="s">
        <v>2361</v>
      </c>
      <c r="G1204" s="630" t="s">
        <v>2411</v>
      </c>
      <c r="H1204" s="630" t="s">
        <v>2356</v>
      </c>
      <c r="I1204" s="630" t="s">
        <v>2357</v>
      </c>
      <c r="J1204" s="630" t="s">
        <v>2315</v>
      </c>
      <c r="K1204" s="630" t="s">
        <v>2292</v>
      </c>
      <c r="L1204" s="632">
        <v>42736</v>
      </c>
    </row>
    <row r="1205" spans="1:12">
      <c r="A1205" s="630">
        <v>1196</v>
      </c>
      <c r="B1205" s="630" t="s">
        <v>2440</v>
      </c>
      <c r="C1205" s="631">
        <v>1100</v>
      </c>
      <c r="D1205" s="631">
        <v>875</v>
      </c>
      <c r="E1205" s="631">
        <v>225</v>
      </c>
      <c r="F1205" s="630" t="s">
        <v>2361</v>
      </c>
      <c r="G1205" s="630" t="s">
        <v>2411</v>
      </c>
      <c r="H1205" s="630" t="s">
        <v>2356</v>
      </c>
      <c r="I1205" s="630" t="s">
        <v>2357</v>
      </c>
      <c r="J1205" s="630" t="s">
        <v>2315</v>
      </c>
      <c r="K1205" s="630" t="s">
        <v>2292</v>
      </c>
      <c r="L1205" s="632">
        <v>42736</v>
      </c>
    </row>
    <row r="1206" spans="1:12">
      <c r="A1206" s="630">
        <v>1197</v>
      </c>
      <c r="B1206" s="630" t="s">
        <v>2440</v>
      </c>
      <c r="C1206" s="631">
        <v>1100</v>
      </c>
      <c r="D1206" s="631">
        <v>875</v>
      </c>
      <c r="E1206" s="631">
        <v>225</v>
      </c>
      <c r="F1206" s="630" t="s">
        <v>2361</v>
      </c>
      <c r="G1206" s="630" t="s">
        <v>2411</v>
      </c>
      <c r="H1206" s="630" t="s">
        <v>2356</v>
      </c>
      <c r="I1206" s="630" t="s">
        <v>2357</v>
      </c>
      <c r="J1206" s="630" t="s">
        <v>2315</v>
      </c>
      <c r="K1206" s="630" t="s">
        <v>2292</v>
      </c>
      <c r="L1206" s="632">
        <v>42736</v>
      </c>
    </row>
    <row r="1207" spans="1:12">
      <c r="A1207" s="630">
        <v>1198</v>
      </c>
      <c r="B1207" s="630" t="s">
        <v>2440</v>
      </c>
      <c r="C1207" s="631">
        <v>1100</v>
      </c>
      <c r="D1207" s="631">
        <v>875</v>
      </c>
      <c r="E1207" s="631">
        <v>225</v>
      </c>
      <c r="F1207" s="630" t="s">
        <v>2361</v>
      </c>
      <c r="G1207" s="630" t="s">
        <v>2411</v>
      </c>
      <c r="H1207" s="630" t="s">
        <v>2356</v>
      </c>
      <c r="I1207" s="630" t="s">
        <v>2357</v>
      </c>
      <c r="J1207" s="630" t="s">
        <v>2315</v>
      </c>
      <c r="K1207" s="630" t="s">
        <v>2292</v>
      </c>
      <c r="L1207" s="632">
        <v>42736</v>
      </c>
    </row>
    <row r="1208" spans="1:12">
      <c r="A1208" s="630">
        <v>1199</v>
      </c>
      <c r="B1208" s="630" t="s">
        <v>2440</v>
      </c>
      <c r="C1208" s="631">
        <v>1100</v>
      </c>
      <c r="D1208" s="631">
        <v>875</v>
      </c>
      <c r="E1208" s="631">
        <v>225</v>
      </c>
      <c r="F1208" s="630" t="s">
        <v>2361</v>
      </c>
      <c r="G1208" s="630" t="s">
        <v>2411</v>
      </c>
      <c r="H1208" s="630" t="s">
        <v>2356</v>
      </c>
      <c r="I1208" s="630" t="s">
        <v>2357</v>
      </c>
      <c r="J1208" s="630" t="s">
        <v>2315</v>
      </c>
      <c r="K1208" s="630" t="s">
        <v>2292</v>
      </c>
      <c r="L1208" s="632">
        <v>42736</v>
      </c>
    </row>
    <row r="1209" spans="1:12">
      <c r="A1209" s="630">
        <v>1200</v>
      </c>
      <c r="B1209" s="630" t="s">
        <v>2440</v>
      </c>
      <c r="C1209" s="631">
        <v>1100</v>
      </c>
      <c r="D1209" s="631">
        <v>875</v>
      </c>
      <c r="E1209" s="631">
        <v>225</v>
      </c>
      <c r="F1209" s="630" t="s">
        <v>2361</v>
      </c>
      <c r="G1209" s="630" t="s">
        <v>2411</v>
      </c>
      <c r="H1209" s="630" t="s">
        <v>2356</v>
      </c>
      <c r="I1209" s="630" t="s">
        <v>2357</v>
      </c>
      <c r="J1209" s="630" t="s">
        <v>2315</v>
      </c>
      <c r="K1209" s="630" t="s">
        <v>2292</v>
      </c>
      <c r="L1209" s="632">
        <v>42736</v>
      </c>
    </row>
    <row r="1210" spans="1:12">
      <c r="A1210" s="630">
        <v>1201</v>
      </c>
      <c r="B1210" s="630" t="s">
        <v>2440</v>
      </c>
      <c r="C1210" s="631">
        <v>1100</v>
      </c>
      <c r="D1210" s="631">
        <v>875</v>
      </c>
      <c r="E1210" s="631">
        <v>225</v>
      </c>
      <c r="F1210" s="630" t="s">
        <v>2361</v>
      </c>
      <c r="G1210" s="630" t="s">
        <v>2411</v>
      </c>
      <c r="H1210" s="630" t="s">
        <v>2356</v>
      </c>
      <c r="I1210" s="630" t="s">
        <v>2357</v>
      </c>
      <c r="J1210" s="630" t="s">
        <v>2315</v>
      </c>
      <c r="K1210" s="630" t="s">
        <v>2292</v>
      </c>
      <c r="L1210" s="632">
        <v>42736</v>
      </c>
    </row>
    <row r="1211" spans="1:12">
      <c r="A1211" s="630">
        <v>1202</v>
      </c>
      <c r="B1211" s="630" t="s">
        <v>2440</v>
      </c>
      <c r="C1211" s="631">
        <v>1100</v>
      </c>
      <c r="D1211" s="631">
        <v>875</v>
      </c>
      <c r="E1211" s="631">
        <v>225</v>
      </c>
      <c r="F1211" s="630" t="s">
        <v>2361</v>
      </c>
      <c r="G1211" s="630" t="s">
        <v>2411</v>
      </c>
      <c r="H1211" s="630" t="s">
        <v>2356</v>
      </c>
      <c r="I1211" s="630" t="s">
        <v>2357</v>
      </c>
      <c r="J1211" s="630" t="s">
        <v>2315</v>
      </c>
      <c r="K1211" s="630" t="s">
        <v>2292</v>
      </c>
      <c r="L1211" s="632">
        <v>42736</v>
      </c>
    </row>
    <row r="1212" spans="1:12">
      <c r="A1212" s="630">
        <v>1203</v>
      </c>
      <c r="B1212" s="630" t="s">
        <v>2440</v>
      </c>
      <c r="C1212" s="631">
        <v>1100</v>
      </c>
      <c r="D1212" s="631">
        <v>875</v>
      </c>
      <c r="E1212" s="631">
        <v>225</v>
      </c>
      <c r="F1212" s="630" t="s">
        <v>2361</v>
      </c>
      <c r="G1212" s="630" t="s">
        <v>2411</v>
      </c>
      <c r="H1212" s="630" t="s">
        <v>2356</v>
      </c>
      <c r="I1212" s="630" t="s">
        <v>2357</v>
      </c>
      <c r="J1212" s="630" t="s">
        <v>2315</v>
      </c>
      <c r="K1212" s="630" t="s">
        <v>2292</v>
      </c>
      <c r="L1212" s="632">
        <v>42736</v>
      </c>
    </row>
    <row r="1213" spans="1:12">
      <c r="A1213" s="630">
        <v>1204</v>
      </c>
      <c r="B1213" s="630" t="s">
        <v>2440</v>
      </c>
      <c r="C1213" s="631">
        <v>1100</v>
      </c>
      <c r="D1213" s="631">
        <v>875</v>
      </c>
      <c r="E1213" s="631">
        <v>225</v>
      </c>
      <c r="F1213" s="630" t="s">
        <v>2361</v>
      </c>
      <c r="G1213" s="630" t="s">
        <v>2411</v>
      </c>
      <c r="H1213" s="630" t="s">
        <v>2356</v>
      </c>
      <c r="I1213" s="630" t="s">
        <v>2357</v>
      </c>
      <c r="J1213" s="630" t="s">
        <v>2315</v>
      </c>
      <c r="K1213" s="630" t="s">
        <v>2292</v>
      </c>
      <c r="L1213" s="632">
        <v>42736</v>
      </c>
    </row>
    <row r="1214" spans="1:12">
      <c r="A1214" s="630">
        <v>1205</v>
      </c>
      <c r="B1214" s="630" t="s">
        <v>2440</v>
      </c>
      <c r="C1214" s="631">
        <v>1100</v>
      </c>
      <c r="D1214" s="631">
        <v>875</v>
      </c>
      <c r="E1214" s="631">
        <v>225</v>
      </c>
      <c r="F1214" s="630" t="s">
        <v>2361</v>
      </c>
      <c r="G1214" s="630" t="s">
        <v>2411</v>
      </c>
      <c r="H1214" s="630" t="s">
        <v>2356</v>
      </c>
      <c r="I1214" s="630" t="s">
        <v>2357</v>
      </c>
      <c r="J1214" s="630" t="s">
        <v>2315</v>
      </c>
      <c r="K1214" s="630" t="s">
        <v>2292</v>
      </c>
      <c r="L1214" s="632">
        <v>42736</v>
      </c>
    </row>
    <row r="1215" spans="1:12">
      <c r="A1215" s="630">
        <v>1206</v>
      </c>
      <c r="B1215" s="630" t="s">
        <v>2440</v>
      </c>
      <c r="C1215" s="631">
        <v>1100</v>
      </c>
      <c r="D1215" s="631">
        <v>875</v>
      </c>
      <c r="E1215" s="631">
        <v>225</v>
      </c>
      <c r="F1215" s="630" t="s">
        <v>2361</v>
      </c>
      <c r="G1215" s="630" t="s">
        <v>2411</v>
      </c>
      <c r="H1215" s="630" t="s">
        <v>2356</v>
      </c>
      <c r="I1215" s="630" t="s">
        <v>2357</v>
      </c>
      <c r="J1215" s="630" t="s">
        <v>2315</v>
      </c>
      <c r="K1215" s="630" t="s">
        <v>2292</v>
      </c>
      <c r="L1215" s="632">
        <v>42736</v>
      </c>
    </row>
    <row r="1216" spans="1:12">
      <c r="A1216" s="630">
        <v>1207</v>
      </c>
      <c r="B1216" s="630" t="s">
        <v>2440</v>
      </c>
      <c r="C1216" s="631">
        <v>1100</v>
      </c>
      <c r="D1216" s="631">
        <v>875</v>
      </c>
      <c r="E1216" s="631">
        <v>225</v>
      </c>
      <c r="F1216" s="630" t="s">
        <v>2361</v>
      </c>
      <c r="G1216" s="630" t="s">
        <v>2411</v>
      </c>
      <c r="H1216" s="630" t="s">
        <v>2356</v>
      </c>
      <c r="I1216" s="630" t="s">
        <v>2357</v>
      </c>
      <c r="J1216" s="630" t="s">
        <v>2315</v>
      </c>
      <c r="K1216" s="630" t="s">
        <v>2292</v>
      </c>
      <c r="L1216" s="632">
        <v>42736</v>
      </c>
    </row>
    <row r="1217" spans="1:12">
      <c r="A1217" s="630">
        <v>1208</v>
      </c>
      <c r="B1217" s="630" t="s">
        <v>2441</v>
      </c>
      <c r="C1217" s="631">
        <v>3000</v>
      </c>
      <c r="D1217" s="631">
        <v>2400</v>
      </c>
      <c r="E1217" s="631">
        <v>600</v>
      </c>
      <c r="F1217" s="630" t="s">
        <v>2361</v>
      </c>
      <c r="G1217" s="630" t="s">
        <v>2411</v>
      </c>
      <c r="H1217" s="630" t="s">
        <v>2356</v>
      </c>
      <c r="I1217" s="630" t="s">
        <v>2357</v>
      </c>
      <c r="J1217" s="630" t="s">
        <v>2315</v>
      </c>
      <c r="K1217" s="630" t="s">
        <v>2292</v>
      </c>
      <c r="L1217" s="632">
        <v>42736</v>
      </c>
    </row>
    <row r="1218" spans="1:12">
      <c r="A1218" s="630">
        <v>1209</v>
      </c>
      <c r="B1218" s="630" t="s">
        <v>2441</v>
      </c>
      <c r="C1218" s="631">
        <v>3000</v>
      </c>
      <c r="D1218" s="631">
        <v>2400</v>
      </c>
      <c r="E1218" s="631">
        <v>600</v>
      </c>
      <c r="F1218" s="630" t="s">
        <v>2361</v>
      </c>
      <c r="G1218" s="630" t="s">
        <v>2411</v>
      </c>
      <c r="H1218" s="630" t="s">
        <v>2356</v>
      </c>
      <c r="I1218" s="630" t="s">
        <v>2357</v>
      </c>
      <c r="J1218" s="630" t="s">
        <v>2315</v>
      </c>
      <c r="K1218" s="630" t="s">
        <v>2292</v>
      </c>
      <c r="L1218" s="632">
        <v>42736</v>
      </c>
    </row>
    <row r="1219" spans="1:12">
      <c r="A1219" s="630">
        <v>1210</v>
      </c>
      <c r="B1219" s="630" t="s">
        <v>2441</v>
      </c>
      <c r="C1219" s="631">
        <v>3000</v>
      </c>
      <c r="D1219" s="631">
        <v>2400</v>
      </c>
      <c r="E1219" s="631">
        <v>600</v>
      </c>
      <c r="F1219" s="630" t="s">
        <v>2361</v>
      </c>
      <c r="G1219" s="630" t="s">
        <v>2411</v>
      </c>
      <c r="H1219" s="630" t="s">
        <v>2356</v>
      </c>
      <c r="I1219" s="630" t="s">
        <v>2357</v>
      </c>
      <c r="J1219" s="630" t="s">
        <v>2315</v>
      </c>
      <c r="K1219" s="630" t="s">
        <v>2292</v>
      </c>
      <c r="L1219" s="632">
        <v>42736</v>
      </c>
    </row>
    <row r="1220" spans="1:12">
      <c r="A1220" s="630">
        <v>1211</v>
      </c>
      <c r="B1220" s="630" t="s">
        <v>2441</v>
      </c>
      <c r="C1220" s="631">
        <v>3000</v>
      </c>
      <c r="D1220" s="631">
        <v>2400</v>
      </c>
      <c r="E1220" s="631">
        <v>600</v>
      </c>
      <c r="F1220" s="630" t="s">
        <v>2361</v>
      </c>
      <c r="G1220" s="630" t="s">
        <v>2411</v>
      </c>
      <c r="H1220" s="630" t="s">
        <v>2356</v>
      </c>
      <c r="I1220" s="630" t="s">
        <v>2357</v>
      </c>
      <c r="J1220" s="630" t="s">
        <v>2315</v>
      </c>
      <c r="K1220" s="630" t="s">
        <v>2292</v>
      </c>
      <c r="L1220" s="632">
        <v>42736</v>
      </c>
    </row>
    <row r="1221" spans="1:12">
      <c r="A1221" s="630">
        <v>1212</v>
      </c>
      <c r="B1221" s="630" t="s">
        <v>2441</v>
      </c>
      <c r="C1221" s="631">
        <v>3000</v>
      </c>
      <c r="D1221" s="631">
        <v>2400</v>
      </c>
      <c r="E1221" s="631">
        <v>600</v>
      </c>
      <c r="F1221" s="630" t="s">
        <v>2361</v>
      </c>
      <c r="G1221" s="630" t="s">
        <v>2411</v>
      </c>
      <c r="H1221" s="630" t="s">
        <v>2356</v>
      </c>
      <c r="I1221" s="630" t="s">
        <v>2357</v>
      </c>
      <c r="J1221" s="630" t="s">
        <v>2315</v>
      </c>
      <c r="K1221" s="630" t="s">
        <v>2292</v>
      </c>
      <c r="L1221" s="632">
        <v>42736</v>
      </c>
    </row>
    <row r="1222" spans="1:12">
      <c r="A1222" s="630">
        <v>1213</v>
      </c>
      <c r="B1222" s="630" t="s">
        <v>2441</v>
      </c>
      <c r="C1222" s="631">
        <v>3000</v>
      </c>
      <c r="D1222" s="631">
        <v>2400</v>
      </c>
      <c r="E1222" s="631">
        <v>600</v>
      </c>
      <c r="F1222" s="630" t="s">
        <v>2361</v>
      </c>
      <c r="G1222" s="630" t="s">
        <v>2411</v>
      </c>
      <c r="H1222" s="630" t="s">
        <v>2356</v>
      </c>
      <c r="I1222" s="630" t="s">
        <v>2357</v>
      </c>
      <c r="J1222" s="630" t="s">
        <v>2315</v>
      </c>
      <c r="K1222" s="630" t="s">
        <v>2292</v>
      </c>
      <c r="L1222" s="632">
        <v>42736</v>
      </c>
    </row>
    <row r="1223" spans="1:12">
      <c r="A1223" s="630">
        <v>1214</v>
      </c>
      <c r="B1223" s="630" t="s">
        <v>2441</v>
      </c>
      <c r="C1223" s="631">
        <v>3000</v>
      </c>
      <c r="D1223" s="631">
        <v>2400</v>
      </c>
      <c r="E1223" s="631">
        <v>600</v>
      </c>
      <c r="F1223" s="630" t="s">
        <v>2361</v>
      </c>
      <c r="G1223" s="630" t="s">
        <v>2411</v>
      </c>
      <c r="H1223" s="630" t="s">
        <v>2356</v>
      </c>
      <c r="I1223" s="630" t="s">
        <v>2357</v>
      </c>
      <c r="J1223" s="630" t="s">
        <v>2315</v>
      </c>
      <c r="K1223" s="630" t="s">
        <v>2292</v>
      </c>
      <c r="L1223" s="632">
        <v>42736</v>
      </c>
    </row>
    <row r="1224" spans="1:12">
      <c r="A1224" s="630">
        <v>1215</v>
      </c>
      <c r="B1224" s="630" t="s">
        <v>2441</v>
      </c>
      <c r="C1224" s="631">
        <v>3000</v>
      </c>
      <c r="D1224" s="631">
        <v>2400</v>
      </c>
      <c r="E1224" s="631">
        <v>600</v>
      </c>
      <c r="F1224" s="630" t="s">
        <v>2361</v>
      </c>
      <c r="G1224" s="630" t="s">
        <v>2411</v>
      </c>
      <c r="H1224" s="630" t="s">
        <v>2356</v>
      </c>
      <c r="I1224" s="630" t="s">
        <v>2357</v>
      </c>
      <c r="J1224" s="630" t="s">
        <v>2315</v>
      </c>
      <c r="K1224" s="630" t="s">
        <v>2292</v>
      </c>
      <c r="L1224" s="632">
        <v>42736</v>
      </c>
    </row>
    <row r="1225" spans="1:12">
      <c r="A1225" s="630">
        <v>1216</v>
      </c>
      <c r="B1225" s="630" t="s">
        <v>2441</v>
      </c>
      <c r="C1225" s="631">
        <v>3000</v>
      </c>
      <c r="D1225" s="631">
        <v>2400</v>
      </c>
      <c r="E1225" s="631">
        <v>600</v>
      </c>
      <c r="F1225" s="630" t="s">
        <v>2361</v>
      </c>
      <c r="G1225" s="630" t="s">
        <v>2411</v>
      </c>
      <c r="H1225" s="630" t="s">
        <v>2356</v>
      </c>
      <c r="I1225" s="630" t="s">
        <v>2357</v>
      </c>
      <c r="J1225" s="630" t="s">
        <v>2315</v>
      </c>
      <c r="K1225" s="630" t="s">
        <v>2292</v>
      </c>
      <c r="L1225" s="632">
        <v>42736</v>
      </c>
    </row>
    <row r="1226" spans="1:12">
      <c r="A1226" s="630">
        <v>1217</v>
      </c>
      <c r="B1226" s="630" t="s">
        <v>2441</v>
      </c>
      <c r="C1226" s="631">
        <v>3000</v>
      </c>
      <c r="D1226" s="631">
        <v>2400</v>
      </c>
      <c r="E1226" s="631">
        <v>600</v>
      </c>
      <c r="F1226" s="630" t="s">
        <v>2361</v>
      </c>
      <c r="G1226" s="630" t="s">
        <v>2411</v>
      </c>
      <c r="H1226" s="630" t="s">
        <v>2356</v>
      </c>
      <c r="I1226" s="630" t="s">
        <v>2357</v>
      </c>
      <c r="J1226" s="630" t="s">
        <v>2315</v>
      </c>
      <c r="K1226" s="630" t="s">
        <v>2292</v>
      </c>
      <c r="L1226" s="632">
        <v>42736</v>
      </c>
    </row>
    <row r="1227" spans="1:12">
      <c r="A1227" s="630">
        <v>1218</v>
      </c>
      <c r="B1227" s="630" t="s">
        <v>2441</v>
      </c>
      <c r="C1227" s="631">
        <v>3000</v>
      </c>
      <c r="D1227" s="631">
        <v>2400</v>
      </c>
      <c r="E1227" s="631">
        <v>600</v>
      </c>
      <c r="F1227" s="630" t="s">
        <v>2361</v>
      </c>
      <c r="G1227" s="630" t="s">
        <v>2411</v>
      </c>
      <c r="H1227" s="630" t="s">
        <v>2356</v>
      </c>
      <c r="I1227" s="630" t="s">
        <v>2357</v>
      </c>
      <c r="J1227" s="630" t="s">
        <v>2315</v>
      </c>
      <c r="K1227" s="630" t="s">
        <v>2292</v>
      </c>
      <c r="L1227" s="632">
        <v>42736</v>
      </c>
    </row>
    <row r="1228" spans="1:12">
      <c r="A1228" s="630">
        <v>1219</v>
      </c>
      <c r="B1228" s="630" t="s">
        <v>2441</v>
      </c>
      <c r="C1228" s="631">
        <v>3000</v>
      </c>
      <c r="D1228" s="631">
        <v>2400</v>
      </c>
      <c r="E1228" s="631">
        <v>600</v>
      </c>
      <c r="F1228" s="630" t="s">
        <v>2361</v>
      </c>
      <c r="G1228" s="630" t="s">
        <v>2411</v>
      </c>
      <c r="H1228" s="630" t="s">
        <v>2356</v>
      </c>
      <c r="I1228" s="630" t="s">
        <v>2357</v>
      </c>
      <c r="J1228" s="630" t="s">
        <v>2315</v>
      </c>
      <c r="K1228" s="630" t="s">
        <v>2292</v>
      </c>
      <c r="L1228" s="632">
        <v>42736</v>
      </c>
    </row>
    <row r="1229" spans="1:12">
      <c r="A1229" s="630">
        <v>1220</v>
      </c>
      <c r="B1229" s="630" t="s">
        <v>2441</v>
      </c>
      <c r="C1229" s="631">
        <v>3000</v>
      </c>
      <c r="D1229" s="631">
        <v>2400</v>
      </c>
      <c r="E1229" s="631">
        <v>600</v>
      </c>
      <c r="F1229" s="630" t="s">
        <v>2361</v>
      </c>
      <c r="G1229" s="630" t="s">
        <v>2411</v>
      </c>
      <c r="H1229" s="630" t="s">
        <v>2356</v>
      </c>
      <c r="I1229" s="630" t="s">
        <v>2357</v>
      </c>
      <c r="J1229" s="630" t="s">
        <v>2315</v>
      </c>
      <c r="K1229" s="630" t="s">
        <v>2292</v>
      </c>
      <c r="L1229" s="632">
        <v>42736</v>
      </c>
    </row>
    <row r="1230" spans="1:12">
      <c r="A1230" s="630">
        <v>1221</v>
      </c>
      <c r="B1230" s="630" t="s">
        <v>2441</v>
      </c>
      <c r="C1230" s="631">
        <v>3000</v>
      </c>
      <c r="D1230" s="631">
        <v>2400</v>
      </c>
      <c r="E1230" s="631">
        <v>600</v>
      </c>
      <c r="F1230" s="630" t="s">
        <v>2361</v>
      </c>
      <c r="G1230" s="630" t="s">
        <v>2411</v>
      </c>
      <c r="H1230" s="630" t="s">
        <v>2356</v>
      </c>
      <c r="I1230" s="630" t="s">
        <v>2357</v>
      </c>
      <c r="J1230" s="630" t="s">
        <v>2315</v>
      </c>
      <c r="K1230" s="630" t="s">
        <v>2292</v>
      </c>
      <c r="L1230" s="632">
        <v>42736</v>
      </c>
    </row>
    <row r="1231" spans="1:12">
      <c r="A1231" s="630">
        <v>1222</v>
      </c>
      <c r="B1231" s="630" t="s">
        <v>2441</v>
      </c>
      <c r="C1231" s="631">
        <v>3000</v>
      </c>
      <c r="D1231" s="631">
        <v>2400</v>
      </c>
      <c r="E1231" s="631">
        <v>600</v>
      </c>
      <c r="F1231" s="630" t="s">
        <v>2361</v>
      </c>
      <c r="G1231" s="630" t="s">
        <v>2411</v>
      </c>
      <c r="H1231" s="630" t="s">
        <v>2356</v>
      </c>
      <c r="I1231" s="630" t="s">
        <v>2357</v>
      </c>
      <c r="J1231" s="630" t="s">
        <v>2315</v>
      </c>
      <c r="K1231" s="630" t="s">
        <v>2292</v>
      </c>
      <c r="L1231" s="632">
        <v>42736</v>
      </c>
    </row>
    <row r="1232" spans="1:12">
      <c r="A1232" s="630">
        <v>1223</v>
      </c>
      <c r="B1232" s="630" t="s">
        <v>2441</v>
      </c>
      <c r="C1232" s="631">
        <v>3000</v>
      </c>
      <c r="D1232" s="631">
        <v>2400</v>
      </c>
      <c r="E1232" s="631">
        <v>600</v>
      </c>
      <c r="F1232" s="630" t="s">
        <v>2361</v>
      </c>
      <c r="G1232" s="630" t="s">
        <v>2411</v>
      </c>
      <c r="H1232" s="630" t="s">
        <v>2356</v>
      </c>
      <c r="I1232" s="630" t="s">
        <v>2357</v>
      </c>
      <c r="J1232" s="630" t="s">
        <v>2315</v>
      </c>
      <c r="K1232" s="630" t="s">
        <v>2292</v>
      </c>
      <c r="L1232" s="632">
        <v>42736</v>
      </c>
    </row>
    <row r="1233" spans="1:12">
      <c r="A1233" s="630">
        <v>1224</v>
      </c>
      <c r="B1233" s="630" t="s">
        <v>2441</v>
      </c>
      <c r="C1233" s="631">
        <v>3000</v>
      </c>
      <c r="D1233" s="631">
        <v>2400</v>
      </c>
      <c r="E1233" s="631">
        <v>600</v>
      </c>
      <c r="F1233" s="630" t="s">
        <v>2361</v>
      </c>
      <c r="G1233" s="630" t="s">
        <v>2411</v>
      </c>
      <c r="H1233" s="630" t="s">
        <v>2356</v>
      </c>
      <c r="I1233" s="630" t="s">
        <v>2357</v>
      </c>
      <c r="J1233" s="630" t="s">
        <v>2315</v>
      </c>
      <c r="K1233" s="630" t="s">
        <v>2292</v>
      </c>
      <c r="L1233" s="632">
        <v>42736</v>
      </c>
    </row>
    <row r="1234" spans="1:12">
      <c r="A1234" s="630">
        <v>1225</v>
      </c>
      <c r="B1234" s="630" t="s">
        <v>2441</v>
      </c>
      <c r="C1234" s="631">
        <v>3000</v>
      </c>
      <c r="D1234" s="631">
        <v>2400</v>
      </c>
      <c r="E1234" s="631">
        <v>600</v>
      </c>
      <c r="F1234" s="630" t="s">
        <v>2361</v>
      </c>
      <c r="G1234" s="630" t="s">
        <v>2411</v>
      </c>
      <c r="H1234" s="630" t="s">
        <v>2356</v>
      </c>
      <c r="I1234" s="630" t="s">
        <v>2357</v>
      </c>
      <c r="J1234" s="630" t="s">
        <v>2315</v>
      </c>
      <c r="K1234" s="630" t="s">
        <v>2292</v>
      </c>
      <c r="L1234" s="632">
        <v>42736</v>
      </c>
    </row>
    <row r="1235" spans="1:12">
      <c r="A1235" s="630">
        <v>1226</v>
      </c>
      <c r="B1235" s="630" t="s">
        <v>2441</v>
      </c>
      <c r="C1235" s="631">
        <v>3000</v>
      </c>
      <c r="D1235" s="631">
        <v>2400</v>
      </c>
      <c r="E1235" s="631">
        <v>600</v>
      </c>
      <c r="F1235" s="630" t="s">
        <v>2361</v>
      </c>
      <c r="G1235" s="630" t="s">
        <v>2411</v>
      </c>
      <c r="H1235" s="630" t="s">
        <v>2356</v>
      </c>
      <c r="I1235" s="630" t="s">
        <v>2357</v>
      </c>
      <c r="J1235" s="630" t="s">
        <v>2315</v>
      </c>
      <c r="K1235" s="630" t="s">
        <v>2292</v>
      </c>
      <c r="L1235" s="632">
        <v>42736</v>
      </c>
    </row>
    <row r="1236" spans="1:12">
      <c r="A1236" s="630">
        <v>1227</v>
      </c>
      <c r="B1236" s="630" t="s">
        <v>2441</v>
      </c>
      <c r="C1236" s="631">
        <v>3000</v>
      </c>
      <c r="D1236" s="631">
        <v>2400</v>
      </c>
      <c r="E1236" s="631">
        <v>600</v>
      </c>
      <c r="F1236" s="630" t="s">
        <v>2361</v>
      </c>
      <c r="G1236" s="630" t="s">
        <v>2411</v>
      </c>
      <c r="H1236" s="630" t="s">
        <v>2356</v>
      </c>
      <c r="I1236" s="630" t="s">
        <v>2357</v>
      </c>
      <c r="J1236" s="630" t="s">
        <v>2315</v>
      </c>
      <c r="K1236" s="630" t="s">
        <v>2292</v>
      </c>
      <c r="L1236" s="632">
        <v>42736</v>
      </c>
    </row>
    <row r="1237" spans="1:12">
      <c r="A1237" s="630">
        <v>1228</v>
      </c>
      <c r="B1237" s="630" t="s">
        <v>2442</v>
      </c>
      <c r="C1237" s="631">
        <v>2800</v>
      </c>
      <c r="D1237" s="631">
        <v>2250</v>
      </c>
      <c r="E1237" s="631">
        <v>550</v>
      </c>
      <c r="F1237" s="630" t="s">
        <v>2361</v>
      </c>
      <c r="G1237" s="630" t="s">
        <v>2411</v>
      </c>
      <c r="H1237" s="630" t="s">
        <v>2356</v>
      </c>
      <c r="I1237" s="630" t="s">
        <v>2357</v>
      </c>
      <c r="J1237" s="630" t="s">
        <v>2315</v>
      </c>
      <c r="K1237" s="630" t="s">
        <v>2292</v>
      </c>
      <c r="L1237" s="632">
        <v>42736</v>
      </c>
    </row>
    <row r="1238" spans="1:12">
      <c r="A1238" s="630">
        <v>1229</v>
      </c>
      <c r="B1238" s="630" t="s">
        <v>2442</v>
      </c>
      <c r="C1238" s="631">
        <v>2800</v>
      </c>
      <c r="D1238" s="631">
        <v>2250</v>
      </c>
      <c r="E1238" s="631">
        <v>550</v>
      </c>
      <c r="F1238" s="630" t="s">
        <v>2361</v>
      </c>
      <c r="G1238" s="630" t="s">
        <v>2411</v>
      </c>
      <c r="H1238" s="630" t="s">
        <v>2356</v>
      </c>
      <c r="I1238" s="630" t="s">
        <v>2357</v>
      </c>
      <c r="J1238" s="630" t="s">
        <v>2315</v>
      </c>
      <c r="K1238" s="630" t="s">
        <v>2292</v>
      </c>
      <c r="L1238" s="632">
        <v>42736</v>
      </c>
    </row>
    <row r="1239" spans="1:12">
      <c r="A1239" s="630">
        <v>1230</v>
      </c>
      <c r="B1239" s="630" t="s">
        <v>2442</v>
      </c>
      <c r="C1239" s="631">
        <v>2800</v>
      </c>
      <c r="D1239" s="631">
        <v>2250</v>
      </c>
      <c r="E1239" s="631">
        <v>550</v>
      </c>
      <c r="F1239" s="630" t="s">
        <v>2361</v>
      </c>
      <c r="G1239" s="630" t="s">
        <v>2411</v>
      </c>
      <c r="H1239" s="630" t="s">
        <v>2356</v>
      </c>
      <c r="I1239" s="630" t="s">
        <v>2357</v>
      </c>
      <c r="J1239" s="630" t="s">
        <v>2315</v>
      </c>
      <c r="K1239" s="630" t="s">
        <v>2292</v>
      </c>
      <c r="L1239" s="632">
        <v>42736</v>
      </c>
    </row>
    <row r="1240" spans="1:12">
      <c r="A1240" s="630">
        <v>1231</v>
      </c>
      <c r="B1240" s="630" t="s">
        <v>2442</v>
      </c>
      <c r="C1240" s="631">
        <v>2800</v>
      </c>
      <c r="D1240" s="631">
        <v>2250</v>
      </c>
      <c r="E1240" s="631">
        <v>550</v>
      </c>
      <c r="F1240" s="630" t="s">
        <v>2361</v>
      </c>
      <c r="G1240" s="630" t="s">
        <v>2411</v>
      </c>
      <c r="H1240" s="630" t="s">
        <v>2356</v>
      </c>
      <c r="I1240" s="630" t="s">
        <v>2357</v>
      </c>
      <c r="J1240" s="630" t="s">
        <v>2315</v>
      </c>
      <c r="K1240" s="630" t="s">
        <v>2292</v>
      </c>
      <c r="L1240" s="632">
        <v>42736</v>
      </c>
    </row>
    <row r="1241" spans="1:12">
      <c r="A1241" s="630">
        <v>1232</v>
      </c>
      <c r="B1241" s="630" t="s">
        <v>2442</v>
      </c>
      <c r="C1241" s="631">
        <v>2800</v>
      </c>
      <c r="D1241" s="631">
        <v>2250</v>
      </c>
      <c r="E1241" s="631">
        <v>550</v>
      </c>
      <c r="F1241" s="630" t="s">
        <v>2361</v>
      </c>
      <c r="G1241" s="630" t="s">
        <v>2411</v>
      </c>
      <c r="H1241" s="630" t="s">
        <v>2356</v>
      </c>
      <c r="I1241" s="630" t="s">
        <v>2357</v>
      </c>
      <c r="J1241" s="630" t="s">
        <v>2315</v>
      </c>
      <c r="K1241" s="630" t="s">
        <v>2292</v>
      </c>
      <c r="L1241" s="632">
        <v>42736</v>
      </c>
    </row>
    <row r="1242" spans="1:12">
      <c r="A1242" s="630">
        <v>1233</v>
      </c>
      <c r="B1242" s="630" t="s">
        <v>2442</v>
      </c>
      <c r="C1242" s="631">
        <v>2800</v>
      </c>
      <c r="D1242" s="631">
        <v>2250</v>
      </c>
      <c r="E1242" s="631">
        <v>550</v>
      </c>
      <c r="F1242" s="630" t="s">
        <v>2361</v>
      </c>
      <c r="G1242" s="630" t="s">
        <v>2411</v>
      </c>
      <c r="H1242" s="630" t="s">
        <v>2356</v>
      </c>
      <c r="I1242" s="630" t="s">
        <v>2357</v>
      </c>
      <c r="J1242" s="630" t="s">
        <v>2315</v>
      </c>
      <c r="K1242" s="630" t="s">
        <v>2292</v>
      </c>
      <c r="L1242" s="632">
        <v>42736</v>
      </c>
    </row>
    <row r="1243" spans="1:12">
      <c r="A1243" s="630">
        <v>1234</v>
      </c>
      <c r="B1243" s="630" t="s">
        <v>2442</v>
      </c>
      <c r="C1243" s="631">
        <v>2800</v>
      </c>
      <c r="D1243" s="631">
        <v>2250</v>
      </c>
      <c r="E1243" s="631">
        <v>550</v>
      </c>
      <c r="F1243" s="630" t="s">
        <v>2361</v>
      </c>
      <c r="G1243" s="630" t="s">
        <v>2411</v>
      </c>
      <c r="H1243" s="630" t="s">
        <v>2356</v>
      </c>
      <c r="I1243" s="630" t="s">
        <v>2357</v>
      </c>
      <c r="J1243" s="630" t="s">
        <v>2315</v>
      </c>
      <c r="K1243" s="630" t="s">
        <v>2292</v>
      </c>
      <c r="L1243" s="632">
        <v>42736</v>
      </c>
    </row>
    <row r="1244" spans="1:12">
      <c r="A1244" s="630">
        <v>1235</v>
      </c>
      <c r="B1244" s="630" t="s">
        <v>2442</v>
      </c>
      <c r="C1244" s="631">
        <v>2800</v>
      </c>
      <c r="D1244" s="631">
        <v>2250</v>
      </c>
      <c r="E1244" s="631">
        <v>550</v>
      </c>
      <c r="F1244" s="630" t="s">
        <v>2361</v>
      </c>
      <c r="G1244" s="630" t="s">
        <v>2411</v>
      </c>
      <c r="H1244" s="630" t="s">
        <v>2356</v>
      </c>
      <c r="I1244" s="630" t="s">
        <v>2357</v>
      </c>
      <c r="J1244" s="630" t="s">
        <v>2315</v>
      </c>
      <c r="K1244" s="630" t="s">
        <v>2292</v>
      </c>
      <c r="L1244" s="632">
        <v>42736</v>
      </c>
    </row>
    <row r="1245" spans="1:12">
      <c r="A1245" s="630">
        <v>1236</v>
      </c>
      <c r="B1245" s="630" t="s">
        <v>2443</v>
      </c>
      <c r="C1245" s="631">
        <v>700</v>
      </c>
      <c r="D1245" s="631">
        <v>550</v>
      </c>
      <c r="E1245" s="631">
        <v>150</v>
      </c>
      <c r="F1245" s="630" t="s">
        <v>2361</v>
      </c>
      <c r="G1245" s="630" t="s">
        <v>2411</v>
      </c>
      <c r="H1245" s="630" t="s">
        <v>2356</v>
      </c>
      <c r="I1245" s="630" t="s">
        <v>2357</v>
      </c>
      <c r="J1245" s="630" t="s">
        <v>2315</v>
      </c>
      <c r="K1245" s="630" t="s">
        <v>2292</v>
      </c>
      <c r="L1245" s="632">
        <v>42736</v>
      </c>
    </row>
    <row r="1246" spans="1:12">
      <c r="A1246" s="630">
        <v>1237</v>
      </c>
      <c r="B1246" s="630" t="s">
        <v>2443</v>
      </c>
      <c r="C1246" s="631">
        <v>700</v>
      </c>
      <c r="D1246" s="631">
        <v>550</v>
      </c>
      <c r="E1246" s="631">
        <v>150</v>
      </c>
      <c r="F1246" s="630" t="s">
        <v>2361</v>
      </c>
      <c r="G1246" s="630" t="s">
        <v>2411</v>
      </c>
      <c r="H1246" s="630" t="s">
        <v>2356</v>
      </c>
      <c r="I1246" s="630" t="s">
        <v>2357</v>
      </c>
      <c r="J1246" s="630" t="s">
        <v>2315</v>
      </c>
      <c r="K1246" s="630" t="s">
        <v>2292</v>
      </c>
      <c r="L1246" s="632">
        <v>42736</v>
      </c>
    </row>
    <row r="1247" spans="1:12">
      <c r="A1247" s="630">
        <v>1238</v>
      </c>
      <c r="B1247" s="630" t="s">
        <v>2443</v>
      </c>
      <c r="C1247" s="631">
        <v>700</v>
      </c>
      <c r="D1247" s="631">
        <v>550</v>
      </c>
      <c r="E1247" s="631">
        <v>150</v>
      </c>
      <c r="F1247" s="630" t="s">
        <v>2361</v>
      </c>
      <c r="G1247" s="630" t="s">
        <v>2411</v>
      </c>
      <c r="H1247" s="630" t="s">
        <v>2356</v>
      </c>
      <c r="I1247" s="630" t="s">
        <v>2357</v>
      </c>
      <c r="J1247" s="630" t="s">
        <v>2315</v>
      </c>
      <c r="K1247" s="630" t="s">
        <v>2292</v>
      </c>
      <c r="L1247" s="632">
        <v>42736</v>
      </c>
    </row>
    <row r="1248" spans="1:12">
      <c r="A1248" s="630">
        <v>1239</v>
      </c>
      <c r="B1248" s="630" t="s">
        <v>2443</v>
      </c>
      <c r="C1248" s="631">
        <v>700</v>
      </c>
      <c r="D1248" s="631">
        <v>550</v>
      </c>
      <c r="E1248" s="631">
        <v>150</v>
      </c>
      <c r="F1248" s="630" t="s">
        <v>2361</v>
      </c>
      <c r="G1248" s="630" t="s">
        <v>2411</v>
      </c>
      <c r="H1248" s="630" t="s">
        <v>2356</v>
      </c>
      <c r="I1248" s="630" t="s">
        <v>2357</v>
      </c>
      <c r="J1248" s="630" t="s">
        <v>2315</v>
      </c>
      <c r="K1248" s="630" t="s">
        <v>2292</v>
      </c>
      <c r="L1248" s="632">
        <v>42736</v>
      </c>
    </row>
    <row r="1249" spans="1:12">
      <c r="A1249" s="630">
        <v>1240</v>
      </c>
      <c r="B1249" s="630" t="s">
        <v>2444</v>
      </c>
      <c r="C1249" s="631">
        <v>600</v>
      </c>
      <c r="D1249" s="631">
        <v>475</v>
      </c>
      <c r="E1249" s="631">
        <v>125</v>
      </c>
      <c r="F1249" s="630" t="s">
        <v>2361</v>
      </c>
      <c r="G1249" s="630" t="s">
        <v>2411</v>
      </c>
      <c r="H1249" s="630" t="s">
        <v>2356</v>
      </c>
      <c r="I1249" s="630" t="s">
        <v>2357</v>
      </c>
      <c r="J1249" s="630" t="s">
        <v>2315</v>
      </c>
      <c r="K1249" s="630" t="s">
        <v>2292</v>
      </c>
      <c r="L1249" s="632">
        <v>42736</v>
      </c>
    </row>
    <row r="1250" spans="1:12">
      <c r="A1250" s="630">
        <v>1241</v>
      </c>
      <c r="B1250" s="630" t="s">
        <v>2445</v>
      </c>
      <c r="C1250" s="631">
        <v>30000</v>
      </c>
      <c r="D1250" s="631">
        <v>24000</v>
      </c>
      <c r="E1250" s="631">
        <v>6000</v>
      </c>
      <c r="F1250" s="630" t="s">
        <v>2361</v>
      </c>
      <c r="G1250" s="630" t="s">
        <v>2411</v>
      </c>
      <c r="H1250" s="630" t="s">
        <v>2356</v>
      </c>
      <c r="I1250" s="630" t="s">
        <v>2357</v>
      </c>
      <c r="J1250" s="630" t="s">
        <v>2315</v>
      </c>
      <c r="K1250" s="630" t="s">
        <v>2292</v>
      </c>
      <c r="L1250" s="632">
        <v>42736</v>
      </c>
    </row>
    <row r="1251" spans="1:12">
      <c r="A1251" s="630">
        <v>1242</v>
      </c>
      <c r="B1251" s="630" t="s">
        <v>2446</v>
      </c>
      <c r="C1251" s="631">
        <v>2000</v>
      </c>
      <c r="D1251" s="631">
        <v>1600</v>
      </c>
      <c r="E1251" s="631">
        <v>400</v>
      </c>
      <c r="F1251" s="630" t="s">
        <v>2361</v>
      </c>
      <c r="G1251" s="630" t="s">
        <v>2411</v>
      </c>
      <c r="H1251" s="630" t="s">
        <v>2356</v>
      </c>
      <c r="I1251" s="630" t="s">
        <v>2357</v>
      </c>
      <c r="J1251" s="630" t="s">
        <v>2315</v>
      </c>
      <c r="K1251" s="630" t="s">
        <v>2292</v>
      </c>
      <c r="L1251" s="632">
        <v>42736</v>
      </c>
    </row>
    <row r="1252" spans="1:12">
      <c r="A1252" s="630">
        <v>1243</v>
      </c>
      <c r="B1252" s="630" t="s">
        <v>2446</v>
      </c>
      <c r="C1252" s="631">
        <v>2000</v>
      </c>
      <c r="D1252" s="631">
        <v>1600</v>
      </c>
      <c r="E1252" s="631">
        <v>400</v>
      </c>
      <c r="F1252" s="630" t="s">
        <v>2361</v>
      </c>
      <c r="G1252" s="630" t="s">
        <v>2411</v>
      </c>
      <c r="H1252" s="630" t="s">
        <v>2356</v>
      </c>
      <c r="I1252" s="630" t="s">
        <v>2357</v>
      </c>
      <c r="J1252" s="630" t="s">
        <v>2315</v>
      </c>
      <c r="K1252" s="630" t="s">
        <v>2292</v>
      </c>
      <c r="L1252" s="632">
        <v>42736</v>
      </c>
    </row>
    <row r="1253" spans="1:12">
      <c r="A1253" s="630">
        <v>1244</v>
      </c>
      <c r="B1253" s="630" t="s">
        <v>2446</v>
      </c>
      <c r="C1253" s="631">
        <v>2000</v>
      </c>
      <c r="D1253" s="631">
        <v>1600</v>
      </c>
      <c r="E1253" s="631">
        <v>400</v>
      </c>
      <c r="F1253" s="630" t="s">
        <v>2361</v>
      </c>
      <c r="G1253" s="630" t="s">
        <v>2411</v>
      </c>
      <c r="H1253" s="630" t="s">
        <v>2356</v>
      </c>
      <c r="I1253" s="630" t="s">
        <v>2357</v>
      </c>
      <c r="J1253" s="630" t="s">
        <v>2315</v>
      </c>
      <c r="K1253" s="630" t="s">
        <v>2292</v>
      </c>
      <c r="L1253" s="632">
        <v>42736</v>
      </c>
    </row>
    <row r="1254" spans="1:12">
      <c r="A1254" s="630">
        <v>1245</v>
      </c>
      <c r="B1254" s="630" t="s">
        <v>2446</v>
      </c>
      <c r="C1254" s="631">
        <v>2000</v>
      </c>
      <c r="D1254" s="631">
        <v>1600</v>
      </c>
      <c r="E1254" s="631">
        <v>400</v>
      </c>
      <c r="F1254" s="630" t="s">
        <v>2361</v>
      </c>
      <c r="G1254" s="630" t="s">
        <v>2411</v>
      </c>
      <c r="H1254" s="630" t="s">
        <v>2356</v>
      </c>
      <c r="I1254" s="630" t="s">
        <v>2357</v>
      </c>
      <c r="J1254" s="630" t="s">
        <v>2315</v>
      </c>
      <c r="K1254" s="630" t="s">
        <v>2292</v>
      </c>
      <c r="L1254" s="632">
        <v>42736</v>
      </c>
    </row>
    <row r="1255" spans="1:12">
      <c r="A1255" s="630">
        <v>1246</v>
      </c>
      <c r="B1255" s="630" t="s">
        <v>2446</v>
      </c>
      <c r="C1255" s="631">
        <v>2000</v>
      </c>
      <c r="D1255" s="631">
        <v>1600</v>
      </c>
      <c r="E1255" s="631">
        <v>400</v>
      </c>
      <c r="F1255" s="630" t="s">
        <v>2361</v>
      </c>
      <c r="G1255" s="630" t="s">
        <v>2411</v>
      </c>
      <c r="H1255" s="630" t="s">
        <v>2356</v>
      </c>
      <c r="I1255" s="630" t="s">
        <v>2357</v>
      </c>
      <c r="J1255" s="630" t="s">
        <v>2315</v>
      </c>
      <c r="K1255" s="630" t="s">
        <v>2292</v>
      </c>
      <c r="L1255" s="632">
        <v>42736</v>
      </c>
    </row>
    <row r="1256" spans="1:12">
      <c r="A1256" s="630">
        <v>1247</v>
      </c>
      <c r="B1256" s="630" t="s">
        <v>2447</v>
      </c>
      <c r="C1256" s="631">
        <v>1000</v>
      </c>
      <c r="D1256" s="631">
        <v>800</v>
      </c>
      <c r="E1256" s="631">
        <v>200</v>
      </c>
      <c r="F1256" s="630" t="s">
        <v>2361</v>
      </c>
      <c r="G1256" s="630" t="s">
        <v>2411</v>
      </c>
      <c r="H1256" s="630" t="s">
        <v>2356</v>
      </c>
      <c r="I1256" s="630" t="s">
        <v>2357</v>
      </c>
      <c r="J1256" s="630" t="s">
        <v>2315</v>
      </c>
      <c r="K1256" s="630" t="s">
        <v>2292</v>
      </c>
      <c r="L1256" s="632">
        <v>42736</v>
      </c>
    </row>
    <row r="1257" spans="1:12">
      <c r="A1257" s="630">
        <v>1248</v>
      </c>
      <c r="B1257" s="630" t="s">
        <v>2447</v>
      </c>
      <c r="C1257" s="631">
        <v>1000</v>
      </c>
      <c r="D1257" s="631">
        <v>800</v>
      </c>
      <c r="E1257" s="631">
        <v>200</v>
      </c>
      <c r="F1257" s="630" t="s">
        <v>2361</v>
      </c>
      <c r="G1257" s="630" t="s">
        <v>2411</v>
      </c>
      <c r="H1257" s="630" t="s">
        <v>2356</v>
      </c>
      <c r="I1257" s="630" t="s">
        <v>2357</v>
      </c>
      <c r="J1257" s="630" t="s">
        <v>2315</v>
      </c>
      <c r="K1257" s="630" t="s">
        <v>2292</v>
      </c>
      <c r="L1257" s="632">
        <v>42736</v>
      </c>
    </row>
    <row r="1258" spans="1:12">
      <c r="A1258" s="630">
        <v>1249</v>
      </c>
      <c r="B1258" s="630" t="s">
        <v>2447</v>
      </c>
      <c r="C1258" s="631">
        <v>1000</v>
      </c>
      <c r="D1258" s="631">
        <v>800</v>
      </c>
      <c r="E1258" s="631">
        <v>200</v>
      </c>
      <c r="F1258" s="630" t="s">
        <v>2361</v>
      </c>
      <c r="G1258" s="630" t="s">
        <v>2411</v>
      </c>
      <c r="H1258" s="630" t="s">
        <v>2356</v>
      </c>
      <c r="I1258" s="630" t="s">
        <v>2357</v>
      </c>
      <c r="J1258" s="630" t="s">
        <v>2315</v>
      </c>
      <c r="K1258" s="630" t="s">
        <v>2292</v>
      </c>
      <c r="L1258" s="632">
        <v>42736</v>
      </c>
    </row>
    <row r="1259" spans="1:12">
      <c r="A1259" s="630">
        <v>1250</v>
      </c>
      <c r="B1259" s="630" t="s">
        <v>2447</v>
      </c>
      <c r="C1259" s="631">
        <v>1000</v>
      </c>
      <c r="D1259" s="631">
        <v>800</v>
      </c>
      <c r="E1259" s="631">
        <v>200</v>
      </c>
      <c r="F1259" s="630" t="s">
        <v>2361</v>
      </c>
      <c r="G1259" s="630" t="s">
        <v>2411</v>
      </c>
      <c r="H1259" s="630" t="s">
        <v>2356</v>
      </c>
      <c r="I1259" s="630" t="s">
        <v>2357</v>
      </c>
      <c r="J1259" s="630" t="s">
        <v>2315</v>
      </c>
      <c r="K1259" s="630" t="s">
        <v>2292</v>
      </c>
      <c r="L1259" s="632">
        <v>42736</v>
      </c>
    </row>
    <row r="1260" spans="1:12">
      <c r="A1260" s="630">
        <v>1251</v>
      </c>
      <c r="B1260" s="630" t="s">
        <v>2447</v>
      </c>
      <c r="C1260" s="631">
        <v>1000</v>
      </c>
      <c r="D1260" s="631">
        <v>800</v>
      </c>
      <c r="E1260" s="631">
        <v>200</v>
      </c>
      <c r="F1260" s="630" t="s">
        <v>2361</v>
      </c>
      <c r="G1260" s="630" t="s">
        <v>2411</v>
      </c>
      <c r="H1260" s="630" t="s">
        <v>2356</v>
      </c>
      <c r="I1260" s="630" t="s">
        <v>2357</v>
      </c>
      <c r="J1260" s="630" t="s">
        <v>2315</v>
      </c>
      <c r="K1260" s="630" t="s">
        <v>2292</v>
      </c>
      <c r="L1260" s="632">
        <v>42736</v>
      </c>
    </row>
    <row r="1261" spans="1:12">
      <c r="A1261" s="630">
        <v>1252</v>
      </c>
      <c r="B1261" s="630" t="s">
        <v>2447</v>
      </c>
      <c r="C1261" s="631">
        <v>1000</v>
      </c>
      <c r="D1261" s="631">
        <v>800</v>
      </c>
      <c r="E1261" s="631">
        <v>200</v>
      </c>
      <c r="F1261" s="630" t="s">
        <v>2361</v>
      </c>
      <c r="G1261" s="630" t="s">
        <v>2411</v>
      </c>
      <c r="H1261" s="630" t="s">
        <v>2356</v>
      </c>
      <c r="I1261" s="630" t="s">
        <v>2357</v>
      </c>
      <c r="J1261" s="630" t="s">
        <v>2315</v>
      </c>
      <c r="K1261" s="630" t="s">
        <v>2292</v>
      </c>
      <c r="L1261" s="632">
        <v>42736</v>
      </c>
    </row>
    <row r="1262" spans="1:12">
      <c r="A1262" s="630">
        <v>1253</v>
      </c>
      <c r="B1262" s="630" t="s">
        <v>2447</v>
      </c>
      <c r="C1262" s="631">
        <v>1000</v>
      </c>
      <c r="D1262" s="631">
        <v>800</v>
      </c>
      <c r="E1262" s="631">
        <v>200</v>
      </c>
      <c r="F1262" s="630" t="s">
        <v>2361</v>
      </c>
      <c r="G1262" s="630" t="s">
        <v>2411</v>
      </c>
      <c r="H1262" s="630" t="s">
        <v>2356</v>
      </c>
      <c r="I1262" s="630" t="s">
        <v>2357</v>
      </c>
      <c r="J1262" s="630" t="s">
        <v>2315</v>
      </c>
      <c r="K1262" s="630" t="s">
        <v>2292</v>
      </c>
      <c r="L1262" s="632">
        <v>42736</v>
      </c>
    </row>
    <row r="1263" spans="1:12">
      <c r="A1263" s="630">
        <v>1254</v>
      </c>
      <c r="B1263" s="630" t="s">
        <v>2447</v>
      </c>
      <c r="C1263" s="631">
        <v>1000</v>
      </c>
      <c r="D1263" s="631">
        <v>800</v>
      </c>
      <c r="E1263" s="631">
        <v>200</v>
      </c>
      <c r="F1263" s="630" t="s">
        <v>2361</v>
      </c>
      <c r="G1263" s="630" t="s">
        <v>2411</v>
      </c>
      <c r="H1263" s="630" t="s">
        <v>2356</v>
      </c>
      <c r="I1263" s="630" t="s">
        <v>2357</v>
      </c>
      <c r="J1263" s="630" t="s">
        <v>2315</v>
      </c>
      <c r="K1263" s="630" t="s">
        <v>2292</v>
      </c>
      <c r="L1263" s="632">
        <v>42736</v>
      </c>
    </row>
    <row r="1264" spans="1:12">
      <c r="A1264" s="630">
        <v>1255</v>
      </c>
      <c r="B1264" s="630" t="s">
        <v>2447</v>
      </c>
      <c r="C1264" s="631">
        <v>1000</v>
      </c>
      <c r="D1264" s="631">
        <v>800</v>
      </c>
      <c r="E1264" s="631">
        <v>200</v>
      </c>
      <c r="F1264" s="630" t="s">
        <v>2361</v>
      </c>
      <c r="G1264" s="630" t="s">
        <v>2411</v>
      </c>
      <c r="H1264" s="630" t="s">
        <v>2356</v>
      </c>
      <c r="I1264" s="630" t="s">
        <v>2357</v>
      </c>
      <c r="J1264" s="630" t="s">
        <v>2315</v>
      </c>
      <c r="K1264" s="630" t="s">
        <v>2292</v>
      </c>
      <c r="L1264" s="632">
        <v>42736</v>
      </c>
    </row>
    <row r="1265" spans="1:12">
      <c r="A1265" s="630">
        <v>1256</v>
      </c>
      <c r="B1265" s="630" t="s">
        <v>2447</v>
      </c>
      <c r="C1265" s="631">
        <v>1000</v>
      </c>
      <c r="D1265" s="631">
        <v>800</v>
      </c>
      <c r="E1265" s="631">
        <v>200</v>
      </c>
      <c r="F1265" s="630" t="s">
        <v>2361</v>
      </c>
      <c r="G1265" s="630" t="s">
        <v>2411</v>
      </c>
      <c r="H1265" s="630" t="s">
        <v>2356</v>
      </c>
      <c r="I1265" s="630" t="s">
        <v>2357</v>
      </c>
      <c r="J1265" s="630" t="s">
        <v>2315</v>
      </c>
      <c r="K1265" s="630" t="s">
        <v>2292</v>
      </c>
      <c r="L1265" s="632">
        <v>42736</v>
      </c>
    </row>
    <row r="1266" spans="1:12">
      <c r="A1266" s="630">
        <v>1257</v>
      </c>
      <c r="B1266" s="630" t="s">
        <v>2447</v>
      </c>
      <c r="C1266" s="631">
        <v>1000</v>
      </c>
      <c r="D1266" s="631">
        <v>800</v>
      </c>
      <c r="E1266" s="631">
        <v>200</v>
      </c>
      <c r="F1266" s="630" t="s">
        <v>2361</v>
      </c>
      <c r="G1266" s="630" t="s">
        <v>2411</v>
      </c>
      <c r="H1266" s="630" t="s">
        <v>2356</v>
      </c>
      <c r="I1266" s="630" t="s">
        <v>2357</v>
      </c>
      <c r="J1266" s="630" t="s">
        <v>2315</v>
      </c>
      <c r="K1266" s="630" t="s">
        <v>2292</v>
      </c>
      <c r="L1266" s="632">
        <v>42736</v>
      </c>
    </row>
    <row r="1267" spans="1:12">
      <c r="A1267" s="630">
        <v>1258</v>
      </c>
      <c r="B1267" s="630" t="s">
        <v>2447</v>
      </c>
      <c r="C1267" s="631">
        <v>1000</v>
      </c>
      <c r="D1267" s="631">
        <v>800</v>
      </c>
      <c r="E1267" s="631">
        <v>200</v>
      </c>
      <c r="F1267" s="630" t="s">
        <v>2361</v>
      </c>
      <c r="G1267" s="630" t="s">
        <v>2411</v>
      </c>
      <c r="H1267" s="630" t="s">
        <v>2356</v>
      </c>
      <c r="I1267" s="630" t="s">
        <v>2357</v>
      </c>
      <c r="J1267" s="630" t="s">
        <v>2315</v>
      </c>
      <c r="K1267" s="630" t="s">
        <v>2292</v>
      </c>
      <c r="L1267" s="632">
        <v>42736</v>
      </c>
    </row>
    <row r="1268" spans="1:12">
      <c r="A1268" s="630">
        <v>1259</v>
      </c>
      <c r="B1268" s="630" t="s">
        <v>2447</v>
      </c>
      <c r="C1268" s="631">
        <v>1000</v>
      </c>
      <c r="D1268" s="631">
        <v>800</v>
      </c>
      <c r="E1268" s="631">
        <v>200</v>
      </c>
      <c r="F1268" s="630" t="s">
        <v>2361</v>
      </c>
      <c r="G1268" s="630" t="s">
        <v>2411</v>
      </c>
      <c r="H1268" s="630" t="s">
        <v>2356</v>
      </c>
      <c r="I1268" s="630" t="s">
        <v>2357</v>
      </c>
      <c r="J1268" s="630" t="s">
        <v>2315</v>
      </c>
      <c r="K1268" s="630" t="s">
        <v>2292</v>
      </c>
      <c r="L1268" s="632">
        <v>42736</v>
      </c>
    </row>
    <row r="1269" spans="1:12">
      <c r="A1269" s="630">
        <v>1260</v>
      </c>
      <c r="B1269" s="630" t="s">
        <v>2447</v>
      </c>
      <c r="C1269" s="631">
        <v>1000</v>
      </c>
      <c r="D1269" s="631">
        <v>800</v>
      </c>
      <c r="E1269" s="631">
        <v>200</v>
      </c>
      <c r="F1269" s="630" t="s">
        <v>2361</v>
      </c>
      <c r="G1269" s="630" t="s">
        <v>2411</v>
      </c>
      <c r="H1269" s="630" t="s">
        <v>2356</v>
      </c>
      <c r="I1269" s="630" t="s">
        <v>2357</v>
      </c>
      <c r="J1269" s="630" t="s">
        <v>2315</v>
      </c>
      <c r="K1269" s="630" t="s">
        <v>2292</v>
      </c>
      <c r="L1269" s="632">
        <v>42736</v>
      </c>
    </row>
    <row r="1270" spans="1:12">
      <c r="A1270" s="630">
        <v>1261</v>
      </c>
      <c r="B1270" s="630" t="s">
        <v>2447</v>
      </c>
      <c r="C1270" s="631">
        <v>1000</v>
      </c>
      <c r="D1270" s="631">
        <v>800</v>
      </c>
      <c r="E1270" s="631">
        <v>200</v>
      </c>
      <c r="F1270" s="630" t="s">
        <v>2361</v>
      </c>
      <c r="G1270" s="630" t="s">
        <v>2411</v>
      </c>
      <c r="H1270" s="630" t="s">
        <v>2356</v>
      </c>
      <c r="I1270" s="630" t="s">
        <v>2357</v>
      </c>
      <c r="J1270" s="630" t="s">
        <v>2315</v>
      </c>
      <c r="K1270" s="630" t="s">
        <v>2292</v>
      </c>
      <c r="L1270" s="632">
        <v>42736</v>
      </c>
    </row>
    <row r="1271" spans="1:12">
      <c r="A1271" s="630">
        <v>1262</v>
      </c>
      <c r="B1271" s="630" t="s">
        <v>2447</v>
      </c>
      <c r="C1271" s="631">
        <v>1000</v>
      </c>
      <c r="D1271" s="631">
        <v>800</v>
      </c>
      <c r="E1271" s="631">
        <v>200</v>
      </c>
      <c r="F1271" s="630" t="s">
        <v>2361</v>
      </c>
      <c r="G1271" s="630" t="s">
        <v>2411</v>
      </c>
      <c r="H1271" s="630" t="s">
        <v>2356</v>
      </c>
      <c r="I1271" s="630" t="s">
        <v>2357</v>
      </c>
      <c r="J1271" s="630" t="s">
        <v>2315</v>
      </c>
      <c r="K1271" s="630" t="s">
        <v>2292</v>
      </c>
      <c r="L1271" s="632">
        <v>42736</v>
      </c>
    </row>
    <row r="1272" spans="1:12">
      <c r="A1272" s="630">
        <v>1263</v>
      </c>
      <c r="B1272" s="630" t="s">
        <v>2447</v>
      </c>
      <c r="C1272" s="631">
        <v>1000</v>
      </c>
      <c r="D1272" s="631">
        <v>800</v>
      </c>
      <c r="E1272" s="631">
        <v>200</v>
      </c>
      <c r="F1272" s="630" t="s">
        <v>2361</v>
      </c>
      <c r="G1272" s="630" t="s">
        <v>2411</v>
      </c>
      <c r="H1272" s="630" t="s">
        <v>2356</v>
      </c>
      <c r="I1272" s="630" t="s">
        <v>2357</v>
      </c>
      <c r="J1272" s="630" t="s">
        <v>2315</v>
      </c>
      <c r="K1272" s="630" t="s">
        <v>2292</v>
      </c>
      <c r="L1272" s="632">
        <v>42736</v>
      </c>
    </row>
    <row r="1273" spans="1:12">
      <c r="A1273" s="630">
        <v>1264</v>
      </c>
      <c r="B1273" s="630" t="s">
        <v>2447</v>
      </c>
      <c r="C1273" s="631">
        <v>1000</v>
      </c>
      <c r="D1273" s="631">
        <v>800</v>
      </c>
      <c r="E1273" s="631">
        <v>200</v>
      </c>
      <c r="F1273" s="630" t="s">
        <v>2361</v>
      </c>
      <c r="G1273" s="630" t="s">
        <v>2411</v>
      </c>
      <c r="H1273" s="630" t="s">
        <v>2356</v>
      </c>
      <c r="I1273" s="630" t="s">
        <v>2357</v>
      </c>
      <c r="J1273" s="630" t="s">
        <v>2315</v>
      </c>
      <c r="K1273" s="630" t="s">
        <v>2292</v>
      </c>
      <c r="L1273" s="632">
        <v>42736</v>
      </c>
    </row>
    <row r="1274" spans="1:12">
      <c r="A1274" s="630">
        <v>1265</v>
      </c>
      <c r="B1274" s="630" t="s">
        <v>2447</v>
      </c>
      <c r="C1274" s="631">
        <v>1000</v>
      </c>
      <c r="D1274" s="631">
        <v>800</v>
      </c>
      <c r="E1274" s="631">
        <v>200</v>
      </c>
      <c r="F1274" s="630" t="s">
        <v>2361</v>
      </c>
      <c r="G1274" s="630" t="s">
        <v>2411</v>
      </c>
      <c r="H1274" s="630" t="s">
        <v>2356</v>
      </c>
      <c r="I1274" s="630" t="s">
        <v>2357</v>
      </c>
      <c r="J1274" s="630" t="s">
        <v>2315</v>
      </c>
      <c r="K1274" s="630" t="s">
        <v>2292</v>
      </c>
      <c r="L1274" s="632">
        <v>42736</v>
      </c>
    </row>
    <row r="1275" spans="1:12">
      <c r="A1275" s="630">
        <v>1266</v>
      </c>
      <c r="B1275" s="630" t="s">
        <v>2447</v>
      </c>
      <c r="C1275" s="631">
        <v>1000</v>
      </c>
      <c r="D1275" s="631">
        <v>800</v>
      </c>
      <c r="E1275" s="631">
        <v>200</v>
      </c>
      <c r="F1275" s="630" t="s">
        <v>2361</v>
      </c>
      <c r="G1275" s="630" t="s">
        <v>2411</v>
      </c>
      <c r="H1275" s="630" t="s">
        <v>2356</v>
      </c>
      <c r="I1275" s="630" t="s">
        <v>2357</v>
      </c>
      <c r="J1275" s="630" t="s">
        <v>2315</v>
      </c>
      <c r="K1275" s="630" t="s">
        <v>2292</v>
      </c>
      <c r="L1275" s="632">
        <v>42736</v>
      </c>
    </row>
    <row r="1276" spans="1:12">
      <c r="A1276" s="630">
        <v>1267</v>
      </c>
      <c r="B1276" s="630" t="s">
        <v>2447</v>
      </c>
      <c r="C1276" s="631">
        <v>1000</v>
      </c>
      <c r="D1276" s="631">
        <v>800</v>
      </c>
      <c r="E1276" s="631">
        <v>200</v>
      </c>
      <c r="F1276" s="630" t="s">
        <v>2361</v>
      </c>
      <c r="G1276" s="630" t="s">
        <v>2411</v>
      </c>
      <c r="H1276" s="630" t="s">
        <v>2356</v>
      </c>
      <c r="I1276" s="630" t="s">
        <v>2357</v>
      </c>
      <c r="J1276" s="630" t="s">
        <v>2315</v>
      </c>
      <c r="K1276" s="630" t="s">
        <v>2292</v>
      </c>
      <c r="L1276" s="632">
        <v>42736</v>
      </c>
    </row>
    <row r="1277" spans="1:12">
      <c r="A1277" s="630">
        <v>1268</v>
      </c>
      <c r="B1277" s="630" t="s">
        <v>2447</v>
      </c>
      <c r="C1277" s="631">
        <v>1000</v>
      </c>
      <c r="D1277" s="631">
        <v>800</v>
      </c>
      <c r="E1277" s="631">
        <v>200</v>
      </c>
      <c r="F1277" s="630" t="s">
        <v>2361</v>
      </c>
      <c r="G1277" s="630" t="s">
        <v>2411</v>
      </c>
      <c r="H1277" s="630" t="s">
        <v>2356</v>
      </c>
      <c r="I1277" s="630" t="s">
        <v>2357</v>
      </c>
      <c r="J1277" s="630" t="s">
        <v>2315</v>
      </c>
      <c r="K1277" s="630" t="s">
        <v>2292</v>
      </c>
      <c r="L1277" s="632">
        <v>42736</v>
      </c>
    </row>
    <row r="1278" spans="1:12">
      <c r="A1278" s="630">
        <v>1269</v>
      </c>
      <c r="B1278" s="630" t="s">
        <v>2447</v>
      </c>
      <c r="C1278" s="631">
        <v>1000</v>
      </c>
      <c r="D1278" s="631">
        <v>800</v>
      </c>
      <c r="E1278" s="631">
        <v>200</v>
      </c>
      <c r="F1278" s="630" t="s">
        <v>2361</v>
      </c>
      <c r="G1278" s="630" t="s">
        <v>2411</v>
      </c>
      <c r="H1278" s="630" t="s">
        <v>2356</v>
      </c>
      <c r="I1278" s="630" t="s">
        <v>2357</v>
      </c>
      <c r="J1278" s="630" t="s">
        <v>2315</v>
      </c>
      <c r="K1278" s="630" t="s">
        <v>2292</v>
      </c>
      <c r="L1278" s="632">
        <v>42736</v>
      </c>
    </row>
    <row r="1279" spans="1:12">
      <c r="A1279" s="630">
        <v>1270</v>
      </c>
      <c r="B1279" s="630" t="s">
        <v>2447</v>
      </c>
      <c r="C1279" s="631">
        <v>1000</v>
      </c>
      <c r="D1279" s="631">
        <v>800</v>
      </c>
      <c r="E1279" s="631">
        <v>200</v>
      </c>
      <c r="F1279" s="630" t="s">
        <v>2361</v>
      </c>
      <c r="G1279" s="630" t="s">
        <v>2411</v>
      </c>
      <c r="H1279" s="630" t="s">
        <v>2356</v>
      </c>
      <c r="I1279" s="630" t="s">
        <v>2357</v>
      </c>
      <c r="J1279" s="630" t="s">
        <v>2315</v>
      </c>
      <c r="K1279" s="630" t="s">
        <v>2292</v>
      </c>
      <c r="L1279" s="632">
        <v>42736</v>
      </c>
    </row>
    <row r="1280" spans="1:12">
      <c r="A1280" s="630">
        <v>1271</v>
      </c>
      <c r="B1280" s="630" t="s">
        <v>2447</v>
      </c>
      <c r="C1280" s="631">
        <v>1000</v>
      </c>
      <c r="D1280" s="631">
        <v>800</v>
      </c>
      <c r="E1280" s="631">
        <v>200</v>
      </c>
      <c r="F1280" s="630" t="s">
        <v>2361</v>
      </c>
      <c r="G1280" s="630" t="s">
        <v>2411</v>
      </c>
      <c r="H1280" s="630" t="s">
        <v>2356</v>
      </c>
      <c r="I1280" s="630" t="s">
        <v>2357</v>
      </c>
      <c r="J1280" s="630" t="s">
        <v>2315</v>
      </c>
      <c r="K1280" s="630" t="s">
        <v>2292</v>
      </c>
      <c r="L1280" s="632">
        <v>42736</v>
      </c>
    </row>
    <row r="1281" spans="1:12">
      <c r="A1281" s="630">
        <v>1272</v>
      </c>
      <c r="B1281" s="630" t="s">
        <v>2447</v>
      </c>
      <c r="C1281" s="631">
        <v>1000</v>
      </c>
      <c r="D1281" s="631">
        <v>800</v>
      </c>
      <c r="E1281" s="631">
        <v>200</v>
      </c>
      <c r="F1281" s="630" t="s">
        <v>2361</v>
      </c>
      <c r="G1281" s="630" t="s">
        <v>2411</v>
      </c>
      <c r="H1281" s="630" t="s">
        <v>2356</v>
      </c>
      <c r="I1281" s="630" t="s">
        <v>2357</v>
      </c>
      <c r="J1281" s="630" t="s">
        <v>2315</v>
      </c>
      <c r="K1281" s="630" t="s">
        <v>2292</v>
      </c>
      <c r="L1281" s="632">
        <v>42736</v>
      </c>
    </row>
    <row r="1282" spans="1:12">
      <c r="A1282" s="630">
        <v>1273</v>
      </c>
      <c r="B1282" s="630" t="s">
        <v>2447</v>
      </c>
      <c r="C1282" s="631">
        <v>1000</v>
      </c>
      <c r="D1282" s="631">
        <v>800</v>
      </c>
      <c r="E1282" s="631">
        <v>200</v>
      </c>
      <c r="F1282" s="630" t="s">
        <v>2361</v>
      </c>
      <c r="G1282" s="630" t="s">
        <v>2411</v>
      </c>
      <c r="H1282" s="630" t="s">
        <v>2356</v>
      </c>
      <c r="I1282" s="630" t="s">
        <v>2357</v>
      </c>
      <c r="J1282" s="630" t="s">
        <v>2315</v>
      </c>
      <c r="K1282" s="630" t="s">
        <v>2292</v>
      </c>
      <c r="L1282" s="632">
        <v>42736</v>
      </c>
    </row>
    <row r="1283" spans="1:12">
      <c r="A1283" s="630">
        <v>1274</v>
      </c>
      <c r="B1283" s="630" t="s">
        <v>2447</v>
      </c>
      <c r="C1283" s="631">
        <v>1000</v>
      </c>
      <c r="D1283" s="631">
        <v>800</v>
      </c>
      <c r="E1283" s="631">
        <v>200</v>
      </c>
      <c r="F1283" s="630" t="s">
        <v>2361</v>
      </c>
      <c r="G1283" s="630" t="s">
        <v>2411</v>
      </c>
      <c r="H1283" s="630" t="s">
        <v>2356</v>
      </c>
      <c r="I1283" s="630" t="s">
        <v>2357</v>
      </c>
      <c r="J1283" s="630" t="s">
        <v>2315</v>
      </c>
      <c r="K1283" s="630" t="s">
        <v>2292</v>
      </c>
      <c r="L1283" s="632">
        <v>42736</v>
      </c>
    </row>
    <row r="1284" spans="1:12">
      <c r="A1284" s="630">
        <v>1275</v>
      </c>
      <c r="B1284" s="630" t="s">
        <v>2447</v>
      </c>
      <c r="C1284" s="631">
        <v>1000</v>
      </c>
      <c r="D1284" s="631">
        <v>800</v>
      </c>
      <c r="E1284" s="631">
        <v>200</v>
      </c>
      <c r="F1284" s="630" t="s">
        <v>2361</v>
      </c>
      <c r="G1284" s="630" t="s">
        <v>2411</v>
      </c>
      <c r="H1284" s="630" t="s">
        <v>2356</v>
      </c>
      <c r="I1284" s="630" t="s">
        <v>2357</v>
      </c>
      <c r="J1284" s="630" t="s">
        <v>2315</v>
      </c>
      <c r="K1284" s="630" t="s">
        <v>2292</v>
      </c>
      <c r="L1284" s="632">
        <v>42736</v>
      </c>
    </row>
    <row r="1285" spans="1:12">
      <c r="A1285" s="630">
        <v>1276</v>
      </c>
      <c r="B1285" s="630" t="s">
        <v>2447</v>
      </c>
      <c r="C1285" s="631">
        <v>1000</v>
      </c>
      <c r="D1285" s="631">
        <v>800</v>
      </c>
      <c r="E1285" s="631">
        <v>200</v>
      </c>
      <c r="F1285" s="630" t="s">
        <v>2361</v>
      </c>
      <c r="G1285" s="630" t="s">
        <v>2411</v>
      </c>
      <c r="H1285" s="630" t="s">
        <v>2356</v>
      </c>
      <c r="I1285" s="630" t="s">
        <v>2357</v>
      </c>
      <c r="J1285" s="630" t="s">
        <v>2315</v>
      </c>
      <c r="K1285" s="630" t="s">
        <v>2292</v>
      </c>
      <c r="L1285" s="632">
        <v>42736</v>
      </c>
    </row>
    <row r="1286" spans="1:12">
      <c r="A1286" s="630">
        <v>1277</v>
      </c>
      <c r="B1286" s="630" t="s">
        <v>2448</v>
      </c>
      <c r="C1286" s="631">
        <v>15000</v>
      </c>
      <c r="D1286" s="631">
        <v>12000</v>
      </c>
      <c r="E1286" s="631">
        <v>3000</v>
      </c>
      <c r="F1286" s="630" t="s">
        <v>2361</v>
      </c>
      <c r="G1286" s="630" t="s">
        <v>2411</v>
      </c>
      <c r="H1286" s="630" t="s">
        <v>2356</v>
      </c>
      <c r="I1286" s="630" t="s">
        <v>2357</v>
      </c>
      <c r="J1286" s="630" t="s">
        <v>2315</v>
      </c>
      <c r="K1286" s="630" t="s">
        <v>2292</v>
      </c>
      <c r="L1286" s="632">
        <v>42736</v>
      </c>
    </row>
    <row r="1287" spans="1:12">
      <c r="A1287" s="630">
        <v>1278</v>
      </c>
      <c r="B1287" s="630" t="s">
        <v>2448</v>
      </c>
      <c r="C1287" s="631">
        <v>15000</v>
      </c>
      <c r="D1287" s="631">
        <v>12000</v>
      </c>
      <c r="E1287" s="631">
        <v>3000</v>
      </c>
      <c r="F1287" s="630" t="s">
        <v>2361</v>
      </c>
      <c r="G1287" s="630" t="s">
        <v>2411</v>
      </c>
      <c r="H1287" s="630" t="s">
        <v>2356</v>
      </c>
      <c r="I1287" s="630" t="s">
        <v>2357</v>
      </c>
      <c r="J1287" s="630" t="s">
        <v>2315</v>
      </c>
      <c r="K1287" s="630" t="s">
        <v>2292</v>
      </c>
      <c r="L1287" s="632">
        <v>42736</v>
      </c>
    </row>
    <row r="1288" spans="1:12">
      <c r="A1288" s="630">
        <v>1279</v>
      </c>
      <c r="B1288" s="630" t="s">
        <v>2448</v>
      </c>
      <c r="C1288" s="631">
        <v>15000</v>
      </c>
      <c r="D1288" s="631">
        <v>12000</v>
      </c>
      <c r="E1288" s="631">
        <v>3000</v>
      </c>
      <c r="F1288" s="630" t="s">
        <v>2361</v>
      </c>
      <c r="G1288" s="630" t="s">
        <v>2411</v>
      </c>
      <c r="H1288" s="630" t="s">
        <v>2356</v>
      </c>
      <c r="I1288" s="630" t="s">
        <v>2357</v>
      </c>
      <c r="J1288" s="630" t="s">
        <v>2315</v>
      </c>
      <c r="K1288" s="630" t="s">
        <v>2292</v>
      </c>
      <c r="L1288" s="632">
        <v>42736</v>
      </c>
    </row>
    <row r="1289" spans="1:12">
      <c r="A1289" s="630">
        <v>1280</v>
      </c>
      <c r="B1289" s="630" t="s">
        <v>2448</v>
      </c>
      <c r="C1289" s="631">
        <v>15000</v>
      </c>
      <c r="D1289" s="631">
        <v>12000</v>
      </c>
      <c r="E1289" s="631">
        <v>3000</v>
      </c>
      <c r="F1289" s="630" t="s">
        <v>2361</v>
      </c>
      <c r="G1289" s="630" t="s">
        <v>2411</v>
      </c>
      <c r="H1289" s="630" t="s">
        <v>2356</v>
      </c>
      <c r="I1289" s="630" t="s">
        <v>2357</v>
      </c>
      <c r="J1289" s="630" t="s">
        <v>2315</v>
      </c>
      <c r="K1289" s="630" t="s">
        <v>2292</v>
      </c>
      <c r="L1289" s="632">
        <v>42736</v>
      </c>
    </row>
    <row r="1290" spans="1:12">
      <c r="A1290" s="630">
        <v>1281</v>
      </c>
      <c r="B1290" s="630" t="s">
        <v>2448</v>
      </c>
      <c r="C1290" s="631">
        <v>15000</v>
      </c>
      <c r="D1290" s="631">
        <v>12000</v>
      </c>
      <c r="E1290" s="631">
        <v>3000</v>
      </c>
      <c r="F1290" s="630" t="s">
        <v>2361</v>
      </c>
      <c r="G1290" s="630" t="s">
        <v>2411</v>
      </c>
      <c r="H1290" s="630" t="s">
        <v>2356</v>
      </c>
      <c r="I1290" s="630" t="s">
        <v>2357</v>
      </c>
      <c r="J1290" s="630" t="s">
        <v>2315</v>
      </c>
      <c r="K1290" s="630" t="s">
        <v>2292</v>
      </c>
      <c r="L1290" s="632">
        <v>42736</v>
      </c>
    </row>
    <row r="1291" spans="1:12">
      <c r="A1291" s="630">
        <v>1282</v>
      </c>
      <c r="B1291" s="630" t="s">
        <v>2449</v>
      </c>
      <c r="C1291" s="631">
        <v>3000</v>
      </c>
      <c r="D1291" s="631">
        <v>2400</v>
      </c>
      <c r="E1291" s="631">
        <v>600</v>
      </c>
      <c r="F1291" s="630" t="s">
        <v>2361</v>
      </c>
      <c r="G1291" s="630" t="s">
        <v>2411</v>
      </c>
      <c r="H1291" s="630" t="s">
        <v>2356</v>
      </c>
      <c r="I1291" s="630" t="s">
        <v>2357</v>
      </c>
      <c r="J1291" s="630" t="s">
        <v>2315</v>
      </c>
      <c r="K1291" s="630" t="s">
        <v>2292</v>
      </c>
      <c r="L1291" s="632">
        <v>42736</v>
      </c>
    </row>
    <row r="1292" spans="1:12">
      <c r="A1292" s="630">
        <v>1283</v>
      </c>
      <c r="B1292" s="630" t="s">
        <v>2450</v>
      </c>
      <c r="C1292" s="631">
        <v>8000</v>
      </c>
      <c r="D1292" s="631">
        <v>6400</v>
      </c>
      <c r="E1292" s="631">
        <v>1600</v>
      </c>
      <c r="F1292" s="630" t="s">
        <v>2361</v>
      </c>
      <c r="G1292" s="630" t="s">
        <v>2411</v>
      </c>
      <c r="H1292" s="630" t="s">
        <v>2356</v>
      </c>
      <c r="I1292" s="630" t="s">
        <v>2357</v>
      </c>
      <c r="J1292" s="630" t="s">
        <v>2315</v>
      </c>
      <c r="K1292" s="630" t="s">
        <v>2292</v>
      </c>
      <c r="L1292" s="632">
        <v>42736</v>
      </c>
    </row>
    <row r="1293" spans="1:12">
      <c r="A1293" s="630">
        <v>1284</v>
      </c>
      <c r="B1293" s="630" t="s">
        <v>2450</v>
      </c>
      <c r="C1293" s="631">
        <v>8000</v>
      </c>
      <c r="D1293" s="631">
        <v>6400</v>
      </c>
      <c r="E1293" s="631">
        <v>1600</v>
      </c>
      <c r="F1293" s="630" t="s">
        <v>2361</v>
      </c>
      <c r="G1293" s="630" t="s">
        <v>2411</v>
      </c>
      <c r="H1293" s="630" t="s">
        <v>2356</v>
      </c>
      <c r="I1293" s="630" t="s">
        <v>2357</v>
      </c>
      <c r="J1293" s="630" t="s">
        <v>2315</v>
      </c>
      <c r="K1293" s="630" t="s">
        <v>2292</v>
      </c>
      <c r="L1293" s="632">
        <v>42736</v>
      </c>
    </row>
    <row r="1294" spans="1:12">
      <c r="A1294" s="630">
        <v>1285</v>
      </c>
      <c r="B1294" s="630" t="s">
        <v>2450</v>
      </c>
      <c r="C1294" s="631">
        <v>8000</v>
      </c>
      <c r="D1294" s="631">
        <v>6400</v>
      </c>
      <c r="E1294" s="631">
        <v>1600</v>
      </c>
      <c r="F1294" s="630" t="s">
        <v>2361</v>
      </c>
      <c r="G1294" s="630" t="s">
        <v>2411</v>
      </c>
      <c r="H1294" s="630" t="s">
        <v>2356</v>
      </c>
      <c r="I1294" s="630" t="s">
        <v>2357</v>
      </c>
      <c r="J1294" s="630" t="s">
        <v>2315</v>
      </c>
      <c r="K1294" s="630" t="s">
        <v>2292</v>
      </c>
      <c r="L1294" s="632">
        <v>42736</v>
      </c>
    </row>
    <row r="1295" spans="1:12">
      <c r="A1295" s="630">
        <v>1286</v>
      </c>
      <c r="B1295" s="630" t="s">
        <v>2450</v>
      </c>
      <c r="C1295" s="631">
        <v>8000</v>
      </c>
      <c r="D1295" s="631">
        <v>6400</v>
      </c>
      <c r="E1295" s="631">
        <v>1600</v>
      </c>
      <c r="F1295" s="630" t="s">
        <v>2361</v>
      </c>
      <c r="G1295" s="630" t="s">
        <v>2411</v>
      </c>
      <c r="H1295" s="630" t="s">
        <v>2356</v>
      </c>
      <c r="I1295" s="630" t="s">
        <v>2357</v>
      </c>
      <c r="J1295" s="630" t="s">
        <v>2315</v>
      </c>
      <c r="K1295" s="630" t="s">
        <v>2292</v>
      </c>
      <c r="L1295" s="632">
        <v>42736</v>
      </c>
    </row>
    <row r="1296" spans="1:12">
      <c r="A1296" s="630">
        <v>1287</v>
      </c>
      <c r="B1296" s="630" t="s">
        <v>2450</v>
      </c>
      <c r="C1296" s="631">
        <v>8000</v>
      </c>
      <c r="D1296" s="631">
        <v>6400</v>
      </c>
      <c r="E1296" s="631">
        <v>1600</v>
      </c>
      <c r="F1296" s="630" t="s">
        <v>2361</v>
      </c>
      <c r="G1296" s="630" t="s">
        <v>2411</v>
      </c>
      <c r="H1296" s="630" t="s">
        <v>2356</v>
      </c>
      <c r="I1296" s="630" t="s">
        <v>2357</v>
      </c>
      <c r="J1296" s="630" t="s">
        <v>2315</v>
      </c>
      <c r="K1296" s="630" t="s">
        <v>2292</v>
      </c>
      <c r="L1296" s="632">
        <v>42736</v>
      </c>
    </row>
    <row r="1297" spans="1:12">
      <c r="A1297" s="630">
        <v>1288</v>
      </c>
      <c r="B1297" s="630" t="s">
        <v>2450</v>
      </c>
      <c r="C1297" s="631">
        <v>8000</v>
      </c>
      <c r="D1297" s="631">
        <v>6400</v>
      </c>
      <c r="E1297" s="631">
        <v>1600</v>
      </c>
      <c r="F1297" s="630" t="s">
        <v>2361</v>
      </c>
      <c r="G1297" s="630" t="s">
        <v>2411</v>
      </c>
      <c r="H1297" s="630" t="s">
        <v>2356</v>
      </c>
      <c r="I1297" s="630" t="s">
        <v>2357</v>
      </c>
      <c r="J1297" s="630" t="s">
        <v>2315</v>
      </c>
      <c r="K1297" s="630" t="s">
        <v>2292</v>
      </c>
      <c r="L1297" s="632">
        <v>42736</v>
      </c>
    </row>
    <row r="1298" spans="1:12">
      <c r="A1298" s="630">
        <v>1289</v>
      </c>
      <c r="B1298" s="630" t="s">
        <v>2450</v>
      </c>
      <c r="C1298" s="631">
        <v>8000</v>
      </c>
      <c r="D1298" s="631">
        <v>6400</v>
      </c>
      <c r="E1298" s="631">
        <v>1600</v>
      </c>
      <c r="F1298" s="630" t="s">
        <v>2361</v>
      </c>
      <c r="G1298" s="630" t="s">
        <v>2411</v>
      </c>
      <c r="H1298" s="630" t="s">
        <v>2356</v>
      </c>
      <c r="I1298" s="630" t="s">
        <v>2357</v>
      </c>
      <c r="J1298" s="630" t="s">
        <v>2315</v>
      </c>
      <c r="K1298" s="630" t="s">
        <v>2292</v>
      </c>
      <c r="L1298" s="632">
        <v>42736</v>
      </c>
    </row>
    <row r="1299" spans="1:12">
      <c r="A1299" s="630">
        <v>1290</v>
      </c>
      <c r="B1299" s="630" t="s">
        <v>2450</v>
      </c>
      <c r="C1299" s="631">
        <v>8000</v>
      </c>
      <c r="D1299" s="631">
        <v>6400</v>
      </c>
      <c r="E1299" s="631">
        <v>1600</v>
      </c>
      <c r="F1299" s="630" t="s">
        <v>2361</v>
      </c>
      <c r="G1299" s="630" t="s">
        <v>2411</v>
      </c>
      <c r="H1299" s="630" t="s">
        <v>2356</v>
      </c>
      <c r="I1299" s="630" t="s">
        <v>2357</v>
      </c>
      <c r="J1299" s="630" t="s">
        <v>2315</v>
      </c>
      <c r="K1299" s="630" t="s">
        <v>2292</v>
      </c>
      <c r="L1299" s="632">
        <v>42736</v>
      </c>
    </row>
    <row r="1300" spans="1:12">
      <c r="A1300" s="630">
        <v>1291</v>
      </c>
      <c r="B1300" s="630" t="s">
        <v>2450</v>
      </c>
      <c r="C1300" s="631">
        <v>8000</v>
      </c>
      <c r="D1300" s="631">
        <v>6400</v>
      </c>
      <c r="E1300" s="631">
        <v>1600</v>
      </c>
      <c r="F1300" s="630" t="s">
        <v>2361</v>
      </c>
      <c r="G1300" s="630" t="s">
        <v>2411</v>
      </c>
      <c r="H1300" s="630" t="s">
        <v>2356</v>
      </c>
      <c r="I1300" s="630" t="s">
        <v>2357</v>
      </c>
      <c r="J1300" s="630" t="s">
        <v>2315</v>
      </c>
      <c r="K1300" s="630" t="s">
        <v>2292</v>
      </c>
      <c r="L1300" s="632">
        <v>42736</v>
      </c>
    </row>
    <row r="1301" spans="1:12">
      <c r="A1301" s="630">
        <v>1292</v>
      </c>
      <c r="B1301" s="630" t="s">
        <v>2450</v>
      </c>
      <c r="C1301" s="631">
        <v>8000</v>
      </c>
      <c r="D1301" s="631">
        <v>6400</v>
      </c>
      <c r="E1301" s="631">
        <v>1600</v>
      </c>
      <c r="F1301" s="630" t="s">
        <v>2361</v>
      </c>
      <c r="G1301" s="630" t="s">
        <v>2411</v>
      </c>
      <c r="H1301" s="630" t="s">
        <v>2356</v>
      </c>
      <c r="I1301" s="630" t="s">
        <v>2357</v>
      </c>
      <c r="J1301" s="630" t="s">
        <v>2315</v>
      </c>
      <c r="K1301" s="630" t="s">
        <v>2292</v>
      </c>
      <c r="L1301" s="632">
        <v>42736</v>
      </c>
    </row>
    <row r="1302" spans="1:12">
      <c r="A1302" s="630">
        <v>1293</v>
      </c>
      <c r="B1302" s="630" t="s">
        <v>2450</v>
      </c>
      <c r="C1302" s="631">
        <v>8000</v>
      </c>
      <c r="D1302" s="631">
        <v>6400</v>
      </c>
      <c r="E1302" s="631">
        <v>1600</v>
      </c>
      <c r="F1302" s="630" t="s">
        <v>2361</v>
      </c>
      <c r="G1302" s="630" t="s">
        <v>2411</v>
      </c>
      <c r="H1302" s="630" t="s">
        <v>2356</v>
      </c>
      <c r="I1302" s="630" t="s">
        <v>2357</v>
      </c>
      <c r="J1302" s="630" t="s">
        <v>2315</v>
      </c>
      <c r="K1302" s="630" t="s">
        <v>2292</v>
      </c>
      <c r="L1302" s="632">
        <v>42736</v>
      </c>
    </row>
    <row r="1303" spans="1:12">
      <c r="A1303" s="630">
        <v>1294</v>
      </c>
      <c r="B1303" s="630" t="s">
        <v>2450</v>
      </c>
      <c r="C1303" s="631">
        <v>8000</v>
      </c>
      <c r="D1303" s="631">
        <v>6400</v>
      </c>
      <c r="E1303" s="631">
        <v>1600</v>
      </c>
      <c r="F1303" s="630" t="s">
        <v>2361</v>
      </c>
      <c r="G1303" s="630" t="s">
        <v>2411</v>
      </c>
      <c r="H1303" s="630" t="s">
        <v>2356</v>
      </c>
      <c r="I1303" s="630" t="s">
        <v>2357</v>
      </c>
      <c r="J1303" s="630" t="s">
        <v>2315</v>
      </c>
      <c r="K1303" s="630" t="s">
        <v>2292</v>
      </c>
      <c r="L1303" s="632">
        <v>42736</v>
      </c>
    </row>
    <row r="1304" spans="1:12">
      <c r="A1304" s="630">
        <v>1295</v>
      </c>
      <c r="B1304" s="630" t="s">
        <v>2450</v>
      </c>
      <c r="C1304" s="631">
        <v>8000</v>
      </c>
      <c r="D1304" s="631">
        <v>6400</v>
      </c>
      <c r="E1304" s="631">
        <v>1600</v>
      </c>
      <c r="F1304" s="630" t="s">
        <v>2361</v>
      </c>
      <c r="G1304" s="630" t="s">
        <v>2411</v>
      </c>
      <c r="H1304" s="630" t="s">
        <v>2356</v>
      </c>
      <c r="I1304" s="630" t="s">
        <v>2357</v>
      </c>
      <c r="J1304" s="630" t="s">
        <v>2315</v>
      </c>
      <c r="K1304" s="630" t="s">
        <v>2292</v>
      </c>
      <c r="L1304" s="632">
        <v>42736</v>
      </c>
    </row>
    <row r="1305" spans="1:12">
      <c r="A1305" s="630">
        <v>1296</v>
      </c>
      <c r="B1305" s="630" t="s">
        <v>2450</v>
      </c>
      <c r="C1305" s="631">
        <v>8000</v>
      </c>
      <c r="D1305" s="631">
        <v>6400</v>
      </c>
      <c r="E1305" s="631">
        <v>1600</v>
      </c>
      <c r="F1305" s="630" t="s">
        <v>2361</v>
      </c>
      <c r="G1305" s="630" t="s">
        <v>2411</v>
      </c>
      <c r="H1305" s="630" t="s">
        <v>2356</v>
      </c>
      <c r="I1305" s="630" t="s">
        <v>2357</v>
      </c>
      <c r="J1305" s="630" t="s">
        <v>2315</v>
      </c>
      <c r="K1305" s="630" t="s">
        <v>2292</v>
      </c>
      <c r="L1305" s="632">
        <v>42736</v>
      </c>
    </row>
    <row r="1306" spans="1:12">
      <c r="A1306" s="630">
        <v>1297</v>
      </c>
      <c r="B1306" s="630" t="s">
        <v>2450</v>
      </c>
      <c r="C1306" s="631">
        <v>8000</v>
      </c>
      <c r="D1306" s="631">
        <v>6400</v>
      </c>
      <c r="E1306" s="631">
        <v>1600</v>
      </c>
      <c r="F1306" s="630" t="s">
        <v>2361</v>
      </c>
      <c r="G1306" s="630" t="s">
        <v>2411</v>
      </c>
      <c r="H1306" s="630" t="s">
        <v>2356</v>
      </c>
      <c r="I1306" s="630" t="s">
        <v>2357</v>
      </c>
      <c r="J1306" s="630" t="s">
        <v>2315</v>
      </c>
      <c r="K1306" s="630" t="s">
        <v>2292</v>
      </c>
      <c r="L1306" s="632">
        <v>42736</v>
      </c>
    </row>
    <row r="1307" spans="1:12">
      <c r="A1307" s="630">
        <v>1298</v>
      </c>
      <c r="B1307" s="630" t="s">
        <v>2450</v>
      </c>
      <c r="C1307" s="631">
        <v>8000</v>
      </c>
      <c r="D1307" s="631">
        <v>6400</v>
      </c>
      <c r="E1307" s="631">
        <v>1600</v>
      </c>
      <c r="F1307" s="630" t="s">
        <v>2361</v>
      </c>
      <c r="G1307" s="630" t="s">
        <v>2411</v>
      </c>
      <c r="H1307" s="630" t="s">
        <v>2356</v>
      </c>
      <c r="I1307" s="630" t="s">
        <v>2357</v>
      </c>
      <c r="J1307" s="630" t="s">
        <v>2315</v>
      </c>
      <c r="K1307" s="630" t="s">
        <v>2292</v>
      </c>
      <c r="L1307" s="632">
        <v>42736</v>
      </c>
    </row>
    <row r="1308" spans="1:12">
      <c r="A1308" s="630">
        <v>1299</v>
      </c>
      <c r="B1308" s="630" t="s">
        <v>2450</v>
      </c>
      <c r="C1308" s="631">
        <v>8000</v>
      </c>
      <c r="D1308" s="631">
        <v>6400</v>
      </c>
      <c r="E1308" s="631">
        <v>1600</v>
      </c>
      <c r="F1308" s="630" t="s">
        <v>2361</v>
      </c>
      <c r="G1308" s="630" t="s">
        <v>2411</v>
      </c>
      <c r="H1308" s="630" t="s">
        <v>2356</v>
      </c>
      <c r="I1308" s="630" t="s">
        <v>2357</v>
      </c>
      <c r="J1308" s="630" t="s">
        <v>2315</v>
      </c>
      <c r="K1308" s="630" t="s">
        <v>2292</v>
      </c>
      <c r="L1308" s="632">
        <v>42736</v>
      </c>
    </row>
    <row r="1309" spans="1:12">
      <c r="A1309" s="630">
        <v>1300</v>
      </c>
      <c r="B1309" s="630" t="s">
        <v>2450</v>
      </c>
      <c r="C1309" s="631">
        <v>8000</v>
      </c>
      <c r="D1309" s="631">
        <v>6400</v>
      </c>
      <c r="E1309" s="631">
        <v>1600</v>
      </c>
      <c r="F1309" s="630" t="s">
        <v>2361</v>
      </c>
      <c r="G1309" s="630" t="s">
        <v>2411</v>
      </c>
      <c r="H1309" s="630" t="s">
        <v>2356</v>
      </c>
      <c r="I1309" s="630" t="s">
        <v>2357</v>
      </c>
      <c r="J1309" s="630" t="s">
        <v>2315</v>
      </c>
      <c r="K1309" s="630" t="s">
        <v>2292</v>
      </c>
      <c r="L1309" s="632">
        <v>42736</v>
      </c>
    </row>
    <row r="1310" spans="1:12">
      <c r="A1310" s="630">
        <v>1301</v>
      </c>
      <c r="B1310" s="630" t="s">
        <v>2450</v>
      </c>
      <c r="C1310" s="631">
        <v>8000</v>
      </c>
      <c r="D1310" s="631">
        <v>6400</v>
      </c>
      <c r="E1310" s="631">
        <v>1600</v>
      </c>
      <c r="F1310" s="630" t="s">
        <v>2361</v>
      </c>
      <c r="G1310" s="630" t="s">
        <v>2411</v>
      </c>
      <c r="H1310" s="630" t="s">
        <v>2356</v>
      </c>
      <c r="I1310" s="630" t="s">
        <v>2357</v>
      </c>
      <c r="J1310" s="630" t="s">
        <v>2315</v>
      </c>
      <c r="K1310" s="630" t="s">
        <v>2292</v>
      </c>
      <c r="L1310" s="632">
        <v>42736</v>
      </c>
    </row>
    <row r="1311" spans="1:12">
      <c r="A1311" s="630">
        <v>1302</v>
      </c>
      <c r="B1311" s="630" t="s">
        <v>2450</v>
      </c>
      <c r="C1311" s="631">
        <v>8000</v>
      </c>
      <c r="D1311" s="631">
        <v>6400</v>
      </c>
      <c r="E1311" s="631">
        <v>1600</v>
      </c>
      <c r="F1311" s="630" t="s">
        <v>2361</v>
      </c>
      <c r="G1311" s="630" t="s">
        <v>2411</v>
      </c>
      <c r="H1311" s="630" t="s">
        <v>2356</v>
      </c>
      <c r="I1311" s="630" t="s">
        <v>2357</v>
      </c>
      <c r="J1311" s="630" t="s">
        <v>2315</v>
      </c>
      <c r="K1311" s="630" t="s">
        <v>2292</v>
      </c>
      <c r="L1311" s="632">
        <v>42736</v>
      </c>
    </row>
    <row r="1312" spans="1:12">
      <c r="A1312" s="630">
        <v>1303</v>
      </c>
      <c r="B1312" s="630" t="s">
        <v>2450</v>
      </c>
      <c r="C1312" s="631">
        <v>8000</v>
      </c>
      <c r="D1312" s="631">
        <v>6400</v>
      </c>
      <c r="E1312" s="631">
        <v>1600</v>
      </c>
      <c r="F1312" s="630" t="s">
        <v>2361</v>
      </c>
      <c r="G1312" s="630" t="s">
        <v>2411</v>
      </c>
      <c r="H1312" s="630" t="s">
        <v>2356</v>
      </c>
      <c r="I1312" s="630" t="s">
        <v>2357</v>
      </c>
      <c r="J1312" s="630" t="s">
        <v>2315</v>
      </c>
      <c r="K1312" s="630" t="s">
        <v>2292</v>
      </c>
      <c r="L1312" s="632">
        <v>42736</v>
      </c>
    </row>
    <row r="1313" spans="1:12">
      <c r="A1313" s="630">
        <v>1304</v>
      </c>
      <c r="B1313" s="630" t="s">
        <v>2450</v>
      </c>
      <c r="C1313" s="631">
        <v>8000</v>
      </c>
      <c r="D1313" s="631">
        <v>6400</v>
      </c>
      <c r="E1313" s="631">
        <v>1600</v>
      </c>
      <c r="F1313" s="630" t="s">
        <v>2361</v>
      </c>
      <c r="G1313" s="630" t="s">
        <v>2411</v>
      </c>
      <c r="H1313" s="630" t="s">
        <v>2356</v>
      </c>
      <c r="I1313" s="630" t="s">
        <v>2357</v>
      </c>
      <c r="J1313" s="630" t="s">
        <v>2315</v>
      </c>
      <c r="K1313" s="630" t="s">
        <v>2292</v>
      </c>
      <c r="L1313" s="632">
        <v>42736</v>
      </c>
    </row>
    <row r="1314" spans="1:12">
      <c r="A1314" s="630">
        <v>1305</v>
      </c>
      <c r="B1314" s="630" t="s">
        <v>2451</v>
      </c>
      <c r="C1314" s="631">
        <v>2120</v>
      </c>
      <c r="D1314" s="631">
        <v>1695</v>
      </c>
      <c r="E1314" s="631">
        <v>425</v>
      </c>
      <c r="F1314" s="630" t="s">
        <v>2361</v>
      </c>
      <c r="G1314" s="630" t="s">
        <v>2411</v>
      </c>
      <c r="H1314" s="630" t="s">
        <v>2356</v>
      </c>
      <c r="I1314" s="630" t="s">
        <v>2357</v>
      </c>
      <c r="J1314" s="630" t="s">
        <v>2315</v>
      </c>
      <c r="K1314" s="630" t="s">
        <v>2292</v>
      </c>
      <c r="L1314" s="632">
        <v>42736</v>
      </c>
    </row>
    <row r="1315" spans="1:12">
      <c r="A1315" s="630">
        <v>1306</v>
      </c>
      <c r="B1315" s="630" t="s">
        <v>2451</v>
      </c>
      <c r="C1315" s="631">
        <v>2120</v>
      </c>
      <c r="D1315" s="631">
        <v>1695</v>
      </c>
      <c r="E1315" s="631">
        <v>425</v>
      </c>
      <c r="F1315" s="630" t="s">
        <v>2361</v>
      </c>
      <c r="G1315" s="630" t="s">
        <v>2411</v>
      </c>
      <c r="H1315" s="630" t="s">
        <v>2356</v>
      </c>
      <c r="I1315" s="630" t="s">
        <v>2357</v>
      </c>
      <c r="J1315" s="630" t="s">
        <v>2315</v>
      </c>
      <c r="K1315" s="630" t="s">
        <v>2292</v>
      </c>
      <c r="L1315" s="632">
        <v>42736</v>
      </c>
    </row>
    <row r="1316" spans="1:12">
      <c r="A1316" s="630">
        <v>1307</v>
      </c>
      <c r="B1316" s="630" t="s">
        <v>2451</v>
      </c>
      <c r="C1316" s="631">
        <v>2120</v>
      </c>
      <c r="D1316" s="631">
        <v>1695</v>
      </c>
      <c r="E1316" s="631">
        <v>425</v>
      </c>
      <c r="F1316" s="630" t="s">
        <v>2361</v>
      </c>
      <c r="G1316" s="630" t="s">
        <v>2411</v>
      </c>
      <c r="H1316" s="630" t="s">
        <v>2356</v>
      </c>
      <c r="I1316" s="630" t="s">
        <v>2357</v>
      </c>
      <c r="J1316" s="630" t="s">
        <v>2315</v>
      </c>
      <c r="K1316" s="630" t="s">
        <v>2292</v>
      </c>
      <c r="L1316" s="632">
        <v>42736</v>
      </c>
    </row>
    <row r="1317" spans="1:12">
      <c r="A1317" s="630">
        <v>1308</v>
      </c>
      <c r="B1317" s="630" t="s">
        <v>2451</v>
      </c>
      <c r="C1317" s="631">
        <v>2120</v>
      </c>
      <c r="D1317" s="631">
        <v>1695</v>
      </c>
      <c r="E1317" s="631">
        <v>425</v>
      </c>
      <c r="F1317" s="630" t="s">
        <v>2361</v>
      </c>
      <c r="G1317" s="630" t="s">
        <v>2411</v>
      </c>
      <c r="H1317" s="630" t="s">
        <v>2356</v>
      </c>
      <c r="I1317" s="630" t="s">
        <v>2357</v>
      </c>
      <c r="J1317" s="630" t="s">
        <v>2315</v>
      </c>
      <c r="K1317" s="630" t="s">
        <v>2292</v>
      </c>
      <c r="L1317" s="632">
        <v>42736</v>
      </c>
    </row>
    <row r="1318" spans="1:12">
      <c r="A1318" s="630">
        <v>1309</v>
      </c>
      <c r="B1318" s="630" t="s">
        <v>2451</v>
      </c>
      <c r="C1318" s="631">
        <v>2120</v>
      </c>
      <c r="D1318" s="631">
        <v>1695</v>
      </c>
      <c r="E1318" s="631">
        <v>425</v>
      </c>
      <c r="F1318" s="630" t="s">
        <v>2361</v>
      </c>
      <c r="G1318" s="630" t="s">
        <v>2411</v>
      </c>
      <c r="H1318" s="630" t="s">
        <v>2356</v>
      </c>
      <c r="I1318" s="630" t="s">
        <v>2357</v>
      </c>
      <c r="J1318" s="630" t="s">
        <v>2315</v>
      </c>
      <c r="K1318" s="630" t="s">
        <v>2292</v>
      </c>
      <c r="L1318" s="632">
        <v>42736</v>
      </c>
    </row>
    <row r="1319" spans="1:12">
      <c r="A1319" s="630">
        <v>1310</v>
      </c>
      <c r="B1319" s="630" t="s">
        <v>2452</v>
      </c>
      <c r="C1319" s="631">
        <v>50000</v>
      </c>
      <c r="D1319" s="631">
        <v>40000.01</v>
      </c>
      <c r="E1319" s="631">
        <v>9999.99</v>
      </c>
      <c r="F1319" s="630" t="s">
        <v>2361</v>
      </c>
      <c r="G1319" s="630" t="s">
        <v>2411</v>
      </c>
      <c r="H1319" s="630" t="s">
        <v>2356</v>
      </c>
      <c r="I1319" s="630" t="s">
        <v>2357</v>
      </c>
      <c r="J1319" s="630" t="s">
        <v>2315</v>
      </c>
      <c r="K1319" s="630" t="s">
        <v>2292</v>
      </c>
      <c r="L1319" s="632">
        <v>42736</v>
      </c>
    </row>
    <row r="1320" spans="1:12">
      <c r="A1320" s="630">
        <v>1311</v>
      </c>
      <c r="B1320" s="630" t="s">
        <v>270</v>
      </c>
      <c r="C1320" s="631">
        <v>465000</v>
      </c>
      <c r="D1320" s="631">
        <v>465000</v>
      </c>
      <c r="E1320" s="631">
        <v>0</v>
      </c>
      <c r="F1320" s="630" t="s">
        <v>2313</v>
      </c>
      <c r="G1320" s="630" t="s">
        <v>2349</v>
      </c>
      <c r="H1320" s="630" t="s">
        <v>2289</v>
      </c>
      <c r="I1320" s="630" t="s">
        <v>2290</v>
      </c>
      <c r="J1320" s="630" t="s">
        <v>2315</v>
      </c>
      <c r="K1320" s="630" t="s">
        <v>2292</v>
      </c>
      <c r="L1320" s="632">
        <v>42736</v>
      </c>
    </row>
    <row r="1321" spans="1:12">
      <c r="A1321" s="630">
        <v>1312</v>
      </c>
      <c r="B1321" s="630" t="s">
        <v>2453</v>
      </c>
      <c r="C1321" s="631">
        <v>330000</v>
      </c>
      <c r="D1321" s="631">
        <v>217708.34</v>
      </c>
      <c r="E1321" s="631">
        <v>112291.66</v>
      </c>
      <c r="F1321" s="630" t="s">
        <v>2318</v>
      </c>
      <c r="G1321" s="630" t="s">
        <v>2411</v>
      </c>
      <c r="H1321" s="630" t="s">
        <v>2289</v>
      </c>
      <c r="I1321" s="630" t="s">
        <v>2290</v>
      </c>
      <c r="J1321" s="630" t="s">
        <v>2315</v>
      </c>
      <c r="K1321" s="630" t="s">
        <v>2292</v>
      </c>
      <c r="L1321" s="632">
        <v>42736</v>
      </c>
    </row>
    <row r="1322" spans="1:12">
      <c r="A1322" s="630">
        <v>1313</v>
      </c>
      <c r="B1322" s="630" t="s">
        <v>2453</v>
      </c>
      <c r="C1322" s="631">
        <v>330000</v>
      </c>
      <c r="D1322" s="631">
        <v>217708.34</v>
      </c>
      <c r="E1322" s="631">
        <v>112291.66</v>
      </c>
      <c r="F1322" s="630" t="s">
        <v>2318</v>
      </c>
      <c r="G1322" s="630" t="s">
        <v>2411</v>
      </c>
      <c r="H1322" s="630" t="s">
        <v>2289</v>
      </c>
      <c r="I1322" s="630" t="s">
        <v>2290</v>
      </c>
      <c r="J1322" s="630" t="s">
        <v>2315</v>
      </c>
      <c r="K1322" s="630" t="s">
        <v>2292</v>
      </c>
      <c r="L1322" s="632">
        <v>42736</v>
      </c>
    </row>
    <row r="1323" spans="1:12">
      <c r="A1323" s="630">
        <v>1314</v>
      </c>
      <c r="B1323" s="630" t="s">
        <v>2453</v>
      </c>
      <c r="C1323" s="631">
        <v>330000</v>
      </c>
      <c r="D1323" s="631">
        <v>217708.34</v>
      </c>
      <c r="E1323" s="631">
        <v>112291.66</v>
      </c>
      <c r="F1323" s="630" t="s">
        <v>2318</v>
      </c>
      <c r="G1323" s="630" t="s">
        <v>2411</v>
      </c>
      <c r="H1323" s="630" t="s">
        <v>2289</v>
      </c>
      <c r="I1323" s="630" t="s">
        <v>2290</v>
      </c>
      <c r="J1323" s="630" t="s">
        <v>2315</v>
      </c>
      <c r="K1323" s="630" t="s">
        <v>2292</v>
      </c>
      <c r="L1323" s="632">
        <v>42736</v>
      </c>
    </row>
    <row r="1324" spans="1:12">
      <c r="A1324" s="630">
        <v>1315</v>
      </c>
      <c r="B1324" s="630" t="s">
        <v>2454</v>
      </c>
      <c r="C1324" s="631">
        <v>5000</v>
      </c>
      <c r="D1324" s="631">
        <v>3750</v>
      </c>
      <c r="E1324" s="631">
        <v>1250</v>
      </c>
      <c r="F1324" s="630" t="s">
        <v>2318</v>
      </c>
      <c r="G1324" s="630" t="s">
        <v>2411</v>
      </c>
      <c r="H1324" s="630" t="s">
        <v>2289</v>
      </c>
      <c r="I1324" s="630" t="s">
        <v>2290</v>
      </c>
      <c r="J1324" s="630" t="s">
        <v>2315</v>
      </c>
      <c r="K1324" s="630" t="s">
        <v>2292</v>
      </c>
      <c r="L1324" s="632">
        <v>42736</v>
      </c>
    </row>
    <row r="1325" spans="1:12">
      <c r="A1325" s="630">
        <v>1316</v>
      </c>
      <c r="B1325" s="630" t="s">
        <v>2454</v>
      </c>
      <c r="C1325" s="631">
        <v>5000</v>
      </c>
      <c r="D1325" s="631">
        <v>3750</v>
      </c>
      <c r="E1325" s="631">
        <v>1250</v>
      </c>
      <c r="F1325" s="630" t="s">
        <v>2318</v>
      </c>
      <c r="G1325" s="630" t="s">
        <v>2411</v>
      </c>
      <c r="H1325" s="630" t="s">
        <v>2289</v>
      </c>
      <c r="I1325" s="630" t="s">
        <v>2290</v>
      </c>
      <c r="J1325" s="630" t="s">
        <v>2315</v>
      </c>
      <c r="K1325" s="630" t="s">
        <v>2292</v>
      </c>
      <c r="L1325" s="632">
        <v>42736</v>
      </c>
    </row>
    <row r="1326" spans="1:12">
      <c r="A1326" s="630">
        <v>1317</v>
      </c>
      <c r="B1326" s="630" t="s">
        <v>2454</v>
      </c>
      <c r="C1326" s="631">
        <v>5000</v>
      </c>
      <c r="D1326" s="631">
        <v>3750</v>
      </c>
      <c r="E1326" s="631">
        <v>1250</v>
      </c>
      <c r="F1326" s="630" t="s">
        <v>2318</v>
      </c>
      <c r="G1326" s="630" t="s">
        <v>2411</v>
      </c>
      <c r="H1326" s="630" t="s">
        <v>2289</v>
      </c>
      <c r="I1326" s="630" t="s">
        <v>2290</v>
      </c>
      <c r="J1326" s="630" t="s">
        <v>2315</v>
      </c>
      <c r="K1326" s="630" t="s">
        <v>2292</v>
      </c>
      <c r="L1326" s="632">
        <v>42736</v>
      </c>
    </row>
    <row r="1327" spans="1:12">
      <c r="A1327" s="630">
        <v>1318</v>
      </c>
      <c r="B1327" s="630" t="s">
        <v>2455</v>
      </c>
      <c r="C1327" s="631">
        <v>98000</v>
      </c>
      <c r="D1327" s="631">
        <v>69200</v>
      </c>
      <c r="E1327" s="631">
        <v>28800</v>
      </c>
      <c r="F1327" s="630" t="s">
        <v>2294</v>
      </c>
      <c r="G1327" s="630" t="s">
        <v>2353</v>
      </c>
      <c r="H1327" s="630" t="s">
        <v>2296</v>
      </c>
      <c r="I1327" s="630" t="s">
        <v>2297</v>
      </c>
      <c r="J1327" s="630" t="s">
        <v>2315</v>
      </c>
      <c r="K1327" s="630" t="s">
        <v>2292</v>
      </c>
      <c r="L1327" s="632">
        <v>42736</v>
      </c>
    </row>
    <row r="1328" spans="1:12">
      <c r="A1328" s="630">
        <v>1319</v>
      </c>
      <c r="B1328" s="630" t="s">
        <v>2151</v>
      </c>
      <c r="C1328" s="631">
        <v>35000</v>
      </c>
      <c r="D1328" s="631">
        <v>24500</v>
      </c>
      <c r="E1328" s="631">
        <v>10500</v>
      </c>
      <c r="F1328" s="630" t="s">
        <v>2294</v>
      </c>
      <c r="G1328" s="630" t="s">
        <v>2316</v>
      </c>
      <c r="H1328" s="630" t="s">
        <v>2296</v>
      </c>
      <c r="I1328" s="630" t="s">
        <v>2297</v>
      </c>
      <c r="J1328" s="630" t="s">
        <v>2315</v>
      </c>
      <c r="K1328" s="630" t="s">
        <v>2292</v>
      </c>
      <c r="L1328" s="632">
        <v>42736</v>
      </c>
    </row>
    <row r="1329" spans="1:12">
      <c r="A1329" s="630">
        <v>1320</v>
      </c>
      <c r="B1329" s="630" t="s">
        <v>1574</v>
      </c>
      <c r="C1329" s="631">
        <v>325000</v>
      </c>
      <c r="D1329" s="631">
        <v>227500</v>
      </c>
      <c r="E1329" s="631">
        <v>97500</v>
      </c>
      <c r="F1329" s="630" t="s">
        <v>2294</v>
      </c>
      <c r="G1329" s="630" t="s">
        <v>2319</v>
      </c>
      <c r="H1329" s="630" t="s">
        <v>2296</v>
      </c>
      <c r="I1329" s="630" t="s">
        <v>2297</v>
      </c>
      <c r="J1329" s="630" t="s">
        <v>2315</v>
      </c>
      <c r="K1329" s="630" t="s">
        <v>2292</v>
      </c>
      <c r="L1329" s="632">
        <v>42736</v>
      </c>
    </row>
    <row r="1330" spans="1:12">
      <c r="A1330" s="630">
        <v>1321</v>
      </c>
      <c r="B1330" s="630" t="s">
        <v>106</v>
      </c>
      <c r="C1330" s="631">
        <v>20000</v>
      </c>
      <c r="D1330" s="631">
        <v>14000</v>
      </c>
      <c r="E1330" s="631">
        <v>6000</v>
      </c>
      <c r="F1330" s="630" t="s">
        <v>2361</v>
      </c>
      <c r="G1330" s="630" t="s">
        <v>2319</v>
      </c>
      <c r="H1330" s="630" t="s">
        <v>2296</v>
      </c>
      <c r="I1330" s="630" t="s">
        <v>2297</v>
      </c>
      <c r="J1330" s="630" t="s">
        <v>2315</v>
      </c>
      <c r="K1330" s="630" t="s">
        <v>2292</v>
      </c>
      <c r="L1330" s="632">
        <v>42736</v>
      </c>
    </row>
    <row r="1331" spans="1:12">
      <c r="A1331" s="630">
        <v>1322</v>
      </c>
      <c r="B1331" s="630" t="s">
        <v>2456</v>
      </c>
      <c r="C1331" s="631">
        <v>3000</v>
      </c>
      <c r="D1331" s="631">
        <v>2100</v>
      </c>
      <c r="E1331" s="631">
        <v>900</v>
      </c>
      <c r="F1331" s="630" t="s">
        <v>2361</v>
      </c>
      <c r="G1331" s="630" t="s">
        <v>2411</v>
      </c>
      <c r="H1331" s="630" t="s">
        <v>2356</v>
      </c>
      <c r="I1331" s="630" t="s">
        <v>2357</v>
      </c>
      <c r="J1331" s="630" t="s">
        <v>2315</v>
      </c>
      <c r="K1331" s="630" t="s">
        <v>2292</v>
      </c>
      <c r="L1331" s="632">
        <v>42736</v>
      </c>
    </row>
    <row r="1332" spans="1:12">
      <c r="A1332" s="630">
        <v>1323</v>
      </c>
      <c r="B1332" s="630" t="s">
        <v>2456</v>
      </c>
      <c r="C1332" s="631">
        <v>3000</v>
      </c>
      <c r="D1332" s="631">
        <v>2100</v>
      </c>
      <c r="E1332" s="631">
        <v>900</v>
      </c>
      <c r="F1332" s="630" t="s">
        <v>2361</v>
      </c>
      <c r="G1332" s="630" t="s">
        <v>2411</v>
      </c>
      <c r="H1332" s="630" t="s">
        <v>2356</v>
      </c>
      <c r="I1332" s="630" t="s">
        <v>2357</v>
      </c>
      <c r="J1332" s="630" t="s">
        <v>2315</v>
      </c>
      <c r="K1332" s="630" t="s">
        <v>2292</v>
      </c>
      <c r="L1332" s="632">
        <v>42736</v>
      </c>
    </row>
    <row r="1333" spans="1:12">
      <c r="A1333" s="630">
        <v>1324</v>
      </c>
      <c r="B1333" s="630" t="s">
        <v>2456</v>
      </c>
      <c r="C1333" s="631">
        <v>3000</v>
      </c>
      <c r="D1333" s="631">
        <v>2100</v>
      </c>
      <c r="E1333" s="631">
        <v>900</v>
      </c>
      <c r="F1333" s="630" t="s">
        <v>2361</v>
      </c>
      <c r="G1333" s="630" t="s">
        <v>2411</v>
      </c>
      <c r="H1333" s="630" t="s">
        <v>2356</v>
      </c>
      <c r="I1333" s="630" t="s">
        <v>2357</v>
      </c>
      <c r="J1333" s="630" t="s">
        <v>2315</v>
      </c>
      <c r="K1333" s="630" t="s">
        <v>2292</v>
      </c>
      <c r="L1333" s="632">
        <v>42736</v>
      </c>
    </row>
    <row r="1334" spans="1:12">
      <c r="A1334" s="630">
        <v>1325</v>
      </c>
      <c r="B1334" s="630" t="s">
        <v>2456</v>
      </c>
      <c r="C1334" s="631">
        <v>3000</v>
      </c>
      <c r="D1334" s="631">
        <v>2100</v>
      </c>
      <c r="E1334" s="631">
        <v>900</v>
      </c>
      <c r="F1334" s="630" t="s">
        <v>2361</v>
      </c>
      <c r="G1334" s="630" t="s">
        <v>2411</v>
      </c>
      <c r="H1334" s="630" t="s">
        <v>2356</v>
      </c>
      <c r="I1334" s="630" t="s">
        <v>2357</v>
      </c>
      <c r="J1334" s="630" t="s">
        <v>2315</v>
      </c>
      <c r="K1334" s="630" t="s">
        <v>2292</v>
      </c>
      <c r="L1334" s="632">
        <v>42736</v>
      </c>
    </row>
    <row r="1335" spans="1:12">
      <c r="A1335" s="630">
        <v>1326</v>
      </c>
      <c r="B1335" s="630" t="s">
        <v>2456</v>
      </c>
      <c r="C1335" s="631">
        <v>3000</v>
      </c>
      <c r="D1335" s="631">
        <v>2100</v>
      </c>
      <c r="E1335" s="631">
        <v>900</v>
      </c>
      <c r="F1335" s="630" t="s">
        <v>2361</v>
      </c>
      <c r="G1335" s="630" t="s">
        <v>2411</v>
      </c>
      <c r="H1335" s="630" t="s">
        <v>2356</v>
      </c>
      <c r="I1335" s="630" t="s">
        <v>2357</v>
      </c>
      <c r="J1335" s="630" t="s">
        <v>2315</v>
      </c>
      <c r="K1335" s="630" t="s">
        <v>2292</v>
      </c>
      <c r="L1335" s="632">
        <v>42736</v>
      </c>
    </row>
    <row r="1336" spans="1:12">
      <c r="A1336" s="630">
        <v>1327</v>
      </c>
      <c r="B1336" s="630" t="s">
        <v>2457</v>
      </c>
      <c r="C1336" s="631">
        <v>50000</v>
      </c>
      <c r="D1336" s="631">
        <v>34999.99</v>
      </c>
      <c r="E1336" s="631">
        <v>15000.01</v>
      </c>
      <c r="F1336" s="630" t="s">
        <v>2294</v>
      </c>
      <c r="G1336" s="630" t="s">
        <v>2350</v>
      </c>
      <c r="H1336" s="630" t="s">
        <v>2296</v>
      </c>
      <c r="I1336" s="630" t="s">
        <v>2297</v>
      </c>
      <c r="J1336" s="630" t="s">
        <v>2315</v>
      </c>
      <c r="K1336" s="630" t="s">
        <v>2292</v>
      </c>
      <c r="L1336" s="632">
        <v>42736</v>
      </c>
    </row>
    <row r="1337" spans="1:12">
      <c r="A1337" s="630">
        <v>1328</v>
      </c>
      <c r="B1337" s="630" t="s">
        <v>2457</v>
      </c>
      <c r="C1337" s="631">
        <v>50000</v>
      </c>
      <c r="D1337" s="631">
        <v>34999.99</v>
      </c>
      <c r="E1337" s="631">
        <v>15000.01</v>
      </c>
      <c r="F1337" s="630" t="s">
        <v>2294</v>
      </c>
      <c r="G1337" s="630" t="s">
        <v>2350</v>
      </c>
      <c r="H1337" s="630" t="s">
        <v>2296</v>
      </c>
      <c r="I1337" s="630" t="s">
        <v>2297</v>
      </c>
      <c r="J1337" s="630" t="s">
        <v>2315</v>
      </c>
      <c r="K1337" s="630" t="s">
        <v>2292</v>
      </c>
      <c r="L1337" s="632">
        <v>42736</v>
      </c>
    </row>
    <row r="1338" spans="1:12">
      <c r="A1338" s="630">
        <v>1329</v>
      </c>
      <c r="B1338" s="630" t="s">
        <v>2457</v>
      </c>
      <c r="C1338" s="631">
        <v>50000</v>
      </c>
      <c r="D1338" s="631">
        <v>34999.99</v>
      </c>
      <c r="E1338" s="631">
        <v>15000.01</v>
      </c>
      <c r="F1338" s="630" t="s">
        <v>2294</v>
      </c>
      <c r="G1338" s="630" t="s">
        <v>2333</v>
      </c>
      <c r="H1338" s="630" t="s">
        <v>2296</v>
      </c>
      <c r="I1338" s="630" t="s">
        <v>2297</v>
      </c>
      <c r="J1338" s="630" t="s">
        <v>2315</v>
      </c>
      <c r="K1338" s="630" t="s">
        <v>2292</v>
      </c>
      <c r="L1338" s="632">
        <v>42736</v>
      </c>
    </row>
    <row r="1339" spans="1:12">
      <c r="A1339" s="630">
        <v>1330</v>
      </c>
      <c r="B1339" s="630" t="s">
        <v>2457</v>
      </c>
      <c r="C1339" s="631">
        <v>50000</v>
      </c>
      <c r="D1339" s="631">
        <v>35000</v>
      </c>
      <c r="E1339" s="631">
        <v>15000</v>
      </c>
      <c r="F1339" s="630" t="s">
        <v>2294</v>
      </c>
      <c r="G1339" s="630" t="s">
        <v>2323</v>
      </c>
      <c r="H1339" s="630" t="s">
        <v>2296</v>
      </c>
      <c r="I1339" s="630" t="s">
        <v>2297</v>
      </c>
      <c r="J1339" s="630" t="s">
        <v>2315</v>
      </c>
      <c r="K1339" s="630" t="s">
        <v>2292</v>
      </c>
      <c r="L1339" s="632">
        <v>42736</v>
      </c>
    </row>
    <row r="1340" spans="1:12">
      <c r="A1340" s="630">
        <v>1331</v>
      </c>
      <c r="B1340" s="630" t="s">
        <v>2458</v>
      </c>
      <c r="C1340" s="631">
        <v>50000</v>
      </c>
      <c r="D1340" s="631">
        <v>35000</v>
      </c>
      <c r="E1340" s="631">
        <v>15000</v>
      </c>
      <c r="F1340" s="630" t="s">
        <v>2294</v>
      </c>
      <c r="G1340" s="630" t="s">
        <v>2319</v>
      </c>
      <c r="H1340" s="630" t="s">
        <v>2296</v>
      </c>
      <c r="I1340" s="630" t="s">
        <v>2297</v>
      </c>
      <c r="J1340" s="630" t="s">
        <v>2315</v>
      </c>
      <c r="K1340" s="630" t="s">
        <v>2292</v>
      </c>
      <c r="L1340" s="632">
        <v>42736</v>
      </c>
    </row>
    <row r="1341" spans="1:12">
      <c r="A1341" s="630">
        <v>1332</v>
      </c>
      <c r="B1341" s="630" t="s">
        <v>2458</v>
      </c>
      <c r="C1341" s="631">
        <v>50000</v>
      </c>
      <c r="D1341" s="631">
        <v>35000</v>
      </c>
      <c r="E1341" s="631">
        <v>15000</v>
      </c>
      <c r="F1341" s="630" t="s">
        <v>2294</v>
      </c>
      <c r="G1341" s="630" t="s">
        <v>2319</v>
      </c>
      <c r="H1341" s="630" t="s">
        <v>2296</v>
      </c>
      <c r="I1341" s="630" t="s">
        <v>2297</v>
      </c>
      <c r="J1341" s="630" t="s">
        <v>2315</v>
      </c>
      <c r="K1341" s="630" t="s">
        <v>2292</v>
      </c>
      <c r="L1341" s="632">
        <v>42736</v>
      </c>
    </row>
    <row r="1342" spans="1:12">
      <c r="A1342" s="630">
        <v>1333</v>
      </c>
      <c r="B1342" s="630" t="s">
        <v>2458</v>
      </c>
      <c r="C1342" s="631">
        <v>50000</v>
      </c>
      <c r="D1342" s="631">
        <v>35000</v>
      </c>
      <c r="E1342" s="631">
        <v>15000</v>
      </c>
      <c r="F1342" s="630" t="s">
        <v>2294</v>
      </c>
      <c r="G1342" s="630" t="s">
        <v>2319</v>
      </c>
      <c r="H1342" s="630" t="s">
        <v>2296</v>
      </c>
      <c r="I1342" s="630" t="s">
        <v>2297</v>
      </c>
      <c r="J1342" s="630" t="s">
        <v>2315</v>
      </c>
      <c r="K1342" s="630" t="s">
        <v>2292</v>
      </c>
      <c r="L1342" s="632">
        <v>42736</v>
      </c>
    </row>
    <row r="1343" spans="1:12">
      <c r="A1343" s="630">
        <v>1334</v>
      </c>
      <c r="B1343" s="630" t="s">
        <v>2459</v>
      </c>
      <c r="C1343" s="631">
        <v>84000</v>
      </c>
      <c r="D1343" s="631">
        <v>42000</v>
      </c>
      <c r="E1343" s="631">
        <v>42000</v>
      </c>
      <c r="F1343" s="630" t="s">
        <v>2322</v>
      </c>
      <c r="G1343" s="630" t="s">
        <v>2345</v>
      </c>
      <c r="H1343" s="630" t="s">
        <v>2289</v>
      </c>
      <c r="I1343" s="630" t="s">
        <v>2290</v>
      </c>
      <c r="J1343" s="630" t="s">
        <v>2315</v>
      </c>
      <c r="K1343" s="630" t="s">
        <v>2292</v>
      </c>
      <c r="L1343" s="632">
        <v>42736</v>
      </c>
    </row>
    <row r="1344" spans="1:12">
      <c r="A1344" s="630">
        <v>1335</v>
      </c>
      <c r="B1344" s="630" t="s">
        <v>2460</v>
      </c>
      <c r="C1344" s="631">
        <v>993000</v>
      </c>
      <c r="D1344" s="631">
        <v>760274.99</v>
      </c>
      <c r="E1344" s="631">
        <v>232725.01</v>
      </c>
      <c r="F1344" s="630" t="s">
        <v>2318</v>
      </c>
      <c r="G1344" s="630" t="s">
        <v>2349</v>
      </c>
      <c r="H1344" s="630" t="s">
        <v>2289</v>
      </c>
      <c r="I1344" s="630" t="s">
        <v>2290</v>
      </c>
      <c r="J1344" s="630" t="s">
        <v>2315</v>
      </c>
      <c r="K1344" s="630" t="s">
        <v>2292</v>
      </c>
      <c r="L1344" s="632">
        <v>42736</v>
      </c>
    </row>
    <row r="1345" spans="1:12">
      <c r="A1345" s="630">
        <v>1336</v>
      </c>
      <c r="B1345" s="630" t="s">
        <v>2461</v>
      </c>
      <c r="C1345" s="631">
        <v>15000</v>
      </c>
      <c r="D1345" s="631">
        <v>9749.99</v>
      </c>
      <c r="E1345" s="631">
        <v>5250.01</v>
      </c>
      <c r="F1345" s="630" t="s">
        <v>2361</v>
      </c>
      <c r="G1345" s="630" t="s">
        <v>2349</v>
      </c>
      <c r="H1345" s="630" t="s">
        <v>2356</v>
      </c>
      <c r="I1345" s="630" t="s">
        <v>2357</v>
      </c>
      <c r="J1345" s="630" t="s">
        <v>2315</v>
      </c>
      <c r="K1345" s="630" t="s">
        <v>2292</v>
      </c>
      <c r="L1345" s="632">
        <v>42736</v>
      </c>
    </row>
    <row r="1346" spans="1:12">
      <c r="A1346" s="630">
        <v>1337</v>
      </c>
      <c r="B1346" s="630" t="s">
        <v>2462</v>
      </c>
      <c r="C1346" s="631">
        <v>180000</v>
      </c>
      <c r="D1346" s="631">
        <v>58500</v>
      </c>
      <c r="E1346" s="631">
        <v>121500</v>
      </c>
      <c r="F1346" s="630" t="s">
        <v>2294</v>
      </c>
      <c r="G1346" s="630" t="s">
        <v>2319</v>
      </c>
      <c r="H1346" s="630" t="s">
        <v>2356</v>
      </c>
      <c r="I1346" s="630" t="s">
        <v>2357</v>
      </c>
      <c r="J1346" s="630" t="s">
        <v>2315</v>
      </c>
      <c r="K1346" s="630" t="s">
        <v>2292</v>
      </c>
      <c r="L1346" s="632">
        <v>42736</v>
      </c>
    </row>
    <row r="1347" spans="1:12">
      <c r="A1347" s="630">
        <v>1338</v>
      </c>
      <c r="B1347" s="630" t="s">
        <v>2462</v>
      </c>
      <c r="C1347" s="631">
        <v>180000</v>
      </c>
      <c r="D1347" s="631">
        <v>58500</v>
      </c>
      <c r="E1347" s="631">
        <v>121500</v>
      </c>
      <c r="F1347" s="630" t="s">
        <v>2294</v>
      </c>
      <c r="G1347" s="630" t="s">
        <v>2319</v>
      </c>
      <c r="H1347" s="630" t="s">
        <v>2356</v>
      </c>
      <c r="I1347" s="630" t="s">
        <v>2357</v>
      </c>
      <c r="J1347" s="630" t="s">
        <v>2315</v>
      </c>
      <c r="K1347" s="630" t="s">
        <v>2292</v>
      </c>
      <c r="L1347" s="632">
        <v>42736</v>
      </c>
    </row>
    <row r="1348" spans="1:12">
      <c r="A1348" s="630">
        <v>1339</v>
      </c>
      <c r="B1348" s="630" t="s">
        <v>2463</v>
      </c>
      <c r="C1348" s="631">
        <v>261000</v>
      </c>
      <c r="D1348" s="631">
        <v>156600</v>
      </c>
      <c r="E1348" s="631">
        <v>104400</v>
      </c>
      <c r="F1348" s="630" t="s">
        <v>2417</v>
      </c>
      <c r="G1348" s="630" t="s">
        <v>2349</v>
      </c>
      <c r="H1348" s="630" t="s">
        <v>2356</v>
      </c>
      <c r="I1348" s="630" t="s">
        <v>2357</v>
      </c>
      <c r="J1348" s="630" t="s">
        <v>2315</v>
      </c>
      <c r="K1348" s="630" t="s">
        <v>2292</v>
      </c>
      <c r="L1348" s="632">
        <v>42736</v>
      </c>
    </row>
    <row r="1349" spans="1:12">
      <c r="A1349" s="630">
        <v>1340</v>
      </c>
      <c r="B1349" s="630" t="s">
        <v>2464</v>
      </c>
      <c r="C1349" s="631">
        <v>192000</v>
      </c>
      <c r="D1349" s="631">
        <v>192000</v>
      </c>
      <c r="E1349" s="631">
        <v>0</v>
      </c>
      <c r="F1349" s="630" t="s">
        <v>2417</v>
      </c>
      <c r="G1349" s="630" t="s">
        <v>2319</v>
      </c>
      <c r="H1349" s="630" t="s">
        <v>2356</v>
      </c>
      <c r="I1349" s="630" t="s">
        <v>2357</v>
      </c>
      <c r="J1349" s="630" t="s">
        <v>2315</v>
      </c>
      <c r="K1349" s="630" t="s">
        <v>2292</v>
      </c>
      <c r="L1349" s="632">
        <v>42736</v>
      </c>
    </row>
    <row r="1350" spans="1:12">
      <c r="A1350" s="630">
        <v>1341</v>
      </c>
      <c r="B1350" s="630" t="s">
        <v>2465</v>
      </c>
      <c r="C1350" s="631">
        <v>75000</v>
      </c>
      <c r="D1350" s="631">
        <v>45000</v>
      </c>
      <c r="E1350" s="631">
        <v>30000</v>
      </c>
      <c r="F1350" s="630" t="s">
        <v>2361</v>
      </c>
      <c r="G1350" s="630" t="s">
        <v>2349</v>
      </c>
      <c r="H1350" s="630" t="s">
        <v>2356</v>
      </c>
      <c r="I1350" s="630" t="s">
        <v>2357</v>
      </c>
      <c r="J1350" s="630" t="s">
        <v>2315</v>
      </c>
      <c r="K1350" s="630" t="s">
        <v>2292</v>
      </c>
      <c r="L1350" s="632">
        <v>42736</v>
      </c>
    </row>
    <row r="1351" spans="1:12">
      <c r="A1351" s="630">
        <v>1342</v>
      </c>
      <c r="B1351" s="630" t="s">
        <v>2465</v>
      </c>
      <c r="C1351" s="631">
        <v>75000</v>
      </c>
      <c r="D1351" s="631">
        <v>45000</v>
      </c>
      <c r="E1351" s="631">
        <v>30000</v>
      </c>
      <c r="F1351" s="630" t="s">
        <v>2361</v>
      </c>
      <c r="G1351" s="630" t="s">
        <v>2349</v>
      </c>
      <c r="H1351" s="630" t="s">
        <v>2356</v>
      </c>
      <c r="I1351" s="630" t="s">
        <v>2357</v>
      </c>
      <c r="J1351" s="630" t="s">
        <v>2315</v>
      </c>
      <c r="K1351" s="630" t="s">
        <v>2292</v>
      </c>
      <c r="L1351" s="632">
        <v>42736</v>
      </c>
    </row>
    <row r="1352" spans="1:12">
      <c r="A1352" s="630">
        <v>1343</v>
      </c>
      <c r="B1352" s="630" t="s">
        <v>2466</v>
      </c>
      <c r="C1352" s="631">
        <v>152000</v>
      </c>
      <c r="D1352" s="631">
        <v>91200</v>
      </c>
      <c r="E1352" s="631">
        <v>60800</v>
      </c>
      <c r="F1352" s="630" t="s">
        <v>2361</v>
      </c>
      <c r="G1352" s="630" t="s">
        <v>2349</v>
      </c>
      <c r="H1352" s="630" t="s">
        <v>2356</v>
      </c>
      <c r="I1352" s="630" t="s">
        <v>2357</v>
      </c>
      <c r="J1352" s="630" t="s">
        <v>2315</v>
      </c>
      <c r="K1352" s="630" t="s">
        <v>2292</v>
      </c>
      <c r="L1352" s="632">
        <v>42736</v>
      </c>
    </row>
    <row r="1353" spans="1:12">
      <c r="A1353" s="630">
        <v>1344</v>
      </c>
      <c r="B1353" s="630" t="s">
        <v>2467</v>
      </c>
      <c r="C1353" s="631">
        <v>220000</v>
      </c>
      <c r="D1353" s="631">
        <v>175114.29</v>
      </c>
      <c r="E1353" s="631">
        <v>44885.71</v>
      </c>
      <c r="F1353" s="630" t="s">
        <v>2322</v>
      </c>
      <c r="G1353" s="630" t="s">
        <v>2316</v>
      </c>
      <c r="H1353" s="630" t="s">
        <v>2356</v>
      </c>
      <c r="I1353" s="630" t="s">
        <v>2357</v>
      </c>
      <c r="J1353" s="630" t="s">
        <v>2315</v>
      </c>
      <c r="K1353" s="630" t="s">
        <v>2292</v>
      </c>
      <c r="L1353" s="632">
        <v>42736</v>
      </c>
    </row>
    <row r="1354" spans="1:12">
      <c r="A1354" s="630">
        <v>1345</v>
      </c>
      <c r="B1354" s="630" t="s">
        <v>2468</v>
      </c>
      <c r="C1354" s="631">
        <v>3500</v>
      </c>
      <c r="D1354" s="631">
        <v>2100</v>
      </c>
      <c r="E1354" s="631">
        <v>1400</v>
      </c>
      <c r="F1354" s="630" t="s">
        <v>2361</v>
      </c>
      <c r="G1354" s="630" t="s">
        <v>2411</v>
      </c>
      <c r="H1354" s="630" t="s">
        <v>2356</v>
      </c>
      <c r="I1354" s="630" t="s">
        <v>2357</v>
      </c>
      <c r="J1354" s="630" t="s">
        <v>2315</v>
      </c>
      <c r="K1354" s="630" t="s">
        <v>2292</v>
      </c>
      <c r="L1354" s="632">
        <v>42736</v>
      </c>
    </row>
    <row r="1355" spans="1:12">
      <c r="A1355" s="630">
        <v>1346</v>
      </c>
      <c r="B1355" s="630" t="s">
        <v>2468</v>
      </c>
      <c r="C1355" s="631">
        <v>3500</v>
      </c>
      <c r="D1355" s="631">
        <v>2100</v>
      </c>
      <c r="E1355" s="631">
        <v>1400</v>
      </c>
      <c r="F1355" s="630" t="s">
        <v>2361</v>
      </c>
      <c r="G1355" s="630" t="s">
        <v>2411</v>
      </c>
      <c r="H1355" s="630" t="s">
        <v>2356</v>
      </c>
      <c r="I1355" s="630" t="s">
        <v>2357</v>
      </c>
      <c r="J1355" s="630" t="s">
        <v>2315</v>
      </c>
      <c r="K1355" s="630" t="s">
        <v>2292</v>
      </c>
      <c r="L1355" s="632">
        <v>42736</v>
      </c>
    </row>
    <row r="1356" spans="1:12">
      <c r="A1356" s="630">
        <v>1347</v>
      </c>
      <c r="B1356" s="630" t="s">
        <v>2468</v>
      </c>
      <c r="C1356" s="631">
        <v>3500</v>
      </c>
      <c r="D1356" s="631">
        <v>2100</v>
      </c>
      <c r="E1356" s="631">
        <v>1400</v>
      </c>
      <c r="F1356" s="630" t="s">
        <v>2361</v>
      </c>
      <c r="G1356" s="630" t="s">
        <v>2411</v>
      </c>
      <c r="H1356" s="630" t="s">
        <v>2356</v>
      </c>
      <c r="I1356" s="630" t="s">
        <v>2357</v>
      </c>
      <c r="J1356" s="630" t="s">
        <v>2315</v>
      </c>
      <c r="K1356" s="630" t="s">
        <v>2292</v>
      </c>
      <c r="L1356" s="632">
        <v>42736</v>
      </c>
    </row>
    <row r="1357" spans="1:12">
      <c r="A1357" s="630">
        <v>1348</v>
      </c>
      <c r="B1357" s="630" t="s">
        <v>2468</v>
      </c>
      <c r="C1357" s="631">
        <v>3500</v>
      </c>
      <c r="D1357" s="631">
        <v>2100</v>
      </c>
      <c r="E1357" s="631">
        <v>1400</v>
      </c>
      <c r="F1357" s="630" t="s">
        <v>2361</v>
      </c>
      <c r="G1357" s="630" t="s">
        <v>2411</v>
      </c>
      <c r="H1357" s="630" t="s">
        <v>2356</v>
      </c>
      <c r="I1357" s="630" t="s">
        <v>2357</v>
      </c>
      <c r="J1357" s="630" t="s">
        <v>2315</v>
      </c>
      <c r="K1357" s="630" t="s">
        <v>2292</v>
      </c>
      <c r="L1357" s="632">
        <v>42736</v>
      </c>
    </row>
    <row r="1358" spans="1:12">
      <c r="A1358" s="630">
        <v>1349</v>
      </c>
      <c r="B1358" s="630" t="s">
        <v>2468</v>
      </c>
      <c r="C1358" s="631">
        <v>3500</v>
      </c>
      <c r="D1358" s="631">
        <v>2100</v>
      </c>
      <c r="E1358" s="631">
        <v>1400</v>
      </c>
      <c r="F1358" s="630" t="s">
        <v>2361</v>
      </c>
      <c r="G1358" s="630" t="s">
        <v>2411</v>
      </c>
      <c r="H1358" s="630" t="s">
        <v>2356</v>
      </c>
      <c r="I1358" s="630" t="s">
        <v>2357</v>
      </c>
      <c r="J1358" s="630" t="s">
        <v>2315</v>
      </c>
      <c r="K1358" s="630" t="s">
        <v>2292</v>
      </c>
      <c r="L1358" s="632">
        <v>42736</v>
      </c>
    </row>
    <row r="1359" spans="1:12">
      <c r="A1359" s="630">
        <v>1350</v>
      </c>
      <c r="B1359" s="630" t="s">
        <v>2469</v>
      </c>
      <c r="C1359" s="631">
        <v>1000</v>
      </c>
      <c r="D1359" s="631">
        <v>600</v>
      </c>
      <c r="E1359" s="631">
        <v>400</v>
      </c>
      <c r="F1359" s="630" t="s">
        <v>2361</v>
      </c>
      <c r="G1359" s="630" t="s">
        <v>2411</v>
      </c>
      <c r="H1359" s="630" t="s">
        <v>2356</v>
      </c>
      <c r="I1359" s="630" t="s">
        <v>2357</v>
      </c>
      <c r="J1359" s="630" t="s">
        <v>2315</v>
      </c>
      <c r="K1359" s="630" t="s">
        <v>2292</v>
      </c>
      <c r="L1359" s="632">
        <v>42736</v>
      </c>
    </row>
    <row r="1360" spans="1:12">
      <c r="A1360" s="630">
        <v>1351</v>
      </c>
      <c r="B1360" s="630" t="s">
        <v>2469</v>
      </c>
      <c r="C1360" s="631">
        <v>1000</v>
      </c>
      <c r="D1360" s="631">
        <v>600</v>
      </c>
      <c r="E1360" s="631">
        <v>400</v>
      </c>
      <c r="F1360" s="630" t="s">
        <v>2361</v>
      </c>
      <c r="G1360" s="630" t="s">
        <v>2411</v>
      </c>
      <c r="H1360" s="630" t="s">
        <v>2356</v>
      </c>
      <c r="I1360" s="630" t="s">
        <v>2357</v>
      </c>
      <c r="J1360" s="630" t="s">
        <v>2315</v>
      </c>
      <c r="K1360" s="630" t="s">
        <v>2292</v>
      </c>
      <c r="L1360" s="632">
        <v>42736</v>
      </c>
    </row>
    <row r="1361" spans="1:12">
      <c r="A1361" s="630">
        <v>1352</v>
      </c>
      <c r="B1361" s="630" t="s">
        <v>2469</v>
      </c>
      <c r="C1361" s="631">
        <v>1000</v>
      </c>
      <c r="D1361" s="631">
        <v>600</v>
      </c>
      <c r="E1361" s="631">
        <v>400</v>
      </c>
      <c r="F1361" s="630" t="s">
        <v>2361</v>
      </c>
      <c r="G1361" s="630" t="s">
        <v>2411</v>
      </c>
      <c r="H1361" s="630" t="s">
        <v>2356</v>
      </c>
      <c r="I1361" s="630" t="s">
        <v>2357</v>
      </c>
      <c r="J1361" s="630" t="s">
        <v>2315</v>
      </c>
      <c r="K1361" s="630" t="s">
        <v>2292</v>
      </c>
      <c r="L1361" s="632">
        <v>42736</v>
      </c>
    </row>
    <row r="1362" spans="1:12">
      <c r="A1362" s="630">
        <v>1353</v>
      </c>
      <c r="B1362" s="630" t="s">
        <v>2469</v>
      </c>
      <c r="C1362" s="631">
        <v>1000</v>
      </c>
      <c r="D1362" s="631">
        <v>600</v>
      </c>
      <c r="E1362" s="631">
        <v>400</v>
      </c>
      <c r="F1362" s="630" t="s">
        <v>2361</v>
      </c>
      <c r="G1362" s="630" t="s">
        <v>2411</v>
      </c>
      <c r="H1362" s="630" t="s">
        <v>2356</v>
      </c>
      <c r="I1362" s="630" t="s">
        <v>2357</v>
      </c>
      <c r="J1362" s="630" t="s">
        <v>2315</v>
      </c>
      <c r="K1362" s="630" t="s">
        <v>2292</v>
      </c>
      <c r="L1362" s="632">
        <v>42736</v>
      </c>
    </row>
    <row r="1363" spans="1:12">
      <c r="A1363" s="630">
        <v>1354</v>
      </c>
      <c r="B1363" s="630" t="s">
        <v>2469</v>
      </c>
      <c r="C1363" s="631">
        <v>1000</v>
      </c>
      <c r="D1363" s="631">
        <v>600</v>
      </c>
      <c r="E1363" s="631">
        <v>400</v>
      </c>
      <c r="F1363" s="630" t="s">
        <v>2361</v>
      </c>
      <c r="G1363" s="630" t="s">
        <v>2411</v>
      </c>
      <c r="H1363" s="630" t="s">
        <v>2356</v>
      </c>
      <c r="I1363" s="630" t="s">
        <v>2357</v>
      </c>
      <c r="J1363" s="630" t="s">
        <v>2315</v>
      </c>
      <c r="K1363" s="630" t="s">
        <v>2292</v>
      </c>
      <c r="L1363" s="632">
        <v>42736</v>
      </c>
    </row>
    <row r="1364" spans="1:12">
      <c r="A1364" s="630">
        <v>1355</v>
      </c>
      <c r="B1364" s="630" t="s">
        <v>2469</v>
      </c>
      <c r="C1364" s="631">
        <v>1000</v>
      </c>
      <c r="D1364" s="631">
        <v>600</v>
      </c>
      <c r="E1364" s="631">
        <v>400</v>
      </c>
      <c r="F1364" s="630" t="s">
        <v>2361</v>
      </c>
      <c r="G1364" s="630" t="s">
        <v>2411</v>
      </c>
      <c r="H1364" s="630" t="s">
        <v>2356</v>
      </c>
      <c r="I1364" s="630" t="s">
        <v>2357</v>
      </c>
      <c r="J1364" s="630" t="s">
        <v>2315</v>
      </c>
      <c r="K1364" s="630" t="s">
        <v>2292</v>
      </c>
      <c r="L1364" s="632">
        <v>42736</v>
      </c>
    </row>
    <row r="1365" spans="1:12">
      <c r="A1365" s="630">
        <v>1356</v>
      </c>
      <c r="B1365" s="630" t="s">
        <v>2469</v>
      </c>
      <c r="C1365" s="631">
        <v>1000</v>
      </c>
      <c r="D1365" s="631">
        <v>600</v>
      </c>
      <c r="E1365" s="631">
        <v>400</v>
      </c>
      <c r="F1365" s="630" t="s">
        <v>2361</v>
      </c>
      <c r="G1365" s="630" t="s">
        <v>2411</v>
      </c>
      <c r="H1365" s="630" t="s">
        <v>2356</v>
      </c>
      <c r="I1365" s="630" t="s">
        <v>2357</v>
      </c>
      <c r="J1365" s="630" t="s">
        <v>2315</v>
      </c>
      <c r="K1365" s="630" t="s">
        <v>2292</v>
      </c>
      <c r="L1365" s="632">
        <v>42736</v>
      </c>
    </row>
    <row r="1366" spans="1:12">
      <c r="A1366" s="630">
        <v>1357</v>
      </c>
      <c r="B1366" s="630" t="s">
        <v>2469</v>
      </c>
      <c r="C1366" s="631">
        <v>1000</v>
      </c>
      <c r="D1366" s="631">
        <v>600</v>
      </c>
      <c r="E1366" s="631">
        <v>400</v>
      </c>
      <c r="F1366" s="630" t="s">
        <v>2361</v>
      </c>
      <c r="G1366" s="630" t="s">
        <v>2411</v>
      </c>
      <c r="H1366" s="630" t="s">
        <v>2356</v>
      </c>
      <c r="I1366" s="630" t="s">
        <v>2357</v>
      </c>
      <c r="J1366" s="630" t="s">
        <v>2315</v>
      </c>
      <c r="K1366" s="630" t="s">
        <v>2292</v>
      </c>
      <c r="L1366" s="632">
        <v>42736</v>
      </c>
    </row>
    <row r="1367" spans="1:12">
      <c r="A1367" s="630">
        <v>1358</v>
      </c>
      <c r="B1367" s="630" t="s">
        <v>2469</v>
      </c>
      <c r="C1367" s="631">
        <v>1000</v>
      </c>
      <c r="D1367" s="631">
        <v>600</v>
      </c>
      <c r="E1367" s="631">
        <v>400</v>
      </c>
      <c r="F1367" s="630" t="s">
        <v>2361</v>
      </c>
      <c r="G1367" s="630" t="s">
        <v>2411</v>
      </c>
      <c r="H1367" s="630" t="s">
        <v>2356</v>
      </c>
      <c r="I1367" s="630" t="s">
        <v>2357</v>
      </c>
      <c r="J1367" s="630" t="s">
        <v>2315</v>
      </c>
      <c r="K1367" s="630" t="s">
        <v>2292</v>
      </c>
      <c r="L1367" s="632">
        <v>42736</v>
      </c>
    </row>
    <row r="1368" spans="1:12">
      <c r="A1368" s="630">
        <v>1359</v>
      </c>
      <c r="B1368" s="630" t="s">
        <v>2469</v>
      </c>
      <c r="C1368" s="631">
        <v>1000</v>
      </c>
      <c r="D1368" s="631">
        <v>600</v>
      </c>
      <c r="E1368" s="631">
        <v>400</v>
      </c>
      <c r="F1368" s="630" t="s">
        <v>2361</v>
      </c>
      <c r="G1368" s="630" t="s">
        <v>2411</v>
      </c>
      <c r="H1368" s="630" t="s">
        <v>2356</v>
      </c>
      <c r="I1368" s="630" t="s">
        <v>2357</v>
      </c>
      <c r="J1368" s="630" t="s">
        <v>2315</v>
      </c>
      <c r="K1368" s="630" t="s">
        <v>2292</v>
      </c>
      <c r="L1368" s="632">
        <v>42736</v>
      </c>
    </row>
    <row r="1369" spans="1:12">
      <c r="A1369" s="630">
        <v>1360</v>
      </c>
      <c r="B1369" s="630" t="s">
        <v>2469</v>
      </c>
      <c r="C1369" s="631">
        <v>1000</v>
      </c>
      <c r="D1369" s="631">
        <v>600</v>
      </c>
      <c r="E1369" s="631">
        <v>400</v>
      </c>
      <c r="F1369" s="630" t="s">
        <v>2361</v>
      </c>
      <c r="G1369" s="630" t="s">
        <v>2411</v>
      </c>
      <c r="H1369" s="630" t="s">
        <v>2356</v>
      </c>
      <c r="I1369" s="630" t="s">
        <v>2357</v>
      </c>
      <c r="J1369" s="630" t="s">
        <v>2315</v>
      </c>
      <c r="K1369" s="630" t="s">
        <v>2292</v>
      </c>
      <c r="L1369" s="632">
        <v>42736</v>
      </c>
    </row>
    <row r="1370" spans="1:12">
      <c r="A1370" s="630">
        <v>1361</v>
      </c>
      <c r="B1370" s="630" t="s">
        <v>2469</v>
      </c>
      <c r="C1370" s="631">
        <v>1000</v>
      </c>
      <c r="D1370" s="631">
        <v>600</v>
      </c>
      <c r="E1370" s="631">
        <v>400</v>
      </c>
      <c r="F1370" s="630" t="s">
        <v>2361</v>
      </c>
      <c r="G1370" s="630" t="s">
        <v>2411</v>
      </c>
      <c r="H1370" s="630" t="s">
        <v>2356</v>
      </c>
      <c r="I1370" s="630" t="s">
        <v>2357</v>
      </c>
      <c r="J1370" s="630" t="s">
        <v>2315</v>
      </c>
      <c r="K1370" s="630" t="s">
        <v>2292</v>
      </c>
      <c r="L1370" s="632">
        <v>42736</v>
      </c>
    </row>
    <row r="1371" spans="1:12">
      <c r="A1371" s="630">
        <v>1362</v>
      </c>
      <c r="B1371" s="630" t="s">
        <v>2469</v>
      </c>
      <c r="C1371" s="631">
        <v>1000</v>
      </c>
      <c r="D1371" s="631">
        <v>600</v>
      </c>
      <c r="E1371" s="631">
        <v>400</v>
      </c>
      <c r="F1371" s="630" t="s">
        <v>2361</v>
      </c>
      <c r="G1371" s="630" t="s">
        <v>2411</v>
      </c>
      <c r="H1371" s="630" t="s">
        <v>2356</v>
      </c>
      <c r="I1371" s="630" t="s">
        <v>2357</v>
      </c>
      <c r="J1371" s="630" t="s">
        <v>2315</v>
      </c>
      <c r="K1371" s="630" t="s">
        <v>2292</v>
      </c>
      <c r="L1371" s="632">
        <v>42736</v>
      </c>
    </row>
    <row r="1372" spans="1:12">
      <c r="A1372" s="630">
        <v>1363</v>
      </c>
      <c r="B1372" s="630" t="s">
        <v>2469</v>
      </c>
      <c r="C1372" s="631">
        <v>1000</v>
      </c>
      <c r="D1372" s="631">
        <v>600</v>
      </c>
      <c r="E1372" s="631">
        <v>400</v>
      </c>
      <c r="F1372" s="630" t="s">
        <v>2361</v>
      </c>
      <c r="G1372" s="630" t="s">
        <v>2411</v>
      </c>
      <c r="H1372" s="630" t="s">
        <v>2356</v>
      </c>
      <c r="I1372" s="630" t="s">
        <v>2357</v>
      </c>
      <c r="J1372" s="630" t="s">
        <v>2315</v>
      </c>
      <c r="K1372" s="630" t="s">
        <v>2292</v>
      </c>
      <c r="L1372" s="632">
        <v>42736</v>
      </c>
    </row>
    <row r="1373" spans="1:12">
      <c r="A1373" s="630">
        <v>1364</v>
      </c>
      <c r="B1373" s="630" t="s">
        <v>2469</v>
      </c>
      <c r="C1373" s="631">
        <v>1000</v>
      </c>
      <c r="D1373" s="631">
        <v>600</v>
      </c>
      <c r="E1373" s="631">
        <v>400</v>
      </c>
      <c r="F1373" s="630" t="s">
        <v>2361</v>
      </c>
      <c r="G1373" s="630" t="s">
        <v>2411</v>
      </c>
      <c r="H1373" s="630" t="s">
        <v>2356</v>
      </c>
      <c r="I1373" s="630" t="s">
        <v>2357</v>
      </c>
      <c r="J1373" s="630" t="s">
        <v>2315</v>
      </c>
      <c r="K1373" s="630" t="s">
        <v>2292</v>
      </c>
      <c r="L1373" s="632">
        <v>42736</v>
      </c>
    </row>
    <row r="1374" spans="1:12">
      <c r="A1374" s="630">
        <v>1365</v>
      </c>
      <c r="B1374" s="630" t="s">
        <v>2469</v>
      </c>
      <c r="C1374" s="631">
        <v>1000</v>
      </c>
      <c r="D1374" s="631">
        <v>600</v>
      </c>
      <c r="E1374" s="631">
        <v>400</v>
      </c>
      <c r="F1374" s="630" t="s">
        <v>2361</v>
      </c>
      <c r="G1374" s="630" t="s">
        <v>2411</v>
      </c>
      <c r="H1374" s="630" t="s">
        <v>2356</v>
      </c>
      <c r="I1374" s="630" t="s">
        <v>2357</v>
      </c>
      <c r="J1374" s="630" t="s">
        <v>2315</v>
      </c>
      <c r="K1374" s="630" t="s">
        <v>2292</v>
      </c>
      <c r="L1374" s="632">
        <v>42736</v>
      </c>
    </row>
    <row r="1375" spans="1:12">
      <c r="A1375" s="630">
        <v>1366</v>
      </c>
      <c r="B1375" s="630" t="s">
        <v>2469</v>
      </c>
      <c r="C1375" s="631">
        <v>1000</v>
      </c>
      <c r="D1375" s="631">
        <v>600</v>
      </c>
      <c r="E1375" s="631">
        <v>400</v>
      </c>
      <c r="F1375" s="630" t="s">
        <v>2361</v>
      </c>
      <c r="G1375" s="630" t="s">
        <v>2411</v>
      </c>
      <c r="H1375" s="630" t="s">
        <v>2356</v>
      </c>
      <c r="I1375" s="630" t="s">
        <v>2357</v>
      </c>
      <c r="J1375" s="630" t="s">
        <v>2315</v>
      </c>
      <c r="K1375" s="630" t="s">
        <v>2292</v>
      </c>
      <c r="L1375" s="632">
        <v>42736</v>
      </c>
    </row>
    <row r="1376" spans="1:12">
      <c r="A1376" s="630">
        <v>1367</v>
      </c>
      <c r="B1376" s="630" t="s">
        <v>2469</v>
      </c>
      <c r="C1376" s="631">
        <v>1000</v>
      </c>
      <c r="D1376" s="631">
        <v>600</v>
      </c>
      <c r="E1376" s="631">
        <v>400</v>
      </c>
      <c r="F1376" s="630" t="s">
        <v>2361</v>
      </c>
      <c r="G1376" s="630" t="s">
        <v>2411</v>
      </c>
      <c r="H1376" s="630" t="s">
        <v>2356</v>
      </c>
      <c r="I1376" s="630" t="s">
        <v>2357</v>
      </c>
      <c r="J1376" s="630" t="s">
        <v>2315</v>
      </c>
      <c r="K1376" s="630" t="s">
        <v>2292</v>
      </c>
      <c r="L1376" s="632">
        <v>42736</v>
      </c>
    </row>
    <row r="1377" spans="1:12">
      <c r="A1377" s="630">
        <v>1368</v>
      </c>
      <c r="B1377" s="630" t="s">
        <v>2469</v>
      </c>
      <c r="C1377" s="631">
        <v>1000</v>
      </c>
      <c r="D1377" s="631">
        <v>600</v>
      </c>
      <c r="E1377" s="631">
        <v>400</v>
      </c>
      <c r="F1377" s="630" t="s">
        <v>2361</v>
      </c>
      <c r="G1377" s="630" t="s">
        <v>2411</v>
      </c>
      <c r="H1377" s="630" t="s">
        <v>2356</v>
      </c>
      <c r="I1377" s="630" t="s">
        <v>2357</v>
      </c>
      <c r="J1377" s="630" t="s">
        <v>2315</v>
      </c>
      <c r="K1377" s="630" t="s">
        <v>2292</v>
      </c>
      <c r="L1377" s="632">
        <v>42736</v>
      </c>
    </row>
    <row r="1378" spans="1:12">
      <c r="A1378" s="630">
        <v>1369</v>
      </c>
      <c r="B1378" s="630" t="s">
        <v>2469</v>
      </c>
      <c r="C1378" s="631">
        <v>1000</v>
      </c>
      <c r="D1378" s="631">
        <v>600</v>
      </c>
      <c r="E1378" s="631">
        <v>400</v>
      </c>
      <c r="F1378" s="630" t="s">
        <v>2361</v>
      </c>
      <c r="G1378" s="630" t="s">
        <v>2411</v>
      </c>
      <c r="H1378" s="630" t="s">
        <v>2356</v>
      </c>
      <c r="I1378" s="630" t="s">
        <v>2357</v>
      </c>
      <c r="J1378" s="630" t="s">
        <v>2315</v>
      </c>
      <c r="K1378" s="630" t="s">
        <v>2292</v>
      </c>
      <c r="L1378" s="632">
        <v>42736</v>
      </c>
    </row>
    <row r="1379" spans="1:12">
      <c r="A1379" s="630">
        <v>1370</v>
      </c>
      <c r="B1379" s="630" t="s">
        <v>2470</v>
      </c>
      <c r="C1379" s="631">
        <v>7500</v>
      </c>
      <c r="D1379" s="631">
        <v>4500</v>
      </c>
      <c r="E1379" s="631">
        <v>3000</v>
      </c>
      <c r="F1379" s="630" t="s">
        <v>2361</v>
      </c>
      <c r="G1379" s="630" t="s">
        <v>2411</v>
      </c>
      <c r="H1379" s="630" t="s">
        <v>2356</v>
      </c>
      <c r="I1379" s="630" t="s">
        <v>2357</v>
      </c>
      <c r="J1379" s="630" t="s">
        <v>2315</v>
      </c>
      <c r="K1379" s="630" t="s">
        <v>2292</v>
      </c>
      <c r="L1379" s="632">
        <v>42736</v>
      </c>
    </row>
    <row r="1380" spans="1:12">
      <c r="A1380" s="630">
        <v>1371</v>
      </c>
      <c r="B1380" s="630" t="s">
        <v>2471</v>
      </c>
      <c r="C1380" s="631">
        <v>12000</v>
      </c>
      <c r="D1380" s="631">
        <v>7200</v>
      </c>
      <c r="E1380" s="631">
        <v>4800</v>
      </c>
      <c r="F1380" s="630" t="s">
        <v>2361</v>
      </c>
      <c r="G1380" s="630" t="s">
        <v>2411</v>
      </c>
      <c r="H1380" s="630" t="s">
        <v>2356</v>
      </c>
      <c r="I1380" s="630" t="s">
        <v>2357</v>
      </c>
      <c r="J1380" s="630" t="s">
        <v>2315</v>
      </c>
      <c r="K1380" s="630" t="s">
        <v>2292</v>
      </c>
      <c r="L1380" s="632">
        <v>42736</v>
      </c>
    </row>
    <row r="1381" spans="1:12">
      <c r="A1381" s="630">
        <v>1372</v>
      </c>
      <c r="B1381" s="630" t="s">
        <v>2472</v>
      </c>
      <c r="C1381" s="631">
        <v>26000</v>
      </c>
      <c r="D1381" s="631">
        <v>15600</v>
      </c>
      <c r="E1381" s="631">
        <v>10400</v>
      </c>
      <c r="F1381" s="630" t="s">
        <v>2361</v>
      </c>
      <c r="G1381" s="630" t="s">
        <v>2411</v>
      </c>
      <c r="H1381" s="630" t="s">
        <v>2356</v>
      </c>
      <c r="I1381" s="630" t="s">
        <v>2357</v>
      </c>
      <c r="J1381" s="630" t="s">
        <v>2315</v>
      </c>
      <c r="K1381" s="630" t="s">
        <v>2292</v>
      </c>
      <c r="L1381" s="632">
        <v>42736</v>
      </c>
    </row>
    <row r="1382" spans="1:12">
      <c r="A1382" s="630">
        <v>1373</v>
      </c>
      <c r="B1382" s="630" t="s">
        <v>2473</v>
      </c>
      <c r="C1382" s="631">
        <v>424000</v>
      </c>
      <c r="D1382" s="631">
        <v>424000</v>
      </c>
      <c r="E1382" s="631">
        <v>0</v>
      </c>
      <c r="F1382" s="630" t="s">
        <v>2313</v>
      </c>
      <c r="G1382" s="630" t="s">
        <v>2351</v>
      </c>
      <c r="H1382" s="630" t="s">
        <v>2289</v>
      </c>
      <c r="I1382" s="630" t="s">
        <v>2290</v>
      </c>
      <c r="J1382" s="630" t="s">
        <v>2315</v>
      </c>
      <c r="K1382" s="630" t="s">
        <v>2292</v>
      </c>
      <c r="L1382" s="632">
        <v>42736</v>
      </c>
    </row>
    <row r="1383" spans="1:12">
      <c r="A1383" s="630">
        <v>1374</v>
      </c>
      <c r="B1383" s="630" t="s">
        <v>2474</v>
      </c>
      <c r="C1383" s="631">
        <v>130000</v>
      </c>
      <c r="D1383" s="631">
        <v>71500</v>
      </c>
      <c r="E1383" s="631">
        <v>58500</v>
      </c>
      <c r="F1383" s="630" t="s">
        <v>2294</v>
      </c>
      <c r="G1383" s="630" t="s">
        <v>2316</v>
      </c>
      <c r="H1383" s="630" t="s">
        <v>2356</v>
      </c>
      <c r="I1383" s="630" t="s">
        <v>2357</v>
      </c>
      <c r="J1383" s="630" t="s">
        <v>2315</v>
      </c>
      <c r="K1383" s="630" t="s">
        <v>2292</v>
      </c>
      <c r="L1383" s="632">
        <v>42736</v>
      </c>
    </row>
    <row r="1384" spans="1:12">
      <c r="A1384" s="630">
        <v>1375</v>
      </c>
      <c r="B1384" s="630" t="s">
        <v>2475</v>
      </c>
      <c r="C1384" s="631">
        <v>150000</v>
      </c>
      <c r="D1384" s="631">
        <v>82500</v>
      </c>
      <c r="E1384" s="631">
        <v>67500</v>
      </c>
      <c r="F1384" s="630" t="s">
        <v>2294</v>
      </c>
      <c r="G1384" s="630" t="s">
        <v>2319</v>
      </c>
      <c r="H1384" s="630" t="s">
        <v>2296</v>
      </c>
      <c r="I1384" s="630" t="s">
        <v>2297</v>
      </c>
      <c r="J1384" s="630" t="s">
        <v>2315</v>
      </c>
      <c r="K1384" s="630" t="s">
        <v>2292</v>
      </c>
      <c r="L1384" s="632">
        <v>42736</v>
      </c>
    </row>
    <row r="1385" spans="1:12">
      <c r="A1385" s="630">
        <v>1376</v>
      </c>
      <c r="B1385" s="630" t="s">
        <v>2476</v>
      </c>
      <c r="C1385" s="631">
        <v>7000</v>
      </c>
      <c r="D1385" s="631">
        <v>6650</v>
      </c>
      <c r="E1385" s="631">
        <v>350</v>
      </c>
      <c r="F1385" s="630" t="s">
        <v>2361</v>
      </c>
      <c r="G1385" s="630" t="s">
        <v>2411</v>
      </c>
      <c r="H1385" s="630" t="s">
        <v>2356</v>
      </c>
      <c r="I1385" s="630" t="s">
        <v>2357</v>
      </c>
      <c r="J1385" s="630" t="s">
        <v>2315</v>
      </c>
      <c r="K1385" s="630" t="s">
        <v>2292</v>
      </c>
      <c r="L1385" s="632">
        <v>42736</v>
      </c>
    </row>
    <row r="1386" spans="1:12">
      <c r="A1386" s="630">
        <v>1377</v>
      </c>
      <c r="B1386" s="630" t="s">
        <v>2476</v>
      </c>
      <c r="C1386" s="631">
        <v>7000</v>
      </c>
      <c r="D1386" s="631">
        <v>6650</v>
      </c>
      <c r="E1386" s="631">
        <v>350</v>
      </c>
      <c r="F1386" s="630" t="s">
        <v>2361</v>
      </c>
      <c r="G1386" s="630" t="s">
        <v>2411</v>
      </c>
      <c r="H1386" s="630" t="s">
        <v>2356</v>
      </c>
      <c r="I1386" s="630" t="s">
        <v>2357</v>
      </c>
      <c r="J1386" s="630" t="s">
        <v>2315</v>
      </c>
      <c r="K1386" s="630" t="s">
        <v>2292</v>
      </c>
      <c r="L1386" s="632">
        <v>42736</v>
      </c>
    </row>
    <row r="1387" spans="1:12">
      <c r="A1387" s="630">
        <v>1378</v>
      </c>
      <c r="B1387" s="630" t="s">
        <v>2476</v>
      </c>
      <c r="C1387" s="631">
        <v>7000</v>
      </c>
      <c r="D1387" s="631">
        <v>6650</v>
      </c>
      <c r="E1387" s="631">
        <v>350</v>
      </c>
      <c r="F1387" s="630" t="s">
        <v>2361</v>
      </c>
      <c r="G1387" s="630" t="s">
        <v>2411</v>
      </c>
      <c r="H1387" s="630" t="s">
        <v>2356</v>
      </c>
      <c r="I1387" s="630" t="s">
        <v>2357</v>
      </c>
      <c r="J1387" s="630" t="s">
        <v>2315</v>
      </c>
      <c r="K1387" s="630" t="s">
        <v>2292</v>
      </c>
      <c r="L1387" s="632">
        <v>42736</v>
      </c>
    </row>
    <row r="1388" spans="1:12">
      <c r="A1388" s="630">
        <v>1379</v>
      </c>
      <c r="B1388" s="630" t="s">
        <v>2477</v>
      </c>
      <c r="C1388" s="631">
        <v>125000</v>
      </c>
      <c r="D1388" s="631">
        <v>60267.85</v>
      </c>
      <c r="E1388" s="631">
        <v>64732.15</v>
      </c>
      <c r="F1388" s="630" t="s">
        <v>2318</v>
      </c>
      <c r="G1388" s="630" t="s">
        <v>2353</v>
      </c>
      <c r="H1388" s="630" t="s">
        <v>2289</v>
      </c>
      <c r="I1388" s="630" t="s">
        <v>2290</v>
      </c>
      <c r="J1388" s="630" t="s">
        <v>2315</v>
      </c>
      <c r="K1388" s="630" t="s">
        <v>2292</v>
      </c>
      <c r="L1388" s="632">
        <v>43152</v>
      </c>
    </row>
    <row r="1389" spans="1:12">
      <c r="A1389" s="630">
        <v>1380</v>
      </c>
      <c r="B1389" s="630" t="s">
        <v>2478</v>
      </c>
      <c r="C1389" s="631">
        <v>420000</v>
      </c>
      <c r="D1389" s="631">
        <v>170709.67</v>
      </c>
      <c r="E1389" s="631">
        <v>249290.33</v>
      </c>
      <c r="F1389" s="630" t="s">
        <v>2287</v>
      </c>
      <c r="G1389" s="630" t="s">
        <v>2288</v>
      </c>
      <c r="H1389" s="630" t="s">
        <v>2289</v>
      </c>
      <c r="I1389" s="630" t="s">
        <v>2290</v>
      </c>
      <c r="J1389" s="630" t="s">
        <v>2315</v>
      </c>
      <c r="K1389" s="630" t="s">
        <v>2292</v>
      </c>
      <c r="L1389" s="632">
        <v>43077</v>
      </c>
    </row>
    <row r="1390" spans="1:12">
      <c r="A1390" s="630">
        <v>1381</v>
      </c>
      <c r="B1390" s="630" t="s">
        <v>2478</v>
      </c>
      <c r="C1390" s="631">
        <v>420000</v>
      </c>
      <c r="D1390" s="631">
        <v>170709.67</v>
      </c>
      <c r="E1390" s="631">
        <v>249290.33</v>
      </c>
      <c r="F1390" s="630" t="s">
        <v>2287</v>
      </c>
      <c r="G1390" s="630" t="s">
        <v>2288</v>
      </c>
      <c r="H1390" s="630" t="s">
        <v>2289</v>
      </c>
      <c r="I1390" s="630" t="s">
        <v>2290</v>
      </c>
      <c r="J1390" s="630" t="s">
        <v>2315</v>
      </c>
      <c r="K1390" s="630" t="s">
        <v>2292</v>
      </c>
      <c r="L1390" s="632">
        <v>43077</v>
      </c>
    </row>
    <row r="1391" spans="1:12">
      <c r="A1391" s="630">
        <v>1382</v>
      </c>
      <c r="B1391" s="630" t="s">
        <v>2478</v>
      </c>
      <c r="C1391" s="631">
        <v>420000</v>
      </c>
      <c r="D1391" s="631">
        <v>170709.67</v>
      </c>
      <c r="E1391" s="631">
        <v>249290.33</v>
      </c>
      <c r="F1391" s="630" t="s">
        <v>2287</v>
      </c>
      <c r="G1391" s="630" t="s">
        <v>2288</v>
      </c>
      <c r="H1391" s="630" t="s">
        <v>2289</v>
      </c>
      <c r="I1391" s="630" t="s">
        <v>2290</v>
      </c>
      <c r="J1391" s="630" t="s">
        <v>2315</v>
      </c>
      <c r="K1391" s="630" t="s">
        <v>2292</v>
      </c>
      <c r="L1391" s="632">
        <v>43077</v>
      </c>
    </row>
    <row r="1392" spans="1:12">
      <c r="A1392" s="630">
        <v>1383</v>
      </c>
      <c r="B1392" s="630" t="s">
        <v>2478</v>
      </c>
      <c r="C1392" s="631">
        <v>420000</v>
      </c>
      <c r="D1392" s="631">
        <v>170709.67</v>
      </c>
      <c r="E1392" s="631">
        <v>249290.33</v>
      </c>
      <c r="F1392" s="630" t="s">
        <v>2287</v>
      </c>
      <c r="G1392" s="630" t="s">
        <v>2288</v>
      </c>
      <c r="H1392" s="630" t="s">
        <v>2289</v>
      </c>
      <c r="I1392" s="630" t="s">
        <v>2290</v>
      </c>
      <c r="J1392" s="630" t="s">
        <v>2315</v>
      </c>
      <c r="K1392" s="630" t="s">
        <v>2292</v>
      </c>
      <c r="L1392" s="632">
        <v>43077</v>
      </c>
    </row>
    <row r="1393" spans="1:12">
      <c r="A1393" s="630">
        <v>1384</v>
      </c>
      <c r="B1393" s="630" t="s">
        <v>2478</v>
      </c>
      <c r="C1393" s="631">
        <v>420000</v>
      </c>
      <c r="D1393" s="631">
        <v>170709.67</v>
      </c>
      <c r="E1393" s="631">
        <v>249290.33</v>
      </c>
      <c r="F1393" s="630" t="s">
        <v>2287</v>
      </c>
      <c r="G1393" s="630" t="s">
        <v>2288</v>
      </c>
      <c r="H1393" s="630" t="s">
        <v>2289</v>
      </c>
      <c r="I1393" s="630" t="s">
        <v>2290</v>
      </c>
      <c r="J1393" s="630" t="s">
        <v>2315</v>
      </c>
      <c r="K1393" s="630" t="s">
        <v>2292</v>
      </c>
      <c r="L1393" s="632">
        <v>43077</v>
      </c>
    </row>
    <row r="1394" spans="1:12">
      <c r="A1394" s="630">
        <v>1385</v>
      </c>
      <c r="B1394" s="630" t="s">
        <v>2478</v>
      </c>
      <c r="C1394" s="631">
        <v>420000</v>
      </c>
      <c r="D1394" s="631">
        <v>170709.67</v>
      </c>
      <c r="E1394" s="631">
        <v>249290.33</v>
      </c>
      <c r="F1394" s="630" t="s">
        <v>2287</v>
      </c>
      <c r="G1394" s="630" t="s">
        <v>2288</v>
      </c>
      <c r="H1394" s="630" t="s">
        <v>2289</v>
      </c>
      <c r="I1394" s="630" t="s">
        <v>2290</v>
      </c>
      <c r="J1394" s="630" t="s">
        <v>2315</v>
      </c>
      <c r="K1394" s="630" t="s">
        <v>2292</v>
      </c>
      <c r="L1394" s="632">
        <v>43077</v>
      </c>
    </row>
    <row r="1395" spans="1:12">
      <c r="A1395" s="630">
        <v>1386</v>
      </c>
      <c r="B1395" s="630" t="s">
        <v>2478</v>
      </c>
      <c r="C1395" s="631">
        <v>420000</v>
      </c>
      <c r="D1395" s="631">
        <v>170709.67</v>
      </c>
      <c r="E1395" s="631">
        <v>249290.33</v>
      </c>
      <c r="F1395" s="630" t="s">
        <v>2287</v>
      </c>
      <c r="G1395" s="630" t="s">
        <v>2288</v>
      </c>
      <c r="H1395" s="630" t="s">
        <v>2289</v>
      </c>
      <c r="I1395" s="630" t="s">
        <v>2290</v>
      </c>
      <c r="J1395" s="630" t="s">
        <v>2315</v>
      </c>
      <c r="K1395" s="630" t="s">
        <v>2292</v>
      </c>
      <c r="L1395" s="632">
        <v>43077</v>
      </c>
    </row>
    <row r="1396" spans="1:12">
      <c r="A1396" s="630">
        <v>1387</v>
      </c>
      <c r="B1396" s="630" t="s">
        <v>2478</v>
      </c>
      <c r="C1396" s="631">
        <v>420000</v>
      </c>
      <c r="D1396" s="631">
        <v>170709.67</v>
      </c>
      <c r="E1396" s="631">
        <v>249290.33</v>
      </c>
      <c r="F1396" s="630" t="s">
        <v>2287</v>
      </c>
      <c r="G1396" s="630" t="s">
        <v>2288</v>
      </c>
      <c r="H1396" s="630" t="s">
        <v>2289</v>
      </c>
      <c r="I1396" s="630" t="s">
        <v>2290</v>
      </c>
      <c r="J1396" s="630" t="s">
        <v>2315</v>
      </c>
      <c r="K1396" s="630" t="s">
        <v>2292</v>
      </c>
      <c r="L1396" s="632">
        <v>43077</v>
      </c>
    </row>
    <row r="1397" spans="1:12">
      <c r="A1397" s="630">
        <v>1388</v>
      </c>
      <c r="B1397" s="630" t="s">
        <v>2478</v>
      </c>
      <c r="C1397" s="631">
        <v>420000</v>
      </c>
      <c r="D1397" s="631">
        <v>170709.67</v>
      </c>
      <c r="E1397" s="631">
        <v>249290.33</v>
      </c>
      <c r="F1397" s="630" t="s">
        <v>2287</v>
      </c>
      <c r="G1397" s="630" t="s">
        <v>2288</v>
      </c>
      <c r="H1397" s="630" t="s">
        <v>2289</v>
      </c>
      <c r="I1397" s="630" t="s">
        <v>2290</v>
      </c>
      <c r="J1397" s="630" t="s">
        <v>2315</v>
      </c>
      <c r="K1397" s="630" t="s">
        <v>2292</v>
      </c>
      <c r="L1397" s="632">
        <v>43077</v>
      </c>
    </row>
    <row r="1398" spans="1:12">
      <c r="A1398" s="630">
        <v>1389</v>
      </c>
      <c r="B1398" s="630" t="s">
        <v>2478</v>
      </c>
      <c r="C1398" s="631">
        <v>420000</v>
      </c>
      <c r="D1398" s="631">
        <v>170709.67</v>
      </c>
      <c r="E1398" s="631">
        <v>249290.33</v>
      </c>
      <c r="F1398" s="630" t="s">
        <v>2287</v>
      </c>
      <c r="G1398" s="630" t="s">
        <v>2288</v>
      </c>
      <c r="H1398" s="630" t="s">
        <v>2289</v>
      </c>
      <c r="I1398" s="630" t="s">
        <v>2290</v>
      </c>
      <c r="J1398" s="630" t="s">
        <v>2315</v>
      </c>
      <c r="K1398" s="630" t="s">
        <v>2292</v>
      </c>
      <c r="L1398" s="632">
        <v>43077</v>
      </c>
    </row>
    <row r="1399" spans="1:12">
      <c r="A1399" s="630">
        <v>1390</v>
      </c>
      <c r="B1399" s="630" t="s">
        <v>2479</v>
      </c>
      <c r="C1399" s="631">
        <v>1600000</v>
      </c>
      <c r="D1399" s="631">
        <v>650322.57999999996</v>
      </c>
      <c r="E1399" s="631">
        <v>949677.42</v>
      </c>
      <c r="F1399" s="630" t="s">
        <v>2287</v>
      </c>
      <c r="G1399" s="630" t="s">
        <v>2288</v>
      </c>
      <c r="H1399" s="630" t="s">
        <v>2289</v>
      </c>
      <c r="I1399" s="630" t="s">
        <v>2290</v>
      </c>
      <c r="J1399" s="630" t="s">
        <v>2315</v>
      </c>
      <c r="K1399" s="630" t="s">
        <v>2292</v>
      </c>
      <c r="L1399" s="632">
        <v>43077</v>
      </c>
    </row>
    <row r="1400" spans="1:12">
      <c r="A1400" s="630">
        <v>1391</v>
      </c>
      <c r="B1400" s="630" t="s">
        <v>2480</v>
      </c>
      <c r="C1400" s="631">
        <v>2400000</v>
      </c>
      <c r="D1400" s="631">
        <v>975483.87</v>
      </c>
      <c r="E1400" s="631">
        <v>1424516.13</v>
      </c>
      <c r="F1400" s="630" t="s">
        <v>2287</v>
      </c>
      <c r="G1400" s="630" t="s">
        <v>2288</v>
      </c>
      <c r="H1400" s="630" t="s">
        <v>2289</v>
      </c>
      <c r="I1400" s="630" t="s">
        <v>2290</v>
      </c>
      <c r="J1400" s="630" t="s">
        <v>2315</v>
      </c>
      <c r="K1400" s="630" t="s">
        <v>2292</v>
      </c>
      <c r="L1400" s="632">
        <v>43077</v>
      </c>
    </row>
    <row r="1401" spans="1:12">
      <c r="A1401" s="630">
        <v>1392</v>
      </c>
      <c r="B1401" s="630" t="s">
        <v>2481</v>
      </c>
      <c r="C1401" s="631">
        <v>4300000</v>
      </c>
      <c r="D1401" s="631">
        <v>1747741.93</v>
      </c>
      <c r="E1401" s="631">
        <v>2552258.0699999998</v>
      </c>
      <c r="F1401" s="630" t="s">
        <v>2287</v>
      </c>
      <c r="G1401" s="630" t="s">
        <v>2288</v>
      </c>
      <c r="H1401" s="630" t="s">
        <v>2289</v>
      </c>
      <c r="I1401" s="630" t="s">
        <v>2290</v>
      </c>
      <c r="J1401" s="630" t="s">
        <v>2315</v>
      </c>
      <c r="K1401" s="630" t="s">
        <v>2292</v>
      </c>
      <c r="L1401" s="632">
        <v>43077</v>
      </c>
    </row>
    <row r="1402" spans="1:12">
      <c r="A1402" s="630">
        <v>1393</v>
      </c>
      <c r="B1402" s="630" t="s">
        <v>2482</v>
      </c>
      <c r="C1402" s="631">
        <v>428000</v>
      </c>
      <c r="D1402" s="631">
        <v>205242.56</v>
      </c>
      <c r="E1402" s="631">
        <v>222757.44</v>
      </c>
      <c r="F1402" s="630" t="s">
        <v>2361</v>
      </c>
      <c r="G1402" s="630" t="s">
        <v>2288</v>
      </c>
      <c r="H1402" s="630" t="s">
        <v>2356</v>
      </c>
      <c r="I1402" s="630" t="s">
        <v>2357</v>
      </c>
      <c r="J1402" s="630" t="s">
        <v>2315</v>
      </c>
      <c r="K1402" s="630" t="s">
        <v>2292</v>
      </c>
      <c r="L1402" s="632">
        <v>43159</v>
      </c>
    </row>
    <row r="1403" spans="1:12">
      <c r="A1403" s="630">
        <v>1394</v>
      </c>
      <c r="B1403" s="630" t="s">
        <v>2483</v>
      </c>
      <c r="C1403" s="631">
        <v>100000</v>
      </c>
      <c r="D1403" s="631">
        <v>40645.160000000003</v>
      </c>
      <c r="E1403" s="631">
        <v>59354.84</v>
      </c>
      <c r="F1403" s="630" t="s">
        <v>2287</v>
      </c>
      <c r="G1403" s="630" t="s">
        <v>2288</v>
      </c>
      <c r="H1403" s="630" t="s">
        <v>2289</v>
      </c>
      <c r="I1403" s="630" t="s">
        <v>2290</v>
      </c>
      <c r="J1403" s="630" t="s">
        <v>2484</v>
      </c>
      <c r="K1403" s="630" t="s">
        <v>2292</v>
      </c>
      <c r="L1403" s="632">
        <v>43077</v>
      </c>
    </row>
    <row r="1404" spans="1:12">
      <c r="A1404" s="630">
        <v>1395</v>
      </c>
      <c r="B1404" s="630" t="s">
        <v>2483</v>
      </c>
      <c r="C1404" s="631">
        <v>100000</v>
      </c>
      <c r="D1404" s="631">
        <v>40645.160000000003</v>
      </c>
      <c r="E1404" s="631">
        <v>59354.84</v>
      </c>
      <c r="F1404" s="630" t="s">
        <v>2287</v>
      </c>
      <c r="G1404" s="630" t="s">
        <v>2288</v>
      </c>
      <c r="H1404" s="630" t="s">
        <v>2289</v>
      </c>
      <c r="I1404" s="630" t="s">
        <v>2290</v>
      </c>
      <c r="J1404" s="630" t="s">
        <v>2484</v>
      </c>
      <c r="K1404" s="630" t="s">
        <v>2292</v>
      </c>
      <c r="L1404" s="632">
        <v>43077</v>
      </c>
    </row>
    <row r="1405" spans="1:12">
      <c r="A1405" s="630">
        <v>1396</v>
      </c>
      <c r="B1405" s="630" t="s">
        <v>2483</v>
      </c>
      <c r="C1405" s="631">
        <v>100000</v>
      </c>
      <c r="D1405" s="631">
        <v>40645.160000000003</v>
      </c>
      <c r="E1405" s="631">
        <v>59354.84</v>
      </c>
      <c r="F1405" s="630" t="s">
        <v>2287</v>
      </c>
      <c r="G1405" s="630" t="s">
        <v>2288</v>
      </c>
      <c r="H1405" s="630" t="s">
        <v>2289</v>
      </c>
      <c r="I1405" s="630" t="s">
        <v>2290</v>
      </c>
      <c r="J1405" s="630" t="s">
        <v>2484</v>
      </c>
      <c r="K1405" s="630" t="s">
        <v>2292</v>
      </c>
      <c r="L1405" s="632">
        <v>43077</v>
      </c>
    </row>
    <row r="1406" spans="1:12">
      <c r="A1406" s="630">
        <v>1397</v>
      </c>
      <c r="B1406" s="630" t="s">
        <v>2483</v>
      </c>
      <c r="C1406" s="631">
        <v>100000</v>
      </c>
      <c r="D1406" s="631">
        <v>40645.160000000003</v>
      </c>
      <c r="E1406" s="631">
        <v>59354.84</v>
      </c>
      <c r="F1406" s="630" t="s">
        <v>2287</v>
      </c>
      <c r="G1406" s="630" t="s">
        <v>2288</v>
      </c>
      <c r="H1406" s="630" t="s">
        <v>2289</v>
      </c>
      <c r="I1406" s="630" t="s">
        <v>2290</v>
      </c>
      <c r="J1406" s="630" t="s">
        <v>2484</v>
      </c>
      <c r="K1406" s="630" t="s">
        <v>2292</v>
      </c>
      <c r="L1406" s="632">
        <v>43077</v>
      </c>
    </row>
    <row r="1407" spans="1:12">
      <c r="A1407" s="630">
        <v>1398</v>
      </c>
      <c r="B1407" s="630" t="s">
        <v>2483</v>
      </c>
      <c r="C1407" s="631">
        <v>100000</v>
      </c>
      <c r="D1407" s="631">
        <v>40645.160000000003</v>
      </c>
      <c r="E1407" s="631">
        <v>59354.84</v>
      </c>
      <c r="F1407" s="630" t="s">
        <v>2287</v>
      </c>
      <c r="G1407" s="630" t="s">
        <v>2288</v>
      </c>
      <c r="H1407" s="630" t="s">
        <v>2289</v>
      </c>
      <c r="I1407" s="630" t="s">
        <v>2290</v>
      </c>
      <c r="J1407" s="630" t="s">
        <v>2484</v>
      </c>
      <c r="K1407" s="630" t="s">
        <v>2292</v>
      </c>
      <c r="L1407" s="632">
        <v>43077</v>
      </c>
    </row>
    <row r="1408" spans="1:12">
      <c r="A1408" s="630">
        <v>1399</v>
      </c>
      <c r="B1408" s="630" t="s">
        <v>2483</v>
      </c>
      <c r="C1408" s="631">
        <v>100000</v>
      </c>
      <c r="D1408" s="631">
        <v>40645.160000000003</v>
      </c>
      <c r="E1408" s="631">
        <v>59354.84</v>
      </c>
      <c r="F1408" s="630" t="s">
        <v>2287</v>
      </c>
      <c r="G1408" s="630" t="s">
        <v>2288</v>
      </c>
      <c r="H1408" s="630" t="s">
        <v>2289</v>
      </c>
      <c r="I1408" s="630" t="s">
        <v>2290</v>
      </c>
      <c r="J1408" s="630" t="s">
        <v>2484</v>
      </c>
      <c r="K1408" s="630" t="s">
        <v>2292</v>
      </c>
      <c r="L1408" s="632">
        <v>43077</v>
      </c>
    </row>
    <row r="1409" spans="1:12">
      <c r="A1409" s="630">
        <v>1400</v>
      </c>
      <c r="B1409" s="630" t="s">
        <v>2483</v>
      </c>
      <c r="C1409" s="631">
        <v>100000</v>
      </c>
      <c r="D1409" s="631">
        <v>40645.160000000003</v>
      </c>
      <c r="E1409" s="631">
        <v>59354.84</v>
      </c>
      <c r="F1409" s="630" t="s">
        <v>2287</v>
      </c>
      <c r="G1409" s="630" t="s">
        <v>2288</v>
      </c>
      <c r="H1409" s="630" t="s">
        <v>2289</v>
      </c>
      <c r="I1409" s="630" t="s">
        <v>2290</v>
      </c>
      <c r="J1409" s="630" t="s">
        <v>2484</v>
      </c>
      <c r="K1409" s="630" t="s">
        <v>2292</v>
      </c>
      <c r="L1409" s="632">
        <v>43077</v>
      </c>
    </row>
    <row r="1410" spans="1:12">
      <c r="A1410" s="630">
        <v>1401</v>
      </c>
      <c r="B1410" s="630" t="s">
        <v>2483</v>
      </c>
      <c r="C1410" s="631">
        <v>100000</v>
      </c>
      <c r="D1410" s="631">
        <v>40645.160000000003</v>
      </c>
      <c r="E1410" s="631">
        <v>59354.84</v>
      </c>
      <c r="F1410" s="630" t="s">
        <v>2287</v>
      </c>
      <c r="G1410" s="630" t="s">
        <v>2288</v>
      </c>
      <c r="H1410" s="630" t="s">
        <v>2289</v>
      </c>
      <c r="I1410" s="630" t="s">
        <v>2290</v>
      </c>
      <c r="J1410" s="630" t="s">
        <v>2484</v>
      </c>
      <c r="K1410" s="630" t="s">
        <v>2292</v>
      </c>
      <c r="L1410" s="632">
        <v>43077</v>
      </c>
    </row>
    <row r="1411" spans="1:12">
      <c r="A1411" s="630">
        <v>1402</v>
      </c>
      <c r="B1411" s="630" t="s">
        <v>2483</v>
      </c>
      <c r="C1411" s="631">
        <v>100000</v>
      </c>
      <c r="D1411" s="631">
        <v>40645.160000000003</v>
      </c>
      <c r="E1411" s="631">
        <v>59354.84</v>
      </c>
      <c r="F1411" s="630" t="s">
        <v>2287</v>
      </c>
      <c r="G1411" s="630" t="s">
        <v>2288</v>
      </c>
      <c r="H1411" s="630" t="s">
        <v>2289</v>
      </c>
      <c r="I1411" s="630" t="s">
        <v>2290</v>
      </c>
      <c r="J1411" s="630" t="s">
        <v>2484</v>
      </c>
      <c r="K1411" s="630" t="s">
        <v>2292</v>
      </c>
      <c r="L1411" s="632">
        <v>43077</v>
      </c>
    </row>
    <row r="1412" spans="1:12">
      <c r="A1412" s="630">
        <v>1403</v>
      </c>
      <c r="B1412" s="630" t="s">
        <v>2483</v>
      </c>
      <c r="C1412" s="631">
        <v>100000</v>
      </c>
      <c r="D1412" s="631">
        <v>40645.160000000003</v>
      </c>
      <c r="E1412" s="631">
        <v>59354.84</v>
      </c>
      <c r="F1412" s="630" t="s">
        <v>2287</v>
      </c>
      <c r="G1412" s="630" t="s">
        <v>2288</v>
      </c>
      <c r="H1412" s="630" t="s">
        <v>2289</v>
      </c>
      <c r="I1412" s="630" t="s">
        <v>2290</v>
      </c>
      <c r="J1412" s="630" t="s">
        <v>2484</v>
      </c>
      <c r="K1412" s="630" t="s">
        <v>2292</v>
      </c>
      <c r="L1412" s="632">
        <v>43077</v>
      </c>
    </row>
    <row r="1413" spans="1:12">
      <c r="A1413" s="630">
        <v>1404</v>
      </c>
      <c r="B1413" s="630" t="s">
        <v>2483</v>
      </c>
      <c r="C1413" s="631">
        <v>100000</v>
      </c>
      <c r="D1413" s="631">
        <v>40645.160000000003</v>
      </c>
      <c r="E1413" s="631">
        <v>59354.84</v>
      </c>
      <c r="F1413" s="630" t="s">
        <v>2287</v>
      </c>
      <c r="G1413" s="630" t="s">
        <v>2288</v>
      </c>
      <c r="H1413" s="630" t="s">
        <v>2289</v>
      </c>
      <c r="I1413" s="630" t="s">
        <v>2290</v>
      </c>
      <c r="J1413" s="630" t="s">
        <v>2484</v>
      </c>
      <c r="K1413" s="630" t="s">
        <v>2292</v>
      </c>
      <c r="L1413" s="632">
        <v>43077</v>
      </c>
    </row>
    <row r="1414" spans="1:12">
      <c r="A1414" s="630">
        <v>1405</v>
      </c>
      <c r="B1414" s="630" t="s">
        <v>2483</v>
      </c>
      <c r="C1414" s="631">
        <v>100000</v>
      </c>
      <c r="D1414" s="631">
        <v>40645.160000000003</v>
      </c>
      <c r="E1414" s="631">
        <v>59354.84</v>
      </c>
      <c r="F1414" s="630" t="s">
        <v>2287</v>
      </c>
      <c r="G1414" s="630" t="s">
        <v>2288</v>
      </c>
      <c r="H1414" s="630" t="s">
        <v>2289</v>
      </c>
      <c r="I1414" s="630" t="s">
        <v>2290</v>
      </c>
      <c r="J1414" s="630" t="s">
        <v>2484</v>
      </c>
      <c r="K1414" s="630" t="s">
        <v>2292</v>
      </c>
      <c r="L1414" s="632">
        <v>43077</v>
      </c>
    </row>
    <row r="1415" spans="1:12">
      <c r="A1415" s="630">
        <v>1406</v>
      </c>
      <c r="B1415" s="630" t="s">
        <v>2483</v>
      </c>
      <c r="C1415" s="631">
        <v>100000</v>
      </c>
      <c r="D1415" s="631">
        <v>40645.160000000003</v>
      </c>
      <c r="E1415" s="631">
        <v>59354.84</v>
      </c>
      <c r="F1415" s="630" t="s">
        <v>2287</v>
      </c>
      <c r="G1415" s="630" t="s">
        <v>2288</v>
      </c>
      <c r="H1415" s="630" t="s">
        <v>2289</v>
      </c>
      <c r="I1415" s="630" t="s">
        <v>2290</v>
      </c>
      <c r="J1415" s="630" t="s">
        <v>2484</v>
      </c>
      <c r="K1415" s="630" t="s">
        <v>2292</v>
      </c>
      <c r="L1415" s="632">
        <v>43077</v>
      </c>
    </row>
    <row r="1416" spans="1:12">
      <c r="A1416" s="630">
        <v>1407</v>
      </c>
      <c r="B1416" s="630" t="s">
        <v>2483</v>
      </c>
      <c r="C1416" s="631">
        <v>100000</v>
      </c>
      <c r="D1416" s="631">
        <v>40645.160000000003</v>
      </c>
      <c r="E1416" s="631">
        <v>59354.84</v>
      </c>
      <c r="F1416" s="630" t="s">
        <v>2287</v>
      </c>
      <c r="G1416" s="630" t="s">
        <v>2288</v>
      </c>
      <c r="H1416" s="630" t="s">
        <v>2289</v>
      </c>
      <c r="I1416" s="630" t="s">
        <v>2290</v>
      </c>
      <c r="J1416" s="630" t="s">
        <v>2484</v>
      </c>
      <c r="K1416" s="630" t="s">
        <v>2292</v>
      </c>
      <c r="L1416" s="632">
        <v>43077</v>
      </c>
    </row>
    <row r="1417" spans="1:12">
      <c r="A1417" s="630">
        <v>1408</v>
      </c>
      <c r="B1417" s="630" t="s">
        <v>2483</v>
      </c>
      <c r="C1417" s="631">
        <v>100000</v>
      </c>
      <c r="D1417" s="631">
        <v>40645.160000000003</v>
      </c>
      <c r="E1417" s="631">
        <v>59354.84</v>
      </c>
      <c r="F1417" s="630" t="s">
        <v>2287</v>
      </c>
      <c r="G1417" s="630" t="s">
        <v>2288</v>
      </c>
      <c r="H1417" s="630" t="s">
        <v>2289</v>
      </c>
      <c r="I1417" s="630" t="s">
        <v>2290</v>
      </c>
      <c r="J1417" s="630" t="s">
        <v>2484</v>
      </c>
      <c r="K1417" s="630" t="s">
        <v>2292</v>
      </c>
      <c r="L1417" s="632">
        <v>43077</v>
      </c>
    </row>
    <row r="1418" spans="1:12">
      <c r="A1418" s="630">
        <v>1409</v>
      </c>
      <c r="B1418" s="630" t="s">
        <v>2483</v>
      </c>
      <c r="C1418" s="631">
        <v>100000</v>
      </c>
      <c r="D1418" s="631">
        <v>40645.160000000003</v>
      </c>
      <c r="E1418" s="631">
        <v>59354.84</v>
      </c>
      <c r="F1418" s="630" t="s">
        <v>2287</v>
      </c>
      <c r="G1418" s="630" t="s">
        <v>2288</v>
      </c>
      <c r="H1418" s="630" t="s">
        <v>2289</v>
      </c>
      <c r="I1418" s="630" t="s">
        <v>2290</v>
      </c>
      <c r="J1418" s="630" t="s">
        <v>2484</v>
      </c>
      <c r="K1418" s="630" t="s">
        <v>2292</v>
      </c>
      <c r="L1418" s="632">
        <v>43077</v>
      </c>
    </row>
    <row r="1419" spans="1:12">
      <c r="A1419" s="630">
        <v>1410</v>
      </c>
      <c r="B1419" s="630" t="s">
        <v>2483</v>
      </c>
      <c r="C1419" s="631">
        <v>100000</v>
      </c>
      <c r="D1419" s="631">
        <v>40645.160000000003</v>
      </c>
      <c r="E1419" s="631">
        <v>59354.84</v>
      </c>
      <c r="F1419" s="630" t="s">
        <v>2287</v>
      </c>
      <c r="G1419" s="630" t="s">
        <v>2288</v>
      </c>
      <c r="H1419" s="630" t="s">
        <v>2289</v>
      </c>
      <c r="I1419" s="630" t="s">
        <v>2290</v>
      </c>
      <c r="J1419" s="630" t="s">
        <v>2484</v>
      </c>
      <c r="K1419" s="630" t="s">
        <v>2292</v>
      </c>
      <c r="L1419" s="632">
        <v>43077</v>
      </c>
    </row>
    <row r="1420" spans="1:12">
      <c r="A1420" s="630">
        <v>1411</v>
      </c>
      <c r="B1420" s="630" t="s">
        <v>2483</v>
      </c>
      <c r="C1420" s="631">
        <v>100000</v>
      </c>
      <c r="D1420" s="631">
        <v>40645.160000000003</v>
      </c>
      <c r="E1420" s="631">
        <v>59354.84</v>
      </c>
      <c r="F1420" s="630" t="s">
        <v>2287</v>
      </c>
      <c r="G1420" s="630" t="s">
        <v>2288</v>
      </c>
      <c r="H1420" s="630" t="s">
        <v>2289</v>
      </c>
      <c r="I1420" s="630" t="s">
        <v>2290</v>
      </c>
      <c r="J1420" s="630" t="s">
        <v>2484</v>
      </c>
      <c r="K1420" s="630" t="s">
        <v>2292</v>
      </c>
      <c r="L1420" s="632">
        <v>43077</v>
      </c>
    </row>
    <row r="1421" spans="1:12">
      <c r="A1421" s="630">
        <v>1412</v>
      </c>
      <c r="B1421" s="630" t="s">
        <v>2483</v>
      </c>
      <c r="C1421" s="631">
        <v>100000</v>
      </c>
      <c r="D1421" s="631">
        <v>40645.160000000003</v>
      </c>
      <c r="E1421" s="631">
        <v>59354.84</v>
      </c>
      <c r="F1421" s="630" t="s">
        <v>2287</v>
      </c>
      <c r="G1421" s="630" t="s">
        <v>2288</v>
      </c>
      <c r="H1421" s="630" t="s">
        <v>2289</v>
      </c>
      <c r="I1421" s="630" t="s">
        <v>2290</v>
      </c>
      <c r="J1421" s="630" t="s">
        <v>2484</v>
      </c>
      <c r="K1421" s="630" t="s">
        <v>2292</v>
      </c>
      <c r="L1421" s="632">
        <v>43077</v>
      </c>
    </row>
    <row r="1422" spans="1:12">
      <c r="A1422" s="630">
        <v>1413</v>
      </c>
      <c r="B1422" s="630" t="s">
        <v>2483</v>
      </c>
      <c r="C1422" s="631">
        <v>100000</v>
      </c>
      <c r="D1422" s="631">
        <v>40645.160000000003</v>
      </c>
      <c r="E1422" s="631">
        <v>59354.84</v>
      </c>
      <c r="F1422" s="630" t="s">
        <v>2287</v>
      </c>
      <c r="G1422" s="630" t="s">
        <v>2288</v>
      </c>
      <c r="H1422" s="630" t="s">
        <v>2289</v>
      </c>
      <c r="I1422" s="630" t="s">
        <v>2290</v>
      </c>
      <c r="J1422" s="630" t="s">
        <v>2484</v>
      </c>
      <c r="K1422" s="630" t="s">
        <v>2292</v>
      </c>
      <c r="L1422" s="632">
        <v>43077</v>
      </c>
    </row>
    <row r="1423" spans="1:12">
      <c r="A1423" s="630">
        <v>1414</v>
      </c>
      <c r="B1423" s="630" t="s">
        <v>2483</v>
      </c>
      <c r="C1423" s="631">
        <v>100000</v>
      </c>
      <c r="D1423" s="631">
        <v>40645.160000000003</v>
      </c>
      <c r="E1423" s="631">
        <v>59354.84</v>
      </c>
      <c r="F1423" s="630" t="s">
        <v>2287</v>
      </c>
      <c r="G1423" s="630" t="s">
        <v>2288</v>
      </c>
      <c r="H1423" s="630" t="s">
        <v>2289</v>
      </c>
      <c r="I1423" s="630" t="s">
        <v>2290</v>
      </c>
      <c r="J1423" s="630" t="s">
        <v>2484</v>
      </c>
      <c r="K1423" s="630" t="s">
        <v>2292</v>
      </c>
      <c r="L1423" s="632">
        <v>43077</v>
      </c>
    </row>
    <row r="1424" spans="1:12">
      <c r="A1424" s="630">
        <v>1415</v>
      </c>
      <c r="B1424" s="630" t="s">
        <v>2483</v>
      </c>
      <c r="C1424" s="631">
        <v>100000</v>
      </c>
      <c r="D1424" s="631">
        <v>40645.160000000003</v>
      </c>
      <c r="E1424" s="631">
        <v>59354.84</v>
      </c>
      <c r="F1424" s="630" t="s">
        <v>2287</v>
      </c>
      <c r="G1424" s="630" t="s">
        <v>2288</v>
      </c>
      <c r="H1424" s="630" t="s">
        <v>2289</v>
      </c>
      <c r="I1424" s="630" t="s">
        <v>2290</v>
      </c>
      <c r="J1424" s="630" t="s">
        <v>2484</v>
      </c>
      <c r="K1424" s="630" t="s">
        <v>2292</v>
      </c>
      <c r="L1424" s="632">
        <v>43077</v>
      </c>
    </row>
    <row r="1425" spans="1:12">
      <c r="A1425" s="630">
        <v>1416</v>
      </c>
      <c r="B1425" s="630" t="s">
        <v>2483</v>
      </c>
      <c r="C1425" s="631">
        <v>100000</v>
      </c>
      <c r="D1425" s="631">
        <v>40645.160000000003</v>
      </c>
      <c r="E1425" s="631">
        <v>59354.84</v>
      </c>
      <c r="F1425" s="630" t="s">
        <v>2287</v>
      </c>
      <c r="G1425" s="630" t="s">
        <v>2288</v>
      </c>
      <c r="H1425" s="630" t="s">
        <v>2289</v>
      </c>
      <c r="I1425" s="630" t="s">
        <v>2290</v>
      </c>
      <c r="J1425" s="630" t="s">
        <v>2484</v>
      </c>
      <c r="K1425" s="630" t="s">
        <v>2292</v>
      </c>
      <c r="L1425" s="632">
        <v>43077</v>
      </c>
    </row>
    <row r="1426" spans="1:12">
      <c r="A1426" s="630">
        <v>1417</v>
      </c>
      <c r="B1426" s="630" t="s">
        <v>2483</v>
      </c>
      <c r="C1426" s="631">
        <v>100000</v>
      </c>
      <c r="D1426" s="631">
        <v>40645.160000000003</v>
      </c>
      <c r="E1426" s="631">
        <v>59354.84</v>
      </c>
      <c r="F1426" s="630" t="s">
        <v>2287</v>
      </c>
      <c r="G1426" s="630" t="s">
        <v>2288</v>
      </c>
      <c r="H1426" s="630" t="s">
        <v>2289</v>
      </c>
      <c r="I1426" s="630" t="s">
        <v>2290</v>
      </c>
      <c r="J1426" s="630" t="s">
        <v>2484</v>
      </c>
      <c r="K1426" s="630" t="s">
        <v>2292</v>
      </c>
      <c r="L1426" s="632">
        <v>43077</v>
      </c>
    </row>
    <row r="1427" spans="1:12">
      <c r="A1427" s="630">
        <v>1418</v>
      </c>
      <c r="B1427" s="630" t="s">
        <v>2483</v>
      </c>
      <c r="C1427" s="631">
        <v>100000</v>
      </c>
      <c r="D1427" s="631">
        <v>40645.160000000003</v>
      </c>
      <c r="E1427" s="631">
        <v>59354.84</v>
      </c>
      <c r="F1427" s="630" t="s">
        <v>2287</v>
      </c>
      <c r="G1427" s="630" t="s">
        <v>2288</v>
      </c>
      <c r="H1427" s="630" t="s">
        <v>2289</v>
      </c>
      <c r="I1427" s="630" t="s">
        <v>2290</v>
      </c>
      <c r="J1427" s="630" t="s">
        <v>2484</v>
      </c>
      <c r="K1427" s="630" t="s">
        <v>2292</v>
      </c>
      <c r="L1427" s="632">
        <v>43077</v>
      </c>
    </row>
    <row r="1428" spans="1:12">
      <c r="A1428" s="630">
        <v>1419</v>
      </c>
      <c r="B1428" s="630" t="s">
        <v>2483</v>
      </c>
      <c r="C1428" s="631">
        <v>100000</v>
      </c>
      <c r="D1428" s="631">
        <v>40645.160000000003</v>
      </c>
      <c r="E1428" s="631">
        <v>59354.84</v>
      </c>
      <c r="F1428" s="630" t="s">
        <v>2287</v>
      </c>
      <c r="G1428" s="630" t="s">
        <v>2288</v>
      </c>
      <c r="H1428" s="630" t="s">
        <v>2289</v>
      </c>
      <c r="I1428" s="630" t="s">
        <v>2290</v>
      </c>
      <c r="J1428" s="630" t="s">
        <v>2484</v>
      </c>
      <c r="K1428" s="630" t="s">
        <v>2292</v>
      </c>
      <c r="L1428" s="632">
        <v>43077</v>
      </c>
    </row>
    <row r="1429" spans="1:12">
      <c r="A1429" s="630">
        <v>1420</v>
      </c>
      <c r="B1429" s="630" t="s">
        <v>2483</v>
      </c>
      <c r="C1429" s="631">
        <v>100000</v>
      </c>
      <c r="D1429" s="631">
        <v>40645.160000000003</v>
      </c>
      <c r="E1429" s="631">
        <v>59354.84</v>
      </c>
      <c r="F1429" s="630" t="s">
        <v>2287</v>
      </c>
      <c r="G1429" s="630" t="s">
        <v>2288</v>
      </c>
      <c r="H1429" s="630" t="s">
        <v>2289</v>
      </c>
      <c r="I1429" s="630" t="s">
        <v>2290</v>
      </c>
      <c r="J1429" s="630" t="s">
        <v>2484</v>
      </c>
      <c r="K1429" s="630" t="s">
        <v>2292</v>
      </c>
      <c r="L1429" s="632">
        <v>43077</v>
      </c>
    </row>
    <row r="1430" spans="1:12">
      <c r="A1430" s="630">
        <v>1421</v>
      </c>
      <c r="B1430" s="630" t="s">
        <v>2483</v>
      </c>
      <c r="C1430" s="631">
        <v>100000</v>
      </c>
      <c r="D1430" s="631">
        <v>40645.160000000003</v>
      </c>
      <c r="E1430" s="631">
        <v>59354.84</v>
      </c>
      <c r="F1430" s="630" t="s">
        <v>2287</v>
      </c>
      <c r="G1430" s="630" t="s">
        <v>2288</v>
      </c>
      <c r="H1430" s="630" t="s">
        <v>2289</v>
      </c>
      <c r="I1430" s="630" t="s">
        <v>2290</v>
      </c>
      <c r="J1430" s="630" t="s">
        <v>2484</v>
      </c>
      <c r="K1430" s="630" t="s">
        <v>2292</v>
      </c>
      <c r="L1430" s="632">
        <v>43077</v>
      </c>
    </row>
    <row r="1431" spans="1:12">
      <c r="A1431" s="630">
        <v>1422</v>
      </c>
      <c r="B1431" s="630" t="s">
        <v>2483</v>
      </c>
      <c r="C1431" s="631">
        <v>100000</v>
      </c>
      <c r="D1431" s="631">
        <v>40645.160000000003</v>
      </c>
      <c r="E1431" s="631">
        <v>59354.84</v>
      </c>
      <c r="F1431" s="630" t="s">
        <v>2287</v>
      </c>
      <c r="G1431" s="630" t="s">
        <v>2288</v>
      </c>
      <c r="H1431" s="630" t="s">
        <v>2289</v>
      </c>
      <c r="I1431" s="630" t="s">
        <v>2290</v>
      </c>
      <c r="J1431" s="630" t="s">
        <v>2484</v>
      </c>
      <c r="K1431" s="630" t="s">
        <v>2292</v>
      </c>
      <c r="L1431" s="632">
        <v>43077</v>
      </c>
    </row>
    <row r="1432" spans="1:12">
      <c r="A1432" s="630">
        <v>1423</v>
      </c>
      <c r="B1432" s="630" t="s">
        <v>2483</v>
      </c>
      <c r="C1432" s="631">
        <v>100000</v>
      </c>
      <c r="D1432" s="631">
        <v>40645.160000000003</v>
      </c>
      <c r="E1432" s="631">
        <v>59354.84</v>
      </c>
      <c r="F1432" s="630" t="s">
        <v>2287</v>
      </c>
      <c r="G1432" s="630" t="s">
        <v>2288</v>
      </c>
      <c r="H1432" s="630" t="s">
        <v>2289</v>
      </c>
      <c r="I1432" s="630" t="s">
        <v>2290</v>
      </c>
      <c r="J1432" s="630" t="s">
        <v>2484</v>
      </c>
      <c r="K1432" s="630" t="s">
        <v>2292</v>
      </c>
      <c r="L1432" s="632">
        <v>43077</v>
      </c>
    </row>
    <row r="1433" spans="1:12">
      <c r="A1433" s="630">
        <v>1424</v>
      </c>
      <c r="B1433" s="630" t="s">
        <v>2483</v>
      </c>
      <c r="C1433" s="631">
        <v>100000</v>
      </c>
      <c r="D1433" s="631">
        <v>40645.160000000003</v>
      </c>
      <c r="E1433" s="631">
        <v>59354.84</v>
      </c>
      <c r="F1433" s="630" t="s">
        <v>2287</v>
      </c>
      <c r="G1433" s="630" t="s">
        <v>2288</v>
      </c>
      <c r="H1433" s="630" t="s">
        <v>2289</v>
      </c>
      <c r="I1433" s="630" t="s">
        <v>2290</v>
      </c>
      <c r="J1433" s="630" t="s">
        <v>2484</v>
      </c>
      <c r="K1433" s="630" t="s">
        <v>2292</v>
      </c>
      <c r="L1433" s="632">
        <v>43077</v>
      </c>
    </row>
    <row r="1434" spans="1:12">
      <c r="A1434" s="630">
        <v>1425</v>
      </c>
      <c r="B1434" s="630" t="s">
        <v>2483</v>
      </c>
      <c r="C1434" s="631">
        <v>100000</v>
      </c>
      <c r="D1434" s="631">
        <v>40645.160000000003</v>
      </c>
      <c r="E1434" s="631">
        <v>59354.84</v>
      </c>
      <c r="F1434" s="630" t="s">
        <v>2287</v>
      </c>
      <c r="G1434" s="630" t="s">
        <v>2288</v>
      </c>
      <c r="H1434" s="630" t="s">
        <v>2289</v>
      </c>
      <c r="I1434" s="630" t="s">
        <v>2290</v>
      </c>
      <c r="J1434" s="630" t="s">
        <v>2484</v>
      </c>
      <c r="K1434" s="630" t="s">
        <v>2292</v>
      </c>
      <c r="L1434" s="632">
        <v>43077</v>
      </c>
    </row>
    <row r="1435" spans="1:12">
      <c r="A1435" s="630">
        <v>1426</v>
      </c>
      <c r="B1435" s="630" t="s">
        <v>2483</v>
      </c>
      <c r="C1435" s="631">
        <v>100000</v>
      </c>
      <c r="D1435" s="631">
        <v>40645.160000000003</v>
      </c>
      <c r="E1435" s="631">
        <v>59354.84</v>
      </c>
      <c r="F1435" s="630" t="s">
        <v>2287</v>
      </c>
      <c r="G1435" s="630" t="s">
        <v>2288</v>
      </c>
      <c r="H1435" s="630" t="s">
        <v>2289</v>
      </c>
      <c r="I1435" s="630" t="s">
        <v>2290</v>
      </c>
      <c r="J1435" s="630" t="s">
        <v>2484</v>
      </c>
      <c r="K1435" s="630" t="s">
        <v>2292</v>
      </c>
      <c r="L1435" s="632">
        <v>43077</v>
      </c>
    </row>
    <row r="1436" spans="1:12">
      <c r="A1436" s="630">
        <v>1427</v>
      </c>
      <c r="B1436" s="630" t="s">
        <v>2483</v>
      </c>
      <c r="C1436" s="631">
        <v>100000</v>
      </c>
      <c r="D1436" s="631">
        <v>40645.160000000003</v>
      </c>
      <c r="E1436" s="631">
        <v>59354.84</v>
      </c>
      <c r="F1436" s="630" t="s">
        <v>2287</v>
      </c>
      <c r="G1436" s="630" t="s">
        <v>2288</v>
      </c>
      <c r="H1436" s="630" t="s">
        <v>2289</v>
      </c>
      <c r="I1436" s="630" t="s">
        <v>2290</v>
      </c>
      <c r="J1436" s="630" t="s">
        <v>2484</v>
      </c>
      <c r="K1436" s="630" t="s">
        <v>2292</v>
      </c>
      <c r="L1436" s="632">
        <v>43077</v>
      </c>
    </row>
    <row r="1437" spans="1:12">
      <c r="A1437" s="630">
        <v>1428</v>
      </c>
      <c r="B1437" s="630" t="s">
        <v>2483</v>
      </c>
      <c r="C1437" s="631">
        <v>100000</v>
      </c>
      <c r="D1437" s="631">
        <v>40645.160000000003</v>
      </c>
      <c r="E1437" s="631">
        <v>59354.84</v>
      </c>
      <c r="F1437" s="630" t="s">
        <v>2287</v>
      </c>
      <c r="G1437" s="630" t="s">
        <v>2288</v>
      </c>
      <c r="H1437" s="630" t="s">
        <v>2289</v>
      </c>
      <c r="I1437" s="630" t="s">
        <v>2290</v>
      </c>
      <c r="J1437" s="630" t="s">
        <v>2484</v>
      </c>
      <c r="K1437" s="630" t="s">
        <v>2292</v>
      </c>
      <c r="L1437" s="632">
        <v>43077</v>
      </c>
    </row>
    <row r="1438" spans="1:12">
      <c r="A1438" s="630">
        <v>1429</v>
      </c>
      <c r="B1438" s="630" t="s">
        <v>2483</v>
      </c>
      <c r="C1438" s="631">
        <v>100000</v>
      </c>
      <c r="D1438" s="631">
        <v>40645.160000000003</v>
      </c>
      <c r="E1438" s="631">
        <v>59354.84</v>
      </c>
      <c r="F1438" s="630" t="s">
        <v>2287</v>
      </c>
      <c r="G1438" s="630" t="s">
        <v>2288</v>
      </c>
      <c r="H1438" s="630" t="s">
        <v>2289</v>
      </c>
      <c r="I1438" s="630" t="s">
        <v>2290</v>
      </c>
      <c r="J1438" s="630" t="s">
        <v>2484</v>
      </c>
      <c r="K1438" s="630" t="s">
        <v>2292</v>
      </c>
      <c r="L1438" s="632">
        <v>43077</v>
      </c>
    </row>
    <row r="1439" spans="1:12">
      <c r="A1439" s="630">
        <v>1430</v>
      </c>
      <c r="B1439" s="630" t="s">
        <v>2483</v>
      </c>
      <c r="C1439" s="631">
        <v>100000</v>
      </c>
      <c r="D1439" s="631">
        <v>40645.160000000003</v>
      </c>
      <c r="E1439" s="631">
        <v>59354.84</v>
      </c>
      <c r="F1439" s="630" t="s">
        <v>2287</v>
      </c>
      <c r="G1439" s="630" t="s">
        <v>2288</v>
      </c>
      <c r="H1439" s="630" t="s">
        <v>2289</v>
      </c>
      <c r="I1439" s="630" t="s">
        <v>2290</v>
      </c>
      <c r="J1439" s="630" t="s">
        <v>2484</v>
      </c>
      <c r="K1439" s="630" t="s">
        <v>2292</v>
      </c>
      <c r="L1439" s="632">
        <v>43077</v>
      </c>
    </row>
    <row r="1440" spans="1:12">
      <c r="A1440" s="630">
        <v>1431</v>
      </c>
      <c r="B1440" s="630" t="s">
        <v>2483</v>
      </c>
      <c r="C1440" s="631">
        <v>100000</v>
      </c>
      <c r="D1440" s="631">
        <v>40645.160000000003</v>
      </c>
      <c r="E1440" s="631">
        <v>59354.84</v>
      </c>
      <c r="F1440" s="630" t="s">
        <v>2287</v>
      </c>
      <c r="G1440" s="630" t="s">
        <v>2288</v>
      </c>
      <c r="H1440" s="630" t="s">
        <v>2289</v>
      </c>
      <c r="I1440" s="630" t="s">
        <v>2290</v>
      </c>
      <c r="J1440" s="630" t="s">
        <v>2484</v>
      </c>
      <c r="K1440" s="630" t="s">
        <v>2292</v>
      </c>
      <c r="L1440" s="632">
        <v>43077</v>
      </c>
    </row>
    <row r="1441" spans="1:12">
      <c r="A1441" s="630">
        <v>1432</v>
      </c>
      <c r="B1441" s="630" t="s">
        <v>2483</v>
      </c>
      <c r="C1441" s="631">
        <v>100000</v>
      </c>
      <c r="D1441" s="631">
        <v>40645.160000000003</v>
      </c>
      <c r="E1441" s="631">
        <v>59354.84</v>
      </c>
      <c r="F1441" s="630" t="s">
        <v>2287</v>
      </c>
      <c r="G1441" s="630" t="s">
        <v>2288</v>
      </c>
      <c r="H1441" s="630" t="s">
        <v>2289</v>
      </c>
      <c r="I1441" s="630" t="s">
        <v>2290</v>
      </c>
      <c r="J1441" s="630" t="s">
        <v>2484</v>
      </c>
      <c r="K1441" s="630" t="s">
        <v>2292</v>
      </c>
      <c r="L1441" s="632">
        <v>43077</v>
      </c>
    </row>
    <row r="1442" spans="1:12">
      <c r="A1442" s="630">
        <v>1433</v>
      </c>
      <c r="B1442" s="630" t="s">
        <v>2483</v>
      </c>
      <c r="C1442" s="631">
        <v>100000</v>
      </c>
      <c r="D1442" s="631">
        <v>40645.160000000003</v>
      </c>
      <c r="E1442" s="631">
        <v>59354.84</v>
      </c>
      <c r="F1442" s="630" t="s">
        <v>2287</v>
      </c>
      <c r="G1442" s="630" t="s">
        <v>2288</v>
      </c>
      <c r="H1442" s="630" t="s">
        <v>2289</v>
      </c>
      <c r="I1442" s="630" t="s">
        <v>2290</v>
      </c>
      <c r="J1442" s="630" t="s">
        <v>2484</v>
      </c>
      <c r="K1442" s="630" t="s">
        <v>2292</v>
      </c>
      <c r="L1442" s="632">
        <v>43077</v>
      </c>
    </row>
    <row r="1443" spans="1:12">
      <c r="A1443" s="630">
        <v>1434</v>
      </c>
      <c r="B1443" s="630" t="s">
        <v>2483</v>
      </c>
      <c r="C1443" s="631">
        <v>100000</v>
      </c>
      <c r="D1443" s="631">
        <v>40645.160000000003</v>
      </c>
      <c r="E1443" s="631">
        <v>59354.84</v>
      </c>
      <c r="F1443" s="630" t="s">
        <v>2287</v>
      </c>
      <c r="G1443" s="630" t="s">
        <v>2288</v>
      </c>
      <c r="H1443" s="630" t="s">
        <v>2289</v>
      </c>
      <c r="I1443" s="630" t="s">
        <v>2290</v>
      </c>
      <c r="J1443" s="630" t="s">
        <v>2484</v>
      </c>
      <c r="K1443" s="630" t="s">
        <v>2292</v>
      </c>
      <c r="L1443" s="632">
        <v>43077</v>
      </c>
    </row>
    <row r="1444" spans="1:12">
      <c r="A1444" s="630">
        <v>1435</v>
      </c>
      <c r="B1444" s="630" t="s">
        <v>2483</v>
      </c>
      <c r="C1444" s="631">
        <v>100000</v>
      </c>
      <c r="D1444" s="631">
        <v>40645.160000000003</v>
      </c>
      <c r="E1444" s="631">
        <v>59354.84</v>
      </c>
      <c r="F1444" s="630" t="s">
        <v>2287</v>
      </c>
      <c r="G1444" s="630" t="s">
        <v>2288</v>
      </c>
      <c r="H1444" s="630" t="s">
        <v>2289</v>
      </c>
      <c r="I1444" s="630" t="s">
        <v>2290</v>
      </c>
      <c r="J1444" s="630" t="s">
        <v>2484</v>
      </c>
      <c r="K1444" s="630" t="s">
        <v>2292</v>
      </c>
      <c r="L1444" s="632">
        <v>43077</v>
      </c>
    </row>
    <row r="1445" spans="1:12">
      <c r="A1445" s="630">
        <v>1436</v>
      </c>
      <c r="B1445" s="630" t="s">
        <v>2483</v>
      </c>
      <c r="C1445" s="631">
        <v>100000</v>
      </c>
      <c r="D1445" s="631">
        <v>40645.160000000003</v>
      </c>
      <c r="E1445" s="631">
        <v>59354.84</v>
      </c>
      <c r="F1445" s="630" t="s">
        <v>2287</v>
      </c>
      <c r="G1445" s="630" t="s">
        <v>2288</v>
      </c>
      <c r="H1445" s="630" t="s">
        <v>2289</v>
      </c>
      <c r="I1445" s="630" t="s">
        <v>2290</v>
      </c>
      <c r="J1445" s="630" t="s">
        <v>2484</v>
      </c>
      <c r="K1445" s="630" t="s">
        <v>2292</v>
      </c>
      <c r="L1445" s="632">
        <v>43077</v>
      </c>
    </row>
    <row r="1446" spans="1:12">
      <c r="A1446" s="630">
        <v>1437</v>
      </c>
      <c r="B1446" s="630" t="s">
        <v>2483</v>
      </c>
      <c r="C1446" s="631">
        <v>100000</v>
      </c>
      <c r="D1446" s="631">
        <v>40645.160000000003</v>
      </c>
      <c r="E1446" s="631">
        <v>59354.84</v>
      </c>
      <c r="F1446" s="630" t="s">
        <v>2287</v>
      </c>
      <c r="G1446" s="630" t="s">
        <v>2288</v>
      </c>
      <c r="H1446" s="630" t="s">
        <v>2289</v>
      </c>
      <c r="I1446" s="630" t="s">
        <v>2290</v>
      </c>
      <c r="J1446" s="630" t="s">
        <v>2484</v>
      </c>
      <c r="K1446" s="630" t="s">
        <v>2292</v>
      </c>
      <c r="L1446" s="632">
        <v>43077</v>
      </c>
    </row>
    <row r="1447" spans="1:12">
      <c r="A1447" s="630">
        <v>1438</v>
      </c>
      <c r="B1447" s="630" t="s">
        <v>2483</v>
      </c>
      <c r="C1447" s="631">
        <v>100000</v>
      </c>
      <c r="D1447" s="631">
        <v>40645.160000000003</v>
      </c>
      <c r="E1447" s="631">
        <v>59354.84</v>
      </c>
      <c r="F1447" s="630" t="s">
        <v>2287</v>
      </c>
      <c r="G1447" s="630" t="s">
        <v>2288</v>
      </c>
      <c r="H1447" s="630" t="s">
        <v>2289</v>
      </c>
      <c r="I1447" s="630" t="s">
        <v>2290</v>
      </c>
      <c r="J1447" s="630" t="s">
        <v>2484</v>
      </c>
      <c r="K1447" s="630" t="s">
        <v>2292</v>
      </c>
      <c r="L1447" s="632">
        <v>43077</v>
      </c>
    </row>
    <row r="1448" spans="1:12">
      <c r="A1448" s="630">
        <v>1439</v>
      </c>
      <c r="B1448" s="630" t="s">
        <v>2483</v>
      </c>
      <c r="C1448" s="631">
        <v>100000</v>
      </c>
      <c r="D1448" s="631">
        <v>40645.160000000003</v>
      </c>
      <c r="E1448" s="631">
        <v>59354.84</v>
      </c>
      <c r="F1448" s="630" t="s">
        <v>2287</v>
      </c>
      <c r="G1448" s="630" t="s">
        <v>2288</v>
      </c>
      <c r="H1448" s="630" t="s">
        <v>2289</v>
      </c>
      <c r="I1448" s="630" t="s">
        <v>2290</v>
      </c>
      <c r="J1448" s="630" t="s">
        <v>2484</v>
      </c>
      <c r="K1448" s="630" t="s">
        <v>2292</v>
      </c>
      <c r="L1448" s="632">
        <v>43077</v>
      </c>
    </row>
    <row r="1449" spans="1:12">
      <c r="A1449" s="630">
        <v>1440</v>
      </c>
      <c r="B1449" s="630" t="s">
        <v>2483</v>
      </c>
      <c r="C1449" s="631">
        <v>100000</v>
      </c>
      <c r="D1449" s="631">
        <v>40645.160000000003</v>
      </c>
      <c r="E1449" s="631">
        <v>59354.84</v>
      </c>
      <c r="F1449" s="630" t="s">
        <v>2287</v>
      </c>
      <c r="G1449" s="630" t="s">
        <v>2288</v>
      </c>
      <c r="H1449" s="630" t="s">
        <v>2289</v>
      </c>
      <c r="I1449" s="630" t="s">
        <v>2290</v>
      </c>
      <c r="J1449" s="630" t="s">
        <v>2484</v>
      </c>
      <c r="K1449" s="630" t="s">
        <v>2292</v>
      </c>
      <c r="L1449" s="632">
        <v>43077</v>
      </c>
    </row>
    <row r="1450" spans="1:12">
      <c r="A1450" s="630">
        <v>1441</v>
      </c>
      <c r="B1450" s="630" t="s">
        <v>2483</v>
      </c>
      <c r="C1450" s="631">
        <v>100000</v>
      </c>
      <c r="D1450" s="631">
        <v>40645.160000000003</v>
      </c>
      <c r="E1450" s="631">
        <v>59354.84</v>
      </c>
      <c r="F1450" s="630" t="s">
        <v>2287</v>
      </c>
      <c r="G1450" s="630" t="s">
        <v>2288</v>
      </c>
      <c r="H1450" s="630" t="s">
        <v>2289</v>
      </c>
      <c r="I1450" s="630" t="s">
        <v>2290</v>
      </c>
      <c r="J1450" s="630" t="s">
        <v>2484</v>
      </c>
      <c r="K1450" s="630" t="s">
        <v>2292</v>
      </c>
      <c r="L1450" s="632">
        <v>43077</v>
      </c>
    </row>
    <row r="1451" spans="1:12">
      <c r="A1451" s="630">
        <v>1442</v>
      </c>
      <c r="B1451" s="630" t="s">
        <v>2483</v>
      </c>
      <c r="C1451" s="631">
        <v>100000</v>
      </c>
      <c r="D1451" s="631">
        <v>40645.160000000003</v>
      </c>
      <c r="E1451" s="631">
        <v>59354.84</v>
      </c>
      <c r="F1451" s="630" t="s">
        <v>2287</v>
      </c>
      <c r="G1451" s="630" t="s">
        <v>2288</v>
      </c>
      <c r="H1451" s="630" t="s">
        <v>2289</v>
      </c>
      <c r="I1451" s="630" t="s">
        <v>2290</v>
      </c>
      <c r="J1451" s="630" t="s">
        <v>2484</v>
      </c>
      <c r="K1451" s="630" t="s">
        <v>2292</v>
      </c>
      <c r="L1451" s="632">
        <v>43077</v>
      </c>
    </row>
    <row r="1452" spans="1:12">
      <c r="A1452" s="630">
        <v>1443</v>
      </c>
      <c r="B1452" s="630" t="s">
        <v>2483</v>
      </c>
      <c r="C1452" s="631">
        <v>100000</v>
      </c>
      <c r="D1452" s="631">
        <v>40645.160000000003</v>
      </c>
      <c r="E1452" s="631">
        <v>59354.84</v>
      </c>
      <c r="F1452" s="630" t="s">
        <v>2287</v>
      </c>
      <c r="G1452" s="630" t="s">
        <v>2288</v>
      </c>
      <c r="H1452" s="630" t="s">
        <v>2289</v>
      </c>
      <c r="I1452" s="630" t="s">
        <v>2290</v>
      </c>
      <c r="J1452" s="630" t="s">
        <v>2484</v>
      </c>
      <c r="K1452" s="630" t="s">
        <v>2292</v>
      </c>
      <c r="L1452" s="632">
        <v>43077</v>
      </c>
    </row>
    <row r="1453" spans="1:12">
      <c r="A1453" s="630">
        <v>1444</v>
      </c>
      <c r="B1453" s="630" t="s">
        <v>2483</v>
      </c>
      <c r="C1453" s="631">
        <v>100000</v>
      </c>
      <c r="D1453" s="631">
        <v>40645.160000000003</v>
      </c>
      <c r="E1453" s="631">
        <v>59354.84</v>
      </c>
      <c r="F1453" s="630" t="s">
        <v>2287</v>
      </c>
      <c r="G1453" s="630" t="s">
        <v>2288</v>
      </c>
      <c r="H1453" s="630" t="s">
        <v>2289</v>
      </c>
      <c r="I1453" s="630" t="s">
        <v>2290</v>
      </c>
      <c r="J1453" s="630" t="s">
        <v>2484</v>
      </c>
      <c r="K1453" s="630" t="s">
        <v>2292</v>
      </c>
      <c r="L1453" s="632">
        <v>43077</v>
      </c>
    </row>
    <row r="1454" spans="1:12">
      <c r="A1454" s="630">
        <v>1445</v>
      </c>
      <c r="B1454" s="630" t="s">
        <v>2483</v>
      </c>
      <c r="C1454" s="631">
        <v>100000</v>
      </c>
      <c r="D1454" s="631">
        <v>40645.160000000003</v>
      </c>
      <c r="E1454" s="631">
        <v>59354.84</v>
      </c>
      <c r="F1454" s="630" t="s">
        <v>2287</v>
      </c>
      <c r="G1454" s="630" t="s">
        <v>2288</v>
      </c>
      <c r="H1454" s="630" t="s">
        <v>2289</v>
      </c>
      <c r="I1454" s="630" t="s">
        <v>2290</v>
      </c>
      <c r="J1454" s="630" t="s">
        <v>2484</v>
      </c>
      <c r="K1454" s="630" t="s">
        <v>2292</v>
      </c>
      <c r="L1454" s="632">
        <v>43077</v>
      </c>
    </row>
    <row r="1455" spans="1:12">
      <c r="A1455" s="630">
        <v>1446</v>
      </c>
      <c r="B1455" s="630" t="s">
        <v>2483</v>
      </c>
      <c r="C1455" s="631">
        <v>100000</v>
      </c>
      <c r="D1455" s="631">
        <v>40645.160000000003</v>
      </c>
      <c r="E1455" s="631">
        <v>59354.84</v>
      </c>
      <c r="F1455" s="630" t="s">
        <v>2287</v>
      </c>
      <c r="G1455" s="630" t="s">
        <v>2288</v>
      </c>
      <c r="H1455" s="630" t="s">
        <v>2289</v>
      </c>
      <c r="I1455" s="630" t="s">
        <v>2290</v>
      </c>
      <c r="J1455" s="630" t="s">
        <v>2484</v>
      </c>
      <c r="K1455" s="630" t="s">
        <v>2292</v>
      </c>
      <c r="L1455" s="632">
        <v>43077</v>
      </c>
    </row>
    <row r="1456" spans="1:12">
      <c r="A1456" s="630">
        <v>1447</v>
      </c>
      <c r="B1456" s="630" t="s">
        <v>2483</v>
      </c>
      <c r="C1456" s="631">
        <v>100000</v>
      </c>
      <c r="D1456" s="631">
        <v>40645.160000000003</v>
      </c>
      <c r="E1456" s="631">
        <v>59354.84</v>
      </c>
      <c r="F1456" s="630" t="s">
        <v>2287</v>
      </c>
      <c r="G1456" s="630" t="s">
        <v>2288</v>
      </c>
      <c r="H1456" s="630" t="s">
        <v>2289</v>
      </c>
      <c r="I1456" s="630" t="s">
        <v>2290</v>
      </c>
      <c r="J1456" s="630" t="s">
        <v>2484</v>
      </c>
      <c r="K1456" s="630" t="s">
        <v>2292</v>
      </c>
      <c r="L1456" s="632">
        <v>43077</v>
      </c>
    </row>
    <row r="1457" spans="1:12">
      <c r="A1457" s="630">
        <v>1448</v>
      </c>
      <c r="B1457" s="630" t="s">
        <v>2483</v>
      </c>
      <c r="C1457" s="631">
        <v>100000</v>
      </c>
      <c r="D1457" s="631">
        <v>40645.160000000003</v>
      </c>
      <c r="E1457" s="631">
        <v>59354.84</v>
      </c>
      <c r="F1457" s="630" t="s">
        <v>2287</v>
      </c>
      <c r="G1457" s="630" t="s">
        <v>2288</v>
      </c>
      <c r="H1457" s="630" t="s">
        <v>2289</v>
      </c>
      <c r="I1457" s="630" t="s">
        <v>2290</v>
      </c>
      <c r="J1457" s="630" t="s">
        <v>2484</v>
      </c>
      <c r="K1457" s="630" t="s">
        <v>2292</v>
      </c>
      <c r="L1457" s="632">
        <v>43077</v>
      </c>
    </row>
    <row r="1458" spans="1:12">
      <c r="A1458" s="630">
        <v>1449</v>
      </c>
      <c r="B1458" s="630" t="s">
        <v>2483</v>
      </c>
      <c r="C1458" s="631">
        <v>100000</v>
      </c>
      <c r="D1458" s="631">
        <v>40645.160000000003</v>
      </c>
      <c r="E1458" s="631">
        <v>59354.84</v>
      </c>
      <c r="F1458" s="630" t="s">
        <v>2287</v>
      </c>
      <c r="G1458" s="630" t="s">
        <v>2288</v>
      </c>
      <c r="H1458" s="630" t="s">
        <v>2289</v>
      </c>
      <c r="I1458" s="630" t="s">
        <v>2290</v>
      </c>
      <c r="J1458" s="630" t="s">
        <v>2484</v>
      </c>
      <c r="K1458" s="630" t="s">
        <v>2292</v>
      </c>
      <c r="L1458" s="632">
        <v>43077</v>
      </c>
    </row>
    <row r="1459" spans="1:12">
      <c r="A1459" s="630">
        <v>1450</v>
      </c>
      <c r="B1459" s="630" t="s">
        <v>2483</v>
      </c>
      <c r="C1459" s="631">
        <v>100000</v>
      </c>
      <c r="D1459" s="631">
        <v>40645.160000000003</v>
      </c>
      <c r="E1459" s="631">
        <v>59354.84</v>
      </c>
      <c r="F1459" s="630" t="s">
        <v>2287</v>
      </c>
      <c r="G1459" s="630" t="s">
        <v>2288</v>
      </c>
      <c r="H1459" s="630" t="s">
        <v>2289</v>
      </c>
      <c r="I1459" s="630" t="s">
        <v>2290</v>
      </c>
      <c r="J1459" s="630" t="s">
        <v>2484</v>
      </c>
      <c r="K1459" s="630" t="s">
        <v>2292</v>
      </c>
      <c r="L1459" s="632">
        <v>43077</v>
      </c>
    </row>
    <row r="1460" spans="1:12">
      <c r="A1460" s="630">
        <v>1451</v>
      </c>
      <c r="B1460" s="630" t="s">
        <v>2483</v>
      </c>
      <c r="C1460" s="631">
        <v>100000</v>
      </c>
      <c r="D1460" s="631">
        <v>40645.160000000003</v>
      </c>
      <c r="E1460" s="631">
        <v>59354.84</v>
      </c>
      <c r="F1460" s="630" t="s">
        <v>2287</v>
      </c>
      <c r="G1460" s="630" t="s">
        <v>2288</v>
      </c>
      <c r="H1460" s="630" t="s">
        <v>2289</v>
      </c>
      <c r="I1460" s="630" t="s">
        <v>2290</v>
      </c>
      <c r="J1460" s="630" t="s">
        <v>2484</v>
      </c>
      <c r="K1460" s="630" t="s">
        <v>2292</v>
      </c>
      <c r="L1460" s="632">
        <v>43077</v>
      </c>
    </row>
    <row r="1461" spans="1:12">
      <c r="A1461" s="630">
        <v>1452</v>
      </c>
      <c r="B1461" s="630" t="s">
        <v>2483</v>
      </c>
      <c r="C1461" s="631">
        <v>100000</v>
      </c>
      <c r="D1461" s="631">
        <v>40645.160000000003</v>
      </c>
      <c r="E1461" s="631">
        <v>59354.84</v>
      </c>
      <c r="F1461" s="630" t="s">
        <v>2287</v>
      </c>
      <c r="G1461" s="630" t="s">
        <v>2288</v>
      </c>
      <c r="H1461" s="630" t="s">
        <v>2289</v>
      </c>
      <c r="I1461" s="630" t="s">
        <v>2290</v>
      </c>
      <c r="J1461" s="630" t="s">
        <v>2484</v>
      </c>
      <c r="K1461" s="630" t="s">
        <v>2292</v>
      </c>
      <c r="L1461" s="632">
        <v>43077</v>
      </c>
    </row>
    <row r="1462" spans="1:12">
      <c r="A1462" s="630">
        <v>1453</v>
      </c>
      <c r="B1462" s="630" t="s">
        <v>2483</v>
      </c>
      <c r="C1462" s="631">
        <v>100000</v>
      </c>
      <c r="D1462" s="631">
        <v>40645.160000000003</v>
      </c>
      <c r="E1462" s="631">
        <v>59354.84</v>
      </c>
      <c r="F1462" s="630" t="s">
        <v>2287</v>
      </c>
      <c r="G1462" s="630" t="s">
        <v>2288</v>
      </c>
      <c r="H1462" s="630" t="s">
        <v>2289</v>
      </c>
      <c r="I1462" s="630" t="s">
        <v>2290</v>
      </c>
      <c r="J1462" s="630" t="s">
        <v>2484</v>
      </c>
      <c r="K1462" s="630" t="s">
        <v>2292</v>
      </c>
      <c r="L1462" s="632">
        <v>43077</v>
      </c>
    </row>
    <row r="1463" spans="1:12">
      <c r="A1463" s="630">
        <v>1454</v>
      </c>
      <c r="B1463" s="630" t="s">
        <v>2483</v>
      </c>
      <c r="C1463" s="631">
        <v>100000</v>
      </c>
      <c r="D1463" s="631">
        <v>40645.160000000003</v>
      </c>
      <c r="E1463" s="631">
        <v>59354.84</v>
      </c>
      <c r="F1463" s="630" t="s">
        <v>2287</v>
      </c>
      <c r="G1463" s="630" t="s">
        <v>2288</v>
      </c>
      <c r="H1463" s="630" t="s">
        <v>2289</v>
      </c>
      <c r="I1463" s="630" t="s">
        <v>2290</v>
      </c>
      <c r="J1463" s="630" t="s">
        <v>2484</v>
      </c>
      <c r="K1463" s="630" t="s">
        <v>2292</v>
      </c>
      <c r="L1463" s="632">
        <v>43077</v>
      </c>
    </row>
    <row r="1464" spans="1:12">
      <c r="A1464" s="630">
        <v>1455</v>
      </c>
      <c r="B1464" s="630" t="s">
        <v>2483</v>
      </c>
      <c r="C1464" s="631">
        <v>100000</v>
      </c>
      <c r="D1464" s="631">
        <v>40645.160000000003</v>
      </c>
      <c r="E1464" s="631">
        <v>59354.84</v>
      </c>
      <c r="F1464" s="630" t="s">
        <v>2287</v>
      </c>
      <c r="G1464" s="630" t="s">
        <v>2288</v>
      </c>
      <c r="H1464" s="630" t="s">
        <v>2289</v>
      </c>
      <c r="I1464" s="630" t="s">
        <v>2290</v>
      </c>
      <c r="J1464" s="630" t="s">
        <v>2484</v>
      </c>
      <c r="K1464" s="630" t="s">
        <v>2292</v>
      </c>
      <c r="L1464" s="632">
        <v>43077</v>
      </c>
    </row>
    <row r="1465" spans="1:12">
      <c r="A1465" s="630">
        <v>1456</v>
      </c>
      <c r="B1465" s="630" t="s">
        <v>2483</v>
      </c>
      <c r="C1465" s="631">
        <v>100000</v>
      </c>
      <c r="D1465" s="631">
        <v>40645.160000000003</v>
      </c>
      <c r="E1465" s="631">
        <v>59354.84</v>
      </c>
      <c r="F1465" s="630" t="s">
        <v>2287</v>
      </c>
      <c r="G1465" s="630" t="s">
        <v>2288</v>
      </c>
      <c r="H1465" s="630" t="s">
        <v>2289</v>
      </c>
      <c r="I1465" s="630" t="s">
        <v>2290</v>
      </c>
      <c r="J1465" s="630" t="s">
        <v>2484</v>
      </c>
      <c r="K1465" s="630" t="s">
        <v>2292</v>
      </c>
      <c r="L1465" s="632">
        <v>43077</v>
      </c>
    </row>
    <row r="1466" spans="1:12">
      <c r="A1466" s="630">
        <v>1457</v>
      </c>
      <c r="B1466" s="630" t="s">
        <v>2483</v>
      </c>
      <c r="C1466" s="631">
        <v>100000</v>
      </c>
      <c r="D1466" s="631">
        <v>40645.160000000003</v>
      </c>
      <c r="E1466" s="631">
        <v>59354.84</v>
      </c>
      <c r="F1466" s="630" t="s">
        <v>2287</v>
      </c>
      <c r="G1466" s="630" t="s">
        <v>2288</v>
      </c>
      <c r="H1466" s="630" t="s">
        <v>2289</v>
      </c>
      <c r="I1466" s="630" t="s">
        <v>2290</v>
      </c>
      <c r="J1466" s="630" t="s">
        <v>2484</v>
      </c>
      <c r="K1466" s="630" t="s">
        <v>2292</v>
      </c>
      <c r="L1466" s="632">
        <v>43077</v>
      </c>
    </row>
    <row r="1467" spans="1:12">
      <c r="A1467" s="630">
        <v>1458</v>
      </c>
      <c r="B1467" s="630" t="s">
        <v>2483</v>
      </c>
      <c r="C1467" s="631">
        <v>100000</v>
      </c>
      <c r="D1467" s="631">
        <v>40645.160000000003</v>
      </c>
      <c r="E1467" s="631">
        <v>59354.84</v>
      </c>
      <c r="F1467" s="630" t="s">
        <v>2287</v>
      </c>
      <c r="G1467" s="630" t="s">
        <v>2288</v>
      </c>
      <c r="H1467" s="630" t="s">
        <v>2289</v>
      </c>
      <c r="I1467" s="630" t="s">
        <v>2290</v>
      </c>
      <c r="J1467" s="630" t="s">
        <v>2484</v>
      </c>
      <c r="K1467" s="630" t="s">
        <v>2292</v>
      </c>
      <c r="L1467" s="632">
        <v>43077</v>
      </c>
    </row>
    <row r="1468" spans="1:12">
      <c r="A1468" s="630">
        <v>1459</v>
      </c>
      <c r="B1468" s="630" t="s">
        <v>2483</v>
      </c>
      <c r="C1468" s="631">
        <v>100000</v>
      </c>
      <c r="D1468" s="631">
        <v>40645.160000000003</v>
      </c>
      <c r="E1468" s="631">
        <v>59354.84</v>
      </c>
      <c r="F1468" s="630" t="s">
        <v>2287</v>
      </c>
      <c r="G1468" s="630" t="s">
        <v>2288</v>
      </c>
      <c r="H1468" s="630" t="s">
        <v>2289</v>
      </c>
      <c r="I1468" s="630" t="s">
        <v>2290</v>
      </c>
      <c r="J1468" s="630" t="s">
        <v>2484</v>
      </c>
      <c r="K1468" s="630" t="s">
        <v>2292</v>
      </c>
      <c r="L1468" s="632">
        <v>43077</v>
      </c>
    </row>
    <row r="1469" spans="1:12">
      <c r="A1469" s="630">
        <v>1460</v>
      </c>
      <c r="B1469" s="630" t="s">
        <v>2483</v>
      </c>
      <c r="C1469" s="631">
        <v>100000</v>
      </c>
      <c r="D1469" s="631">
        <v>40645.160000000003</v>
      </c>
      <c r="E1469" s="631">
        <v>59354.84</v>
      </c>
      <c r="F1469" s="630" t="s">
        <v>2287</v>
      </c>
      <c r="G1469" s="630" t="s">
        <v>2288</v>
      </c>
      <c r="H1469" s="630" t="s">
        <v>2289</v>
      </c>
      <c r="I1469" s="630" t="s">
        <v>2290</v>
      </c>
      <c r="J1469" s="630" t="s">
        <v>2484</v>
      </c>
      <c r="K1469" s="630" t="s">
        <v>2292</v>
      </c>
      <c r="L1469" s="632">
        <v>43077</v>
      </c>
    </row>
    <row r="1470" spans="1:12">
      <c r="A1470" s="630">
        <v>1461</v>
      </c>
      <c r="B1470" s="630" t="s">
        <v>2483</v>
      </c>
      <c r="C1470" s="631">
        <v>100000</v>
      </c>
      <c r="D1470" s="631">
        <v>40645.160000000003</v>
      </c>
      <c r="E1470" s="631">
        <v>59354.84</v>
      </c>
      <c r="F1470" s="630" t="s">
        <v>2287</v>
      </c>
      <c r="G1470" s="630" t="s">
        <v>2288</v>
      </c>
      <c r="H1470" s="630" t="s">
        <v>2289</v>
      </c>
      <c r="I1470" s="630" t="s">
        <v>2290</v>
      </c>
      <c r="J1470" s="630" t="s">
        <v>2484</v>
      </c>
      <c r="K1470" s="630" t="s">
        <v>2292</v>
      </c>
      <c r="L1470" s="632">
        <v>43077</v>
      </c>
    </row>
    <row r="1471" spans="1:12">
      <c r="A1471" s="630">
        <v>1462</v>
      </c>
      <c r="B1471" s="630" t="s">
        <v>2483</v>
      </c>
      <c r="C1471" s="631">
        <v>100000</v>
      </c>
      <c r="D1471" s="631">
        <v>40645.160000000003</v>
      </c>
      <c r="E1471" s="631">
        <v>59354.84</v>
      </c>
      <c r="F1471" s="630" t="s">
        <v>2287</v>
      </c>
      <c r="G1471" s="630" t="s">
        <v>2288</v>
      </c>
      <c r="H1471" s="630" t="s">
        <v>2289</v>
      </c>
      <c r="I1471" s="630" t="s">
        <v>2290</v>
      </c>
      <c r="J1471" s="630" t="s">
        <v>2484</v>
      </c>
      <c r="K1471" s="630" t="s">
        <v>2292</v>
      </c>
      <c r="L1471" s="632">
        <v>43077</v>
      </c>
    </row>
    <row r="1472" spans="1:12">
      <c r="A1472" s="630">
        <v>1463</v>
      </c>
      <c r="B1472" s="630" t="s">
        <v>2483</v>
      </c>
      <c r="C1472" s="631">
        <v>100000</v>
      </c>
      <c r="D1472" s="631">
        <v>40645.160000000003</v>
      </c>
      <c r="E1472" s="631">
        <v>59354.84</v>
      </c>
      <c r="F1472" s="630" t="s">
        <v>2287</v>
      </c>
      <c r="G1472" s="630" t="s">
        <v>2288</v>
      </c>
      <c r="H1472" s="630" t="s">
        <v>2289</v>
      </c>
      <c r="I1472" s="630" t="s">
        <v>2290</v>
      </c>
      <c r="J1472" s="630" t="s">
        <v>2484</v>
      </c>
      <c r="K1472" s="630" t="s">
        <v>2292</v>
      </c>
      <c r="L1472" s="632">
        <v>43077</v>
      </c>
    </row>
    <row r="1473" spans="1:12">
      <c r="A1473" s="630">
        <v>1464</v>
      </c>
      <c r="B1473" s="630" t="s">
        <v>2483</v>
      </c>
      <c r="C1473" s="631">
        <v>100000</v>
      </c>
      <c r="D1473" s="631">
        <v>40645.160000000003</v>
      </c>
      <c r="E1473" s="631">
        <v>59354.84</v>
      </c>
      <c r="F1473" s="630" t="s">
        <v>2287</v>
      </c>
      <c r="G1473" s="630" t="s">
        <v>2288</v>
      </c>
      <c r="H1473" s="630" t="s">
        <v>2289</v>
      </c>
      <c r="I1473" s="630" t="s">
        <v>2290</v>
      </c>
      <c r="J1473" s="630" t="s">
        <v>2484</v>
      </c>
      <c r="K1473" s="630" t="s">
        <v>2292</v>
      </c>
      <c r="L1473" s="632">
        <v>43077</v>
      </c>
    </row>
    <row r="1474" spans="1:12">
      <c r="A1474" s="630">
        <v>1465</v>
      </c>
      <c r="B1474" s="630" t="s">
        <v>2483</v>
      </c>
      <c r="C1474" s="631">
        <v>100000</v>
      </c>
      <c r="D1474" s="631">
        <v>40645.160000000003</v>
      </c>
      <c r="E1474" s="631">
        <v>59354.84</v>
      </c>
      <c r="F1474" s="630" t="s">
        <v>2287</v>
      </c>
      <c r="G1474" s="630" t="s">
        <v>2288</v>
      </c>
      <c r="H1474" s="630" t="s">
        <v>2289</v>
      </c>
      <c r="I1474" s="630" t="s">
        <v>2290</v>
      </c>
      <c r="J1474" s="630" t="s">
        <v>2484</v>
      </c>
      <c r="K1474" s="630" t="s">
        <v>2292</v>
      </c>
      <c r="L1474" s="632">
        <v>43077</v>
      </c>
    </row>
    <row r="1475" spans="1:12">
      <c r="A1475" s="630">
        <v>1466</v>
      </c>
      <c r="B1475" s="630" t="s">
        <v>2483</v>
      </c>
      <c r="C1475" s="631">
        <v>100000</v>
      </c>
      <c r="D1475" s="631">
        <v>40645.160000000003</v>
      </c>
      <c r="E1475" s="631">
        <v>59354.84</v>
      </c>
      <c r="F1475" s="630" t="s">
        <v>2287</v>
      </c>
      <c r="G1475" s="630" t="s">
        <v>2288</v>
      </c>
      <c r="H1475" s="630" t="s">
        <v>2289</v>
      </c>
      <c r="I1475" s="630" t="s">
        <v>2290</v>
      </c>
      <c r="J1475" s="630" t="s">
        <v>2484</v>
      </c>
      <c r="K1475" s="630" t="s">
        <v>2292</v>
      </c>
      <c r="L1475" s="632">
        <v>43077</v>
      </c>
    </row>
    <row r="1476" spans="1:12">
      <c r="A1476" s="630">
        <v>1467</v>
      </c>
      <c r="B1476" s="630" t="s">
        <v>2483</v>
      </c>
      <c r="C1476" s="631">
        <v>100000</v>
      </c>
      <c r="D1476" s="631">
        <v>40645.160000000003</v>
      </c>
      <c r="E1476" s="631">
        <v>59354.84</v>
      </c>
      <c r="F1476" s="630" t="s">
        <v>2287</v>
      </c>
      <c r="G1476" s="630" t="s">
        <v>2288</v>
      </c>
      <c r="H1476" s="630" t="s">
        <v>2289</v>
      </c>
      <c r="I1476" s="630" t="s">
        <v>2290</v>
      </c>
      <c r="J1476" s="630" t="s">
        <v>2484</v>
      </c>
      <c r="K1476" s="630" t="s">
        <v>2292</v>
      </c>
      <c r="L1476" s="632">
        <v>43077</v>
      </c>
    </row>
    <row r="1477" spans="1:12">
      <c r="A1477" s="630">
        <v>1468</v>
      </c>
      <c r="B1477" s="630" t="s">
        <v>2483</v>
      </c>
      <c r="C1477" s="631">
        <v>100000</v>
      </c>
      <c r="D1477" s="631">
        <v>40645.160000000003</v>
      </c>
      <c r="E1477" s="631">
        <v>59354.84</v>
      </c>
      <c r="F1477" s="630" t="s">
        <v>2287</v>
      </c>
      <c r="G1477" s="630" t="s">
        <v>2288</v>
      </c>
      <c r="H1477" s="630" t="s">
        <v>2289</v>
      </c>
      <c r="I1477" s="630" t="s">
        <v>2290</v>
      </c>
      <c r="J1477" s="630" t="s">
        <v>2484</v>
      </c>
      <c r="K1477" s="630" t="s">
        <v>2292</v>
      </c>
      <c r="L1477" s="632">
        <v>43077</v>
      </c>
    </row>
    <row r="1478" spans="1:12">
      <c r="A1478" s="630">
        <v>1469</v>
      </c>
      <c r="B1478" s="630" t="s">
        <v>2483</v>
      </c>
      <c r="C1478" s="631">
        <v>100000</v>
      </c>
      <c r="D1478" s="631">
        <v>40645.160000000003</v>
      </c>
      <c r="E1478" s="631">
        <v>59354.84</v>
      </c>
      <c r="F1478" s="630" t="s">
        <v>2287</v>
      </c>
      <c r="G1478" s="630" t="s">
        <v>2288</v>
      </c>
      <c r="H1478" s="630" t="s">
        <v>2289</v>
      </c>
      <c r="I1478" s="630" t="s">
        <v>2290</v>
      </c>
      <c r="J1478" s="630" t="s">
        <v>2484</v>
      </c>
      <c r="K1478" s="630" t="s">
        <v>2292</v>
      </c>
      <c r="L1478" s="632">
        <v>43077</v>
      </c>
    </row>
    <row r="1479" spans="1:12">
      <c r="A1479" s="630">
        <v>1470</v>
      </c>
      <c r="B1479" s="630" t="s">
        <v>2483</v>
      </c>
      <c r="C1479" s="631">
        <v>100000</v>
      </c>
      <c r="D1479" s="631">
        <v>40645.160000000003</v>
      </c>
      <c r="E1479" s="631">
        <v>59354.84</v>
      </c>
      <c r="F1479" s="630" t="s">
        <v>2287</v>
      </c>
      <c r="G1479" s="630" t="s">
        <v>2288</v>
      </c>
      <c r="H1479" s="630" t="s">
        <v>2289</v>
      </c>
      <c r="I1479" s="630" t="s">
        <v>2290</v>
      </c>
      <c r="J1479" s="630" t="s">
        <v>2484</v>
      </c>
      <c r="K1479" s="630" t="s">
        <v>2292</v>
      </c>
      <c r="L1479" s="632">
        <v>43077</v>
      </c>
    </row>
    <row r="1480" spans="1:12">
      <c r="A1480" s="630">
        <v>1471</v>
      </c>
      <c r="B1480" s="630" t="s">
        <v>2483</v>
      </c>
      <c r="C1480" s="631">
        <v>100000</v>
      </c>
      <c r="D1480" s="631">
        <v>40645.160000000003</v>
      </c>
      <c r="E1480" s="631">
        <v>59354.84</v>
      </c>
      <c r="F1480" s="630" t="s">
        <v>2287</v>
      </c>
      <c r="G1480" s="630" t="s">
        <v>2288</v>
      </c>
      <c r="H1480" s="630" t="s">
        <v>2289</v>
      </c>
      <c r="I1480" s="630" t="s">
        <v>2290</v>
      </c>
      <c r="J1480" s="630" t="s">
        <v>2484</v>
      </c>
      <c r="K1480" s="630" t="s">
        <v>2292</v>
      </c>
      <c r="L1480" s="632">
        <v>43077</v>
      </c>
    </row>
    <row r="1481" spans="1:12">
      <c r="A1481" s="630">
        <v>1472</v>
      </c>
      <c r="B1481" s="630" t="s">
        <v>2483</v>
      </c>
      <c r="C1481" s="631">
        <v>100000</v>
      </c>
      <c r="D1481" s="631">
        <v>40645.160000000003</v>
      </c>
      <c r="E1481" s="631">
        <v>59354.84</v>
      </c>
      <c r="F1481" s="630" t="s">
        <v>2287</v>
      </c>
      <c r="G1481" s="630" t="s">
        <v>2288</v>
      </c>
      <c r="H1481" s="630" t="s">
        <v>2289</v>
      </c>
      <c r="I1481" s="630" t="s">
        <v>2290</v>
      </c>
      <c r="J1481" s="630" t="s">
        <v>2484</v>
      </c>
      <c r="K1481" s="630" t="s">
        <v>2292</v>
      </c>
      <c r="L1481" s="632">
        <v>43077</v>
      </c>
    </row>
    <row r="1482" spans="1:12">
      <c r="A1482" s="630">
        <v>1473</v>
      </c>
      <c r="B1482" s="630" t="s">
        <v>2483</v>
      </c>
      <c r="C1482" s="631">
        <v>100000</v>
      </c>
      <c r="D1482" s="631">
        <v>40645.160000000003</v>
      </c>
      <c r="E1482" s="631">
        <v>59354.84</v>
      </c>
      <c r="F1482" s="630" t="s">
        <v>2287</v>
      </c>
      <c r="G1482" s="630" t="s">
        <v>2288</v>
      </c>
      <c r="H1482" s="630" t="s">
        <v>2289</v>
      </c>
      <c r="I1482" s="630" t="s">
        <v>2290</v>
      </c>
      <c r="J1482" s="630" t="s">
        <v>2484</v>
      </c>
      <c r="K1482" s="630" t="s">
        <v>2292</v>
      </c>
      <c r="L1482" s="632">
        <v>43077</v>
      </c>
    </row>
    <row r="1483" spans="1:12">
      <c r="A1483" s="630">
        <v>1474</v>
      </c>
      <c r="B1483" s="630" t="s">
        <v>2483</v>
      </c>
      <c r="C1483" s="631">
        <v>100000</v>
      </c>
      <c r="D1483" s="631">
        <v>40645.160000000003</v>
      </c>
      <c r="E1483" s="631">
        <v>59354.84</v>
      </c>
      <c r="F1483" s="630" t="s">
        <v>2287</v>
      </c>
      <c r="G1483" s="630" t="s">
        <v>2288</v>
      </c>
      <c r="H1483" s="630" t="s">
        <v>2289</v>
      </c>
      <c r="I1483" s="630" t="s">
        <v>2290</v>
      </c>
      <c r="J1483" s="630" t="s">
        <v>2484</v>
      </c>
      <c r="K1483" s="630" t="s">
        <v>2292</v>
      </c>
      <c r="L1483" s="632">
        <v>43077</v>
      </c>
    </row>
    <row r="1484" spans="1:12">
      <c r="A1484" s="630">
        <v>1475</v>
      </c>
      <c r="B1484" s="630" t="s">
        <v>2483</v>
      </c>
      <c r="C1484" s="631">
        <v>100000</v>
      </c>
      <c r="D1484" s="631">
        <v>40645.160000000003</v>
      </c>
      <c r="E1484" s="631">
        <v>59354.84</v>
      </c>
      <c r="F1484" s="630" t="s">
        <v>2287</v>
      </c>
      <c r="G1484" s="630" t="s">
        <v>2288</v>
      </c>
      <c r="H1484" s="630" t="s">
        <v>2289</v>
      </c>
      <c r="I1484" s="630" t="s">
        <v>2290</v>
      </c>
      <c r="J1484" s="630" t="s">
        <v>2484</v>
      </c>
      <c r="K1484" s="630" t="s">
        <v>2292</v>
      </c>
      <c r="L1484" s="632">
        <v>43077</v>
      </c>
    </row>
    <row r="1485" spans="1:12">
      <c r="A1485" s="630">
        <v>1476</v>
      </c>
      <c r="B1485" s="630" t="s">
        <v>2483</v>
      </c>
      <c r="C1485" s="631">
        <v>100000</v>
      </c>
      <c r="D1485" s="631">
        <v>40645.160000000003</v>
      </c>
      <c r="E1485" s="631">
        <v>59354.84</v>
      </c>
      <c r="F1485" s="630" t="s">
        <v>2287</v>
      </c>
      <c r="G1485" s="630" t="s">
        <v>2288</v>
      </c>
      <c r="H1485" s="630" t="s">
        <v>2289</v>
      </c>
      <c r="I1485" s="630" t="s">
        <v>2290</v>
      </c>
      <c r="J1485" s="630" t="s">
        <v>2484</v>
      </c>
      <c r="K1485" s="630" t="s">
        <v>2292</v>
      </c>
      <c r="L1485" s="632">
        <v>43077</v>
      </c>
    </row>
    <row r="1486" spans="1:12">
      <c r="A1486" s="630">
        <v>1477</v>
      </c>
      <c r="B1486" s="630" t="s">
        <v>2483</v>
      </c>
      <c r="C1486" s="631">
        <v>100000</v>
      </c>
      <c r="D1486" s="631">
        <v>40645.160000000003</v>
      </c>
      <c r="E1486" s="631">
        <v>59354.84</v>
      </c>
      <c r="F1486" s="630" t="s">
        <v>2287</v>
      </c>
      <c r="G1486" s="630" t="s">
        <v>2288</v>
      </c>
      <c r="H1486" s="630" t="s">
        <v>2289</v>
      </c>
      <c r="I1486" s="630" t="s">
        <v>2290</v>
      </c>
      <c r="J1486" s="630" t="s">
        <v>2484</v>
      </c>
      <c r="K1486" s="630" t="s">
        <v>2292</v>
      </c>
      <c r="L1486" s="632">
        <v>43077</v>
      </c>
    </row>
    <row r="1487" spans="1:12">
      <c r="A1487" s="630">
        <v>1478</v>
      </c>
      <c r="B1487" s="630" t="s">
        <v>2483</v>
      </c>
      <c r="C1487" s="631">
        <v>100000</v>
      </c>
      <c r="D1487" s="631">
        <v>40645.160000000003</v>
      </c>
      <c r="E1487" s="631">
        <v>59354.84</v>
      </c>
      <c r="F1487" s="630" t="s">
        <v>2287</v>
      </c>
      <c r="G1487" s="630" t="s">
        <v>2288</v>
      </c>
      <c r="H1487" s="630" t="s">
        <v>2289</v>
      </c>
      <c r="I1487" s="630" t="s">
        <v>2290</v>
      </c>
      <c r="J1487" s="630" t="s">
        <v>2484</v>
      </c>
      <c r="K1487" s="630" t="s">
        <v>2292</v>
      </c>
      <c r="L1487" s="632">
        <v>43077</v>
      </c>
    </row>
    <row r="1488" spans="1:12">
      <c r="A1488" s="630">
        <v>1479</v>
      </c>
      <c r="B1488" s="630" t="s">
        <v>2483</v>
      </c>
      <c r="C1488" s="631">
        <v>100000</v>
      </c>
      <c r="D1488" s="631">
        <v>40645.160000000003</v>
      </c>
      <c r="E1488" s="631">
        <v>59354.84</v>
      </c>
      <c r="F1488" s="630" t="s">
        <v>2287</v>
      </c>
      <c r="G1488" s="630" t="s">
        <v>2288</v>
      </c>
      <c r="H1488" s="630" t="s">
        <v>2289</v>
      </c>
      <c r="I1488" s="630" t="s">
        <v>2290</v>
      </c>
      <c r="J1488" s="630" t="s">
        <v>2484</v>
      </c>
      <c r="K1488" s="630" t="s">
        <v>2292</v>
      </c>
      <c r="L1488" s="632">
        <v>43077</v>
      </c>
    </row>
    <row r="1489" spans="1:12">
      <c r="A1489" s="630">
        <v>1480</v>
      </c>
      <c r="B1489" s="630" t="s">
        <v>2483</v>
      </c>
      <c r="C1489" s="631">
        <v>100000</v>
      </c>
      <c r="D1489" s="631">
        <v>40645.160000000003</v>
      </c>
      <c r="E1489" s="631">
        <v>59354.84</v>
      </c>
      <c r="F1489" s="630" t="s">
        <v>2287</v>
      </c>
      <c r="G1489" s="630" t="s">
        <v>2288</v>
      </c>
      <c r="H1489" s="630" t="s">
        <v>2289</v>
      </c>
      <c r="I1489" s="630" t="s">
        <v>2290</v>
      </c>
      <c r="J1489" s="630" t="s">
        <v>2484</v>
      </c>
      <c r="K1489" s="630" t="s">
        <v>2292</v>
      </c>
      <c r="L1489" s="632">
        <v>43077</v>
      </c>
    </row>
    <row r="1490" spans="1:12">
      <c r="A1490" s="630">
        <v>1481</v>
      </c>
      <c r="B1490" s="630" t="s">
        <v>2483</v>
      </c>
      <c r="C1490" s="631">
        <v>100000</v>
      </c>
      <c r="D1490" s="631">
        <v>40645.160000000003</v>
      </c>
      <c r="E1490" s="631">
        <v>59354.84</v>
      </c>
      <c r="F1490" s="630" t="s">
        <v>2287</v>
      </c>
      <c r="G1490" s="630" t="s">
        <v>2288</v>
      </c>
      <c r="H1490" s="630" t="s">
        <v>2289</v>
      </c>
      <c r="I1490" s="630" t="s">
        <v>2290</v>
      </c>
      <c r="J1490" s="630" t="s">
        <v>2484</v>
      </c>
      <c r="K1490" s="630" t="s">
        <v>2292</v>
      </c>
      <c r="L1490" s="632">
        <v>43077</v>
      </c>
    </row>
    <row r="1491" spans="1:12">
      <c r="A1491" s="630">
        <v>1482</v>
      </c>
      <c r="B1491" s="630" t="s">
        <v>2483</v>
      </c>
      <c r="C1491" s="631">
        <v>100000</v>
      </c>
      <c r="D1491" s="631">
        <v>40645.160000000003</v>
      </c>
      <c r="E1491" s="631">
        <v>59354.84</v>
      </c>
      <c r="F1491" s="630" t="s">
        <v>2287</v>
      </c>
      <c r="G1491" s="630" t="s">
        <v>2288</v>
      </c>
      <c r="H1491" s="630" t="s">
        <v>2289</v>
      </c>
      <c r="I1491" s="630" t="s">
        <v>2290</v>
      </c>
      <c r="J1491" s="630" t="s">
        <v>2484</v>
      </c>
      <c r="K1491" s="630" t="s">
        <v>2292</v>
      </c>
      <c r="L1491" s="632">
        <v>43077</v>
      </c>
    </row>
    <row r="1492" spans="1:12">
      <c r="A1492" s="630">
        <v>1483</v>
      </c>
      <c r="B1492" s="630" t="s">
        <v>2483</v>
      </c>
      <c r="C1492" s="631">
        <v>100000</v>
      </c>
      <c r="D1492" s="631">
        <v>40645.160000000003</v>
      </c>
      <c r="E1492" s="631">
        <v>59354.84</v>
      </c>
      <c r="F1492" s="630" t="s">
        <v>2287</v>
      </c>
      <c r="G1492" s="630" t="s">
        <v>2288</v>
      </c>
      <c r="H1492" s="630" t="s">
        <v>2289</v>
      </c>
      <c r="I1492" s="630" t="s">
        <v>2290</v>
      </c>
      <c r="J1492" s="630" t="s">
        <v>2484</v>
      </c>
      <c r="K1492" s="630" t="s">
        <v>2292</v>
      </c>
      <c r="L1492" s="632">
        <v>43077</v>
      </c>
    </row>
    <row r="1493" spans="1:12">
      <c r="A1493" s="630">
        <v>1484</v>
      </c>
      <c r="B1493" s="630" t="s">
        <v>2483</v>
      </c>
      <c r="C1493" s="631">
        <v>100000</v>
      </c>
      <c r="D1493" s="631">
        <v>40645.160000000003</v>
      </c>
      <c r="E1493" s="631">
        <v>59354.84</v>
      </c>
      <c r="F1493" s="630" t="s">
        <v>2287</v>
      </c>
      <c r="G1493" s="630" t="s">
        <v>2288</v>
      </c>
      <c r="H1493" s="630" t="s">
        <v>2289</v>
      </c>
      <c r="I1493" s="630" t="s">
        <v>2290</v>
      </c>
      <c r="J1493" s="630" t="s">
        <v>2484</v>
      </c>
      <c r="K1493" s="630" t="s">
        <v>2292</v>
      </c>
      <c r="L1493" s="632">
        <v>43077</v>
      </c>
    </row>
    <row r="1494" spans="1:12">
      <c r="A1494" s="630">
        <v>1485</v>
      </c>
      <c r="B1494" s="630" t="s">
        <v>2483</v>
      </c>
      <c r="C1494" s="631">
        <v>100000</v>
      </c>
      <c r="D1494" s="631">
        <v>40645.160000000003</v>
      </c>
      <c r="E1494" s="631">
        <v>59354.84</v>
      </c>
      <c r="F1494" s="630" t="s">
        <v>2287</v>
      </c>
      <c r="G1494" s="630" t="s">
        <v>2288</v>
      </c>
      <c r="H1494" s="630" t="s">
        <v>2289</v>
      </c>
      <c r="I1494" s="630" t="s">
        <v>2290</v>
      </c>
      <c r="J1494" s="630" t="s">
        <v>2484</v>
      </c>
      <c r="K1494" s="630" t="s">
        <v>2292</v>
      </c>
      <c r="L1494" s="632">
        <v>43077</v>
      </c>
    </row>
    <row r="1495" spans="1:12">
      <c r="A1495" s="630">
        <v>1486</v>
      </c>
      <c r="B1495" s="630" t="s">
        <v>2483</v>
      </c>
      <c r="C1495" s="631">
        <v>100000</v>
      </c>
      <c r="D1495" s="631">
        <v>40645.160000000003</v>
      </c>
      <c r="E1495" s="631">
        <v>59354.84</v>
      </c>
      <c r="F1495" s="630" t="s">
        <v>2287</v>
      </c>
      <c r="G1495" s="630" t="s">
        <v>2288</v>
      </c>
      <c r="H1495" s="630" t="s">
        <v>2289</v>
      </c>
      <c r="I1495" s="630" t="s">
        <v>2290</v>
      </c>
      <c r="J1495" s="630" t="s">
        <v>2484</v>
      </c>
      <c r="K1495" s="630" t="s">
        <v>2292</v>
      </c>
      <c r="L1495" s="632">
        <v>43077</v>
      </c>
    </row>
    <row r="1496" spans="1:12">
      <c r="A1496" s="630">
        <v>1487</v>
      </c>
      <c r="B1496" s="630" t="s">
        <v>2483</v>
      </c>
      <c r="C1496" s="631">
        <v>100000</v>
      </c>
      <c r="D1496" s="631">
        <v>40645.160000000003</v>
      </c>
      <c r="E1496" s="631">
        <v>59354.84</v>
      </c>
      <c r="F1496" s="630" t="s">
        <v>2287</v>
      </c>
      <c r="G1496" s="630" t="s">
        <v>2288</v>
      </c>
      <c r="H1496" s="630" t="s">
        <v>2289</v>
      </c>
      <c r="I1496" s="630" t="s">
        <v>2290</v>
      </c>
      <c r="J1496" s="630" t="s">
        <v>2484</v>
      </c>
      <c r="K1496" s="630" t="s">
        <v>2292</v>
      </c>
      <c r="L1496" s="632">
        <v>43077</v>
      </c>
    </row>
    <row r="1497" spans="1:12">
      <c r="A1497" s="630">
        <v>1488</v>
      </c>
      <c r="B1497" s="630" t="s">
        <v>2483</v>
      </c>
      <c r="C1497" s="631">
        <v>100000</v>
      </c>
      <c r="D1497" s="631">
        <v>40645.160000000003</v>
      </c>
      <c r="E1497" s="631">
        <v>59354.84</v>
      </c>
      <c r="F1497" s="630" t="s">
        <v>2287</v>
      </c>
      <c r="G1497" s="630" t="s">
        <v>2288</v>
      </c>
      <c r="H1497" s="630" t="s">
        <v>2289</v>
      </c>
      <c r="I1497" s="630" t="s">
        <v>2290</v>
      </c>
      <c r="J1497" s="630" t="s">
        <v>2484</v>
      </c>
      <c r="K1497" s="630" t="s">
        <v>2292</v>
      </c>
      <c r="L1497" s="632">
        <v>43077</v>
      </c>
    </row>
    <row r="1498" spans="1:12">
      <c r="A1498" s="630">
        <v>1489</v>
      </c>
      <c r="B1498" s="630" t="s">
        <v>2483</v>
      </c>
      <c r="C1498" s="631">
        <v>100000</v>
      </c>
      <c r="D1498" s="631">
        <v>40645.160000000003</v>
      </c>
      <c r="E1498" s="631">
        <v>59354.84</v>
      </c>
      <c r="F1498" s="630" t="s">
        <v>2287</v>
      </c>
      <c r="G1498" s="630" t="s">
        <v>2288</v>
      </c>
      <c r="H1498" s="630" t="s">
        <v>2289</v>
      </c>
      <c r="I1498" s="630" t="s">
        <v>2290</v>
      </c>
      <c r="J1498" s="630" t="s">
        <v>2484</v>
      </c>
      <c r="K1498" s="630" t="s">
        <v>2292</v>
      </c>
      <c r="L1498" s="632">
        <v>43077</v>
      </c>
    </row>
    <row r="1499" spans="1:12">
      <c r="A1499" s="630">
        <v>1490</v>
      </c>
      <c r="B1499" s="630" t="s">
        <v>2483</v>
      </c>
      <c r="C1499" s="631">
        <v>100000</v>
      </c>
      <c r="D1499" s="631">
        <v>40645.160000000003</v>
      </c>
      <c r="E1499" s="631">
        <v>59354.84</v>
      </c>
      <c r="F1499" s="630" t="s">
        <v>2287</v>
      </c>
      <c r="G1499" s="630" t="s">
        <v>2288</v>
      </c>
      <c r="H1499" s="630" t="s">
        <v>2289</v>
      </c>
      <c r="I1499" s="630" t="s">
        <v>2290</v>
      </c>
      <c r="J1499" s="630" t="s">
        <v>2484</v>
      </c>
      <c r="K1499" s="630" t="s">
        <v>2292</v>
      </c>
      <c r="L1499" s="632">
        <v>43077</v>
      </c>
    </row>
    <row r="1500" spans="1:12">
      <c r="A1500" s="630">
        <v>1491</v>
      </c>
      <c r="B1500" s="630" t="s">
        <v>2483</v>
      </c>
      <c r="C1500" s="631">
        <v>100000</v>
      </c>
      <c r="D1500" s="631">
        <v>40645.160000000003</v>
      </c>
      <c r="E1500" s="631">
        <v>59354.84</v>
      </c>
      <c r="F1500" s="630" t="s">
        <v>2287</v>
      </c>
      <c r="G1500" s="630" t="s">
        <v>2288</v>
      </c>
      <c r="H1500" s="630" t="s">
        <v>2289</v>
      </c>
      <c r="I1500" s="630" t="s">
        <v>2290</v>
      </c>
      <c r="J1500" s="630" t="s">
        <v>2484</v>
      </c>
      <c r="K1500" s="630" t="s">
        <v>2292</v>
      </c>
      <c r="L1500" s="632">
        <v>43077</v>
      </c>
    </row>
    <row r="1501" spans="1:12">
      <c r="A1501" s="630">
        <v>1492</v>
      </c>
      <c r="B1501" s="630" t="s">
        <v>2483</v>
      </c>
      <c r="C1501" s="631">
        <v>100000</v>
      </c>
      <c r="D1501" s="631">
        <v>40645.160000000003</v>
      </c>
      <c r="E1501" s="631">
        <v>59354.84</v>
      </c>
      <c r="F1501" s="630" t="s">
        <v>2287</v>
      </c>
      <c r="G1501" s="630" t="s">
        <v>2288</v>
      </c>
      <c r="H1501" s="630" t="s">
        <v>2289</v>
      </c>
      <c r="I1501" s="630" t="s">
        <v>2290</v>
      </c>
      <c r="J1501" s="630" t="s">
        <v>2484</v>
      </c>
      <c r="K1501" s="630" t="s">
        <v>2292</v>
      </c>
      <c r="L1501" s="632">
        <v>43077</v>
      </c>
    </row>
    <row r="1502" spans="1:12">
      <c r="A1502" s="630">
        <v>1493</v>
      </c>
      <c r="B1502" s="630" t="s">
        <v>2483</v>
      </c>
      <c r="C1502" s="631">
        <v>100000</v>
      </c>
      <c r="D1502" s="631">
        <v>40645.160000000003</v>
      </c>
      <c r="E1502" s="631">
        <v>59354.84</v>
      </c>
      <c r="F1502" s="630" t="s">
        <v>2287</v>
      </c>
      <c r="G1502" s="630" t="s">
        <v>2288</v>
      </c>
      <c r="H1502" s="630" t="s">
        <v>2289</v>
      </c>
      <c r="I1502" s="630" t="s">
        <v>2290</v>
      </c>
      <c r="J1502" s="630" t="s">
        <v>2484</v>
      </c>
      <c r="K1502" s="630" t="s">
        <v>2292</v>
      </c>
      <c r="L1502" s="632">
        <v>43077</v>
      </c>
    </row>
    <row r="1503" spans="1:12">
      <c r="A1503" s="630">
        <v>1494</v>
      </c>
      <c r="B1503" s="630" t="s">
        <v>2483</v>
      </c>
      <c r="C1503" s="631">
        <v>100000</v>
      </c>
      <c r="D1503" s="631">
        <v>40645.160000000003</v>
      </c>
      <c r="E1503" s="631">
        <v>59354.84</v>
      </c>
      <c r="F1503" s="630" t="s">
        <v>2287</v>
      </c>
      <c r="G1503" s="630" t="s">
        <v>2288</v>
      </c>
      <c r="H1503" s="630" t="s">
        <v>2289</v>
      </c>
      <c r="I1503" s="630" t="s">
        <v>2290</v>
      </c>
      <c r="J1503" s="630" t="s">
        <v>2484</v>
      </c>
      <c r="K1503" s="630" t="s">
        <v>2292</v>
      </c>
      <c r="L1503" s="632">
        <v>43077</v>
      </c>
    </row>
    <row r="1504" spans="1:12">
      <c r="A1504" s="630">
        <v>1495</v>
      </c>
      <c r="B1504" s="630" t="s">
        <v>2483</v>
      </c>
      <c r="C1504" s="631">
        <v>100000</v>
      </c>
      <c r="D1504" s="631">
        <v>40645.160000000003</v>
      </c>
      <c r="E1504" s="631">
        <v>59354.84</v>
      </c>
      <c r="F1504" s="630" t="s">
        <v>2287</v>
      </c>
      <c r="G1504" s="630" t="s">
        <v>2288</v>
      </c>
      <c r="H1504" s="630" t="s">
        <v>2289</v>
      </c>
      <c r="I1504" s="630" t="s">
        <v>2290</v>
      </c>
      <c r="J1504" s="630" t="s">
        <v>2484</v>
      </c>
      <c r="K1504" s="630" t="s">
        <v>2292</v>
      </c>
      <c r="L1504" s="632">
        <v>43077</v>
      </c>
    </row>
    <row r="1505" spans="1:12">
      <c r="A1505" s="630">
        <v>1496</v>
      </c>
      <c r="B1505" s="630" t="s">
        <v>2483</v>
      </c>
      <c r="C1505" s="631">
        <v>100000</v>
      </c>
      <c r="D1505" s="631">
        <v>40645.160000000003</v>
      </c>
      <c r="E1505" s="631">
        <v>59354.84</v>
      </c>
      <c r="F1505" s="630" t="s">
        <v>2287</v>
      </c>
      <c r="G1505" s="630" t="s">
        <v>2288</v>
      </c>
      <c r="H1505" s="630" t="s">
        <v>2289</v>
      </c>
      <c r="I1505" s="630" t="s">
        <v>2290</v>
      </c>
      <c r="J1505" s="630" t="s">
        <v>2484</v>
      </c>
      <c r="K1505" s="630" t="s">
        <v>2292</v>
      </c>
      <c r="L1505" s="632">
        <v>43077</v>
      </c>
    </row>
    <row r="1506" spans="1:12">
      <c r="A1506" s="630">
        <v>1497</v>
      </c>
      <c r="B1506" s="630" t="s">
        <v>2483</v>
      </c>
      <c r="C1506" s="631">
        <v>100000</v>
      </c>
      <c r="D1506" s="631">
        <v>40645.160000000003</v>
      </c>
      <c r="E1506" s="631">
        <v>59354.84</v>
      </c>
      <c r="F1506" s="630" t="s">
        <v>2287</v>
      </c>
      <c r="G1506" s="630" t="s">
        <v>2288</v>
      </c>
      <c r="H1506" s="630" t="s">
        <v>2289</v>
      </c>
      <c r="I1506" s="630" t="s">
        <v>2290</v>
      </c>
      <c r="J1506" s="630" t="s">
        <v>2484</v>
      </c>
      <c r="K1506" s="630" t="s">
        <v>2292</v>
      </c>
      <c r="L1506" s="632">
        <v>43077</v>
      </c>
    </row>
    <row r="1507" spans="1:12">
      <c r="A1507" s="630">
        <v>1498</v>
      </c>
      <c r="B1507" s="630" t="s">
        <v>2483</v>
      </c>
      <c r="C1507" s="631">
        <v>100000</v>
      </c>
      <c r="D1507" s="631">
        <v>40645.160000000003</v>
      </c>
      <c r="E1507" s="631">
        <v>59354.84</v>
      </c>
      <c r="F1507" s="630" t="s">
        <v>2287</v>
      </c>
      <c r="G1507" s="630" t="s">
        <v>2288</v>
      </c>
      <c r="H1507" s="630" t="s">
        <v>2289</v>
      </c>
      <c r="I1507" s="630" t="s">
        <v>2290</v>
      </c>
      <c r="J1507" s="630" t="s">
        <v>2484</v>
      </c>
      <c r="K1507" s="630" t="s">
        <v>2292</v>
      </c>
      <c r="L1507" s="632">
        <v>43077</v>
      </c>
    </row>
    <row r="1508" spans="1:12">
      <c r="A1508" s="630">
        <v>1499</v>
      </c>
      <c r="B1508" s="630" t="s">
        <v>2483</v>
      </c>
      <c r="C1508" s="631">
        <v>100000</v>
      </c>
      <c r="D1508" s="631">
        <v>40645.160000000003</v>
      </c>
      <c r="E1508" s="631">
        <v>59354.84</v>
      </c>
      <c r="F1508" s="630" t="s">
        <v>2287</v>
      </c>
      <c r="G1508" s="630" t="s">
        <v>2288</v>
      </c>
      <c r="H1508" s="630" t="s">
        <v>2289</v>
      </c>
      <c r="I1508" s="630" t="s">
        <v>2290</v>
      </c>
      <c r="J1508" s="630" t="s">
        <v>2484</v>
      </c>
      <c r="K1508" s="630" t="s">
        <v>2292</v>
      </c>
      <c r="L1508" s="632">
        <v>43077</v>
      </c>
    </row>
    <row r="1509" spans="1:12">
      <c r="A1509" s="630">
        <v>1500</v>
      </c>
      <c r="B1509" s="630" t="s">
        <v>2483</v>
      </c>
      <c r="C1509" s="631">
        <v>100000</v>
      </c>
      <c r="D1509" s="631">
        <v>40645.160000000003</v>
      </c>
      <c r="E1509" s="631">
        <v>59354.84</v>
      </c>
      <c r="F1509" s="630" t="s">
        <v>2287</v>
      </c>
      <c r="G1509" s="630" t="s">
        <v>2288</v>
      </c>
      <c r="H1509" s="630" t="s">
        <v>2289</v>
      </c>
      <c r="I1509" s="630" t="s">
        <v>2290</v>
      </c>
      <c r="J1509" s="630" t="s">
        <v>2484</v>
      </c>
      <c r="K1509" s="630" t="s">
        <v>2292</v>
      </c>
      <c r="L1509" s="632">
        <v>43077</v>
      </c>
    </row>
    <row r="1510" spans="1:12">
      <c r="A1510" s="630">
        <v>1501</v>
      </c>
      <c r="B1510" s="630" t="s">
        <v>2483</v>
      </c>
      <c r="C1510" s="631">
        <v>100000</v>
      </c>
      <c r="D1510" s="631">
        <v>40645.160000000003</v>
      </c>
      <c r="E1510" s="631">
        <v>59354.84</v>
      </c>
      <c r="F1510" s="630" t="s">
        <v>2287</v>
      </c>
      <c r="G1510" s="630" t="s">
        <v>2288</v>
      </c>
      <c r="H1510" s="630" t="s">
        <v>2289</v>
      </c>
      <c r="I1510" s="630" t="s">
        <v>2290</v>
      </c>
      <c r="J1510" s="630" t="s">
        <v>2484</v>
      </c>
      <c r="K1510" s="630" t="s">
        <v>2292</v>
      </c>
      <c r="L1510" s="632">
        <v>43077</v>
      </c>
    </row>
    <row r="1511" spans="1:12">
      <c r="A1511" s="630">
        <v>1502</v>
      </c>
      <c r="B1511" s="630" t="s">
        <v>2483</v>
      </c>
      <c r="C1511" s="631">
        <v>100000</v>
      </c>
      <c r="D1511" s="631">
        <v>40645.160000000003</v>
      </c>
      <c r="E1511" s="631">
        <v>59354.84</v>
      </c>
      <c r="F1511" s="630" t="s">
        <v>2287</v>
      </c>
      <c r="G1511" s="630" t="s">
        <v>2288</v>
      </c>
      <c r="H1511" s="630" t="s">
        <v>2289</v>
      </c>
      <c r="I1511" s="630" t="s">
        <v>2290</v>
      </c>
      <c r="J1511" s="630" t="s">
        <v>2484</v>
      </c>
      <c r="K1511" s="630" t="s">
        <v>2292</v>
      </c>
      <c r="L1511" s="632">
        <v>43077</v>
      </c>
    </row>
    <row r="1512" spans="1:12">
      <c r="A1512" s="630">
        <v>1503</v>
      </c>
      <c r="B1512" s="630" t="s">
        <v>2483</v>
      </c>
      <c r="C1512" s="631">
        <v>100000</v>
      </c>
      <c r="D1512" s="631">
        <v>40645.160000000003</v>
      </c>
      <c r="E1512" s="631">
        <v>59354.84</v>
      </c>
      <c r="F1512" s="630" t="s">
        <v>2287</v>
      </c>
      <c r="G1512" s="630" t="s">
        <v>2288</v>
      </c>
      <c r="H1512" s="630" t="s">
        <v>2289</v>
      </c>
      <c r="I1512" s="630" t="s">
        <v>2290</v>
      </c>
      <c r="J1512" s="630" t="s">
        <v>2484</v>
      </c>
      <c r="K1512" s="630" t="s">
        <v>2292</v>
      </c>
      <c r="L1512" s="632">
        <v>43077</v>
      </c>
    </row>
    <row r="1513" spans="1:12">
      <c r="A1513" s="630">
        <v>1504</v>
      </c>
      <c r="B1513" s="630" t="s">
        <v>2483</v>
      </c>
      <c r="C1513" s="631">
        <v>100000</v>
      </c>
      <c r="D1513" s="631">
        <v>40645.160000000003</v>
      </c>
      <c r="E1513" s="631">
        <v>59354.84</v>
      </c>
      <c r="F1513" s="630" t="s">
        <v>2287</v>
      </c>
      <c r="G1513" s="630" t="s">
        <v>2288</v>
      </c>
      <c r="H1513" s="630" t="s">
        <v>2289</v>
      </c>
      <c r="I1513" s="630" t="s">
        <v>2290</v>
      </c>
      <c r="J1513" s="630" t="s">
        <v>2484</v>
      </c>
      <c r="K1513" s="630" t="s">
        <v>2292</v>
      </c>
      <c r="L1513" s="632">
        <v>43077</v>
      </c>
    </row>
    <row r="1514" spans="1:12">
      <c r="A1514" s="630">
        <v>1505</v>
      </c>
      <c r="B1514" s="630" t="s">
        <v>2483</v>
      </c>
      <c r="C1514" s="631">
        <v>100000</v>
      </c>
      <c r="D1514" s="631">
        <v>40645.160000000003</v>
      </c>
      <c r="E1514" s="631">
        <v>59354.84</v>
      </c>
      <c r="F1514" s="630" t="s">
        <v>2287</v>
      </c>
      <c r="G1514" s="630" t="s">
        <v>2288</v>
      </c>
      <c r="H1514" s="630" t="s">
        <v>2289</v>
      </c>
      <c r="I1514" s="630" t="s">
        <v>2290</v>
      </c>
      <c r="J1514" s="630" t="s">
        <v>2484</v>
      </c>
      <c r="K1514" s="630" t="s">
        <v>2292</v>
      </c>
      <c r="L1514" s="632">
        <v>43077</v>
      </c>
    </row>
    <row r="1515" spans="1:12">
      <c r="A1515" s="630">
        <v>1506</v>
      </c>
      <c r="B1515" s="630" t="s">
        <v>2483</v>
      </c>
      <c r="C1515" s="631">
        <v>100000</v>
      </c>
      <c r="D1515" s="631">
        <v>40645.160000000003</v>
      </c>
      <c r="E1515" s="631">
        <v>59354.84</v>
      </c>
      <c r="F1515" s="630" t="s">
        <v>2287</v>
      </c>
      <c r="G1515" s="630" t="s">
        <v>2288</v>
      </c>
      <c r="H1515" s="630" t="s">
        <v>2289</v>
      </c>
      <c r="I1515" s="630" t="s">
        <v>2290</v>
      </c>
      <c r="J1515" s="630" t="s">
        <v>2484</v>
      </c>
      <c r="K1515" s="630" t="s">
        <v>2292</v>
      </c>
      <c r="L1515" s="632">
        <v>43077</v>
      </c>
    </row>
    <row r="1516" spans="1:12">
      <c r="A1516" s="630">
        <v>1507</v>
      </c>
      <c r="B1516" s="630" t="s">
        <v>2483</v>
      </c>
      <c r="C1516" s="631">
        <v>100000</v>
      </c>
      <c r="D1516" s="631">
        <v>40645.160000000003</v>
      </c>
      <c r="E1516" s="631">
        <v>59354.84</v>
      </c>
      <c r="F1516" s="630" t="s">
        <v>2287</v>
      </c>
      <c r="G1516" s="630" t="s">
        <v>2288</v>
      </c>
      <c r="H1516" s="630" t="s">
        <v>2289</v>
      </c>
      <c r="I1516" s="630" t="s">
        <v>2290</v>
      </c>
      <c r="J1516" s="630" t="s">
        <v>2484</v>
      </c>
      <c r="K1516" s="630" t="s">
        <v>2292</v>
      </c>
      <c r="L1516" s="632">
        <v>43077</v>
      </c>
    </row>
    <row r="1517" spans="1:12">
      <c r="A1517" s="630">
        <v>1508</v>
      </c>
      <c r="B1517" s="630" t="s">
        <v>2483</v>
      </c>
      <c r="C1517" s="631">
        <v>100000</v>
      </c>
      <c r="D1517" s="631">
        <v>40645.160000000003</v>
      </c>
      <c r="E1517" s="631">
        <v>59354.84</v>
      </c>
      <c r="F1517" s="630" t="s">
        <v>2287</v>
      </c>
      <c r="G1517" s="630" t="s">
        <v>2288</v>
      </c>
      <c r="H1517" s="630" t="s">
        <v>2289</v>
      </c>
      <c r="I1517" s="630" t="s">
        <v>2290</v>
      </c>
      <c r="J1517" s="630" t="s">
        <v>2484</v>
      </c>
      <c r="K1517" s="630" t="s">
        <v>2292</v>
      </c>
      <c r="L1517" s="632">
        <v>43077</v>
      </c>
    </row>
    <row r="1518" spans="1:12">
      <c r="A1518" s="630">
        <v>1509</v>
      </c>
      <c r="B1518" s="630" t="s">
        <v>2483</v>
      </c>
      <c r="C1518" s="631">
        <v>100000</v>
      </c>
      <c r="D1518" s="631">
        <v>40645.160000000003</v>
      </c>
      <c r="E1518" s="631">
        <v>59354.84</v>
      </c>
      <c r="F1518" s="630" t="s">
        <v>2287</v>
      </c>
      <c r="G1518" s="630" t="s">
        <v>2288</v>
      </c>
      <c r="H1518" s="630" t="s">
        <v>2289</v>
      </c>
      <c r="I1518" s="630" t="s">
        <v>2290</v>
      </c>
      <c r="J1518" s="630" t="s">
        <v>2484</v>
      </c>
      <c r="K1518" s="630" t="s">
        <v>2292</v>
      </c>
      <c r="L1518" s="632">
        <v>43077</v>
      </c>
    </row>
    <row r="1519" spans="1:12">
      <c r="A1519" s="630">
        <v>1510</v>
      </c>
      <c r="B1519" s="630" t="s">
        <v>2483</v>
      </c>
      <c r="C1519" s="631">
        <v>100000</v>
      </c>
      <c r="D1519" s="631">
        <v>40645.160000000003</v>
      </c>
      <c r="E1519" s="631">
        <v>59354.84</v>
      </c>
      <c r="F1519" s="630" t="s">
        <v>2287</v>
      </c>
      <c r="G1519" s="630" t="s">
        <v>2288</v>
      </c>
      <c r="H1519" s="630" t="s">
        <v>2289</v>
      </c>
      <c r="I1519" s="630" t="s">
        <v>2290</v>
      </c>
      <c r="J1519" s="630" t="s">
        <v>2484</v>
      </c>
      <c r="K1519" s="630" t="s">
        <v>2292</v>
      </c>
      <c r="L1519" s="632">
        <v>43077</v>
      </c>
    </row>
    <row r="1520" spans="1:12">
      <c r="A1520" s="630">
        <v>1511</v>
      </c>
      <c r="B1520" s="630" t="s">
        <v>2483</v>
      </c>
      <c r="C1520" s="631">
        <v>100000</v>
      </c>
      <c r="D1520" s="631">
        <v>40645.160000000003</v>
      </c>
      <c r="E1520" s="631">
        <v>59354.84</v>
      </c>
      <c r="F1520" s="630" t="s">
        <v>2287</v>
      </c>
      <c r="G1520" s="630" t="s">
        <v>2288</v>
      </c>
      <c r="H1520" s="630" t="s">
        <v>2289</v>
      </c>
      <c r="I1520" s="630" t="s">
        <v>2290</v>
      </c>
      <c r="J1520" s="630" t="s">
        <v>2484</v>
      </c>
      <c r="K1520" s="630" t="s">
        <v>2292</v>
      </c>
      <c r="L1520" s="632">
        <v>43077</v>
      </c>
    </row>
    <row r="1521" spans="1:12">
      <c r="A1521" s="630">
        <v>1512</v>
      </c>
      <c r="B1521" s="630" t="s">
        <v>2483</v>
      </c>
      <c r="C1521" s="631">
        <v>100000</v>
      </c>
      <c r="D1521" s="631">
        <v>40645.160000000003</v>
      </c>
      <c r="E1521" s="631">
        <v>59354.84</v>
      </c>
      <c r="F1521" s="630" t="s">
        <v>2287</v>
      </c>
      <c r="G1521" s="630" t="s">
        <v>2288</v>
      </c>
      <c r="H1521" s="630" t="s">
        <v>2289</v>
      </c>
      <c r="I1521" s="630" t="s">
        <v>2290</v>
      </c>
      <c r="J1521" s="630" t="s">
        <v>2484</v>
      </c>
      <c r="K1521" s="630" t="s">
        <v>2292</v>
      </c>
      <c r="L1521" s="632">
        <v>43077</v>
      </c>
    </row>
    <row r="1522" spans="1:12">
      <c r="A1522" s="630">
        <v>1513</v>
      </c>
      <c r="B1522" s="630" t="s">
        <v>2483</v>
      </c>
      <c r="C1522" s="631">
        <v>100000</v>
      </c>
      <c r="D1522" s="631">
        <v>40645.160000000003</v>
      </c>
      <c r="E1522" s="631">
        <v>59354.84</v>
      </c>
      <c r="F1522" s="630" t="s">
        <v>2287</v>
      </c>
      <c r="G1522" s="630" t="s">
        <v>2288</v>
      </c>
      <c r="H1522" s="630" t="s">
        <v>2289</v>
      </c>
      <c r="I1522" s="630" t="s">
        <v>2290</v>
      </c>
      <c r="J1522" s="630" t="s">
        <v>2484</v>
      </c>
      <c r="K1522" s="630" t="s">
        <v>2292</v>
      </c>
      <c r="L1522" s="632">
        <v>43077</v>
      </c>
    </row>
    <row r="1523" spans="1:12">
      <c r="A1523" s="630">
        <v>1514</v>
      </c>
      <c r="B1523" s="630" t="s">
        <v>2483</v>
      </c>
      <c r="C1523" s="631">
        <v>100000</v>
      </c>
      <c r="D1523" s="631">
        <v>40645.160000000003</v>
      </c>
      <c r="E1523" s="631">
        <v>59354.84</v>
      </c>
      <c r="F1523" s="630" t="s">
        <v>2287</v>
      </c>
      <c r="G1523" s="630" t="s">
        <v>2288</v>
      </c>
      <c r="H1523" s="630" t="s">
        <v>2289</v>
      </c>
      <c r="I1523" s="630" t="s">
        <v>2290</v>
      </c>
      <c r="J1523" s="630" t="s">
        <v>2484</v>
      </c>
      <c r="K1523" s="630" t="s">
        <v>2292</v>
      </c>
      <c r="L1523" s="632">
        <v>43077</v>
      </c>
    </row>
    <row r="1524" spans="1:12">
      <c r="A1524" s="630">
        <v>1515</v>
      </c>
      <c r="B1524" s="630" t="s">
        <v>2483</v>
      </c>
      <c r="C1524" s="631">
        <v>100000</v>
      </c>
      <c r="D1524" s="631">
        <v>40645.160000000003</v>
      </c>
      <c r="E1524" s="631">
        <v>59354.84</v>
      </c>
      <c r="F1524" s="630" t="s">
        <v>2287</v>
      </c>
      <c r="G1524" s="630" t="s">
        <v>2288</v>
      </c>
      <c r="H1524" s="630" t="s">
        <v>2289</v>
      </c>
      <c r="I1524" s="630" t="s">
        <v>2290</v>
      </c>
      <c r="J1524" s="630" t="s">
        <v>2484</v>
      </c>
      <c r="K1524" s="630" t="s">
        <v>2292</v>
      </c>
      <c r="L1524" s="632">
        <v>43077</v>
      </c>
    </row>
    <row r="1525" spans="1:12">
      <c r="A1525" s="630">
        <v>1516</v>
      </c>
      <c r="B1525" s="630" t="s">
        <v>2483</v>
      </c>
      <c r="C1525" s="631">
        <v>100000</v>
      </c>
      <c r="D1525" s="631">
        <v>40645.160000000003</v>
      </c>
      <c r="E1525" s="631">
        <v>59354.84</v>
      </c>
      <c r="F1525" s="630" t="s">
        <v>2287</v>
      </c>
      <c r="G1525" s="630" t="s">
        <v>2288</v>
      </c>
      <c r="H1525" s="630" t="s">
        <v>2289</v>
      </c>
      <c r="I1525" s="630" t="s">
        <v>2290</v>
      </c>
      <c r="J1525" s="630" t="s">
        <v>2484</v>
      </c>
      <c r="K1525" s="630" t="s">
        <v>2292</v>
      </c>
      <c r="L1525" s="632">
        <v>43077</v>
      </c>
    </row>
    <row r="1526" spans="1:12">
      <c r="A1526" s="630">
        <v>1517</v>
      </c>
      <c r="B1526" s="630" t="s">
        <v>2483</v>
      </c>
      <c r="C1526" s="631">
        <v>100000</v>
      </c>
      <c r="D1526" s="631">
        <v>40645.160000000003</v>
      </c>
      <c r="E1526" s="631">
        <v>59354.84</v>
      </c>
      <c r="F1526" s="630" t="s">
        <v>2287</v>
      </c>
      <c r="G1526" s="630" t="s">
        <v>2288</v>
      </c>
      <c r="H1526" s="630" t="s">
        <v>2289</v>
      </c>
      <c r="I1526" s="630" t="s">
        <v>2290</v>
      </c>
      <c r="J1526" s="630" t="s">
        <v>2484</v>
      </c>
      <c r="K1526" s="630" t="s">
        <v>2292</v>
      </c>
      <c r="L1526" s="632">
        <v>43077</v>
      </c>
    </row>
    <row r="1527" spans="1:12">
      <c r="A1527" s="630">
        <v>1518</v>
      </c>
      <c r="B1527" s="630" t="s">
        <v>2483</v>
      </c>
      <c r="C1527" s="631">
        <v>100000</v>
      </c>
      <c r="D1527" s="631">
        <v>40645.160000000003</v>
      </c>
      <c r="E1527" s="631">
        <v>59354.84</v>
      </c>
      <c r="F1527" s="630" t="s">
        <v>2287</v>
      </c>
      <c r="G1527" s="630" t="s">
        <v>2288</v>
      </c>
      <c r="H1527" s="630" t="s">
        <v>2289</v>
      </c>
      <c r="I1527" s="630" t="s">
        <v>2290</v>
      </c>
      <c r="J1527" s="630" t="s">
        <v>2484</v>
      </c>
      <c r="K1527" s="630" t="s">
        <v>2292</v>
      </c>
      <c r="L1527" s="632">
        <v>43077</v>
      </c>
    </row>
    <row r="1528" spans="1:12">
      <c r="A1528" s="630">
        <v>1519</v>
      </c>
      <c r="B1528" s="630" t="s">
        <v>2483</v>
      </c>
      <c r="C1528" s="631">
        <v>100000</v>
      </c>
      <c r="D1528" s="631">
        <v>40645.160000000003</v>
      </c>
      <c r="E1528" s="631">
        <v>59354.84</v>
      </c>
      <c r="F1528" s="630" t="s">
        <v>2287</v>
      </c>
      <c r="G1528" s="630" t="s">
        <v>2288</v>
      </c>
      <c r="H1528" s="630" t="s">
        <v>2289</v>
      </c>
      <c r="I1528" s="630" t="s">
        <v>2290</v>
      </c>
      <c r="J1528" s="630" t="s">
        <v>2484</v>
      </c>
      <c r="K1528" s="630" t="s">
        <v>2292</v>
      </c>
      <c r="L1528" s="632">
        <v>43077</v>
      </c>
    </row>
    <row r="1529" spans="1:12">
      <c r="A1529" s="630">
        <v>1520</v>
      </c>
      <c r="B1529" s="630" t="s">
        <v>2483</v>
      </c>
      <c r="C1529" s="631">
        <v>100000</v>
      </c>
      <c r="D1529" s="631">
        <v>40645.160000000003</v>
      </c>
      <c r="E1529" s="631">
        <v>59354.84</v>
      </c>
      <c r="F1529" s="630" t="s">
        <v>2287</v>
      </c>
      <c r="G1529" s="630" t="s">
        <v>2288</v>
      </c>
      <c r="H1529" s="630" t="s">
        <v>2289</v>
      </c>
      <c r="I1529" s="630" t="s">
        <v>2290</v>
      </c>
      <c r="J1529" s="630" t="s">
        <v>2484</v>
      </c>
      <c r="K1529" s="630" t="s">
        <v>2292</v>
      </c>
      <c r="L1529" s="632">
        <v>43077</v>
      </c>
    </row>
    <row r="1530" spans="1:12">
      <c r="A1530" s="630">
        <v>1521</v>
      </c>
      <c r="B1530" s="630" t="s">
        <v>2483</v>
      </c>
      <c r="C1530" s="631">
        <v>100000</v>
      </c>
      <c r="D1530" s="631">
        <v>40645.160000000003</v>
      </c>
      <c r="E1530" s="631">
        <v>59354.84</v>
      </c>
      <c r="F1530" s="630" t="s">
        <v>2287</v>
      </c>
      <c r="G1530" s="630" t="s">
        <v>2288</v>
      </c>
      <c r="H1530" s="630" t="s">
        <v>2289</v>
      </c>
      <c r="I1530" s="630" t="s">
        <v>2290</v>
      </c>
      <c r="J1530" s="630" t="s">
        <v>2484</v>
      </c>
      <c r="K1530" s="630" t="s">
        <v>2292</v>
      </c>
      <c r="L1530" s="632">
        <v>43077</v>
      </c>
    </row>
    <row r="1531" spans="1:12">
      <c r="A1531" s="630">
        <v>1522</v>
      </c>
      <c r="B1531" s="630" t="s">
        <v>2483</v>
      </c>
      <c r="C1531" s="631">
        <v>100000</v>
      </c>
      <c r="D1531" s="631">
        <v>40645.160000000003</v>
      </c>
      <c r="E1531" s="631">
        <v>59354.84</v>
      </c>
      <c r="F1531" s="630" t="s">
        <v>2287</v>
      </c>
      <c r="G1531" s="630" t="s">
        <v>2288</v>
      </c>
      <c r="H1531" s="630" t="s">
        <v>2289</v>
      </c>
      <c r="I1531" s="630" t="s">
        <v>2290</v>
      </c>
      <c r="J1531" s="630" t="s">
        <v>2484</v>
      </c>
      <c r="K1531" s="630" t="s">
        <v>2292</v>
      </c>
      <c r="L1531" s="632">
        <v>43077</v>
      </c>
    </row>
    <row r="1532" spans="1:12">
      <c r="A1532" s="630">
        <v>1523</v>
      </c>
      <c r="B1532" s="630" t="s">
        <v>2483</v>
      </c>
      <c r="C1532" s="631">
        <v>100000</v>
      </c>
      <c r="D1532" s="631">
        <v>40645.160000000003</v>
      </c>
      <c r="E1532" s="631">
        <v>59354.84</v>
      </c>
      <c r="F1532" s="630" t="s">
        <v>2287</v>
      </c>
      <c r="G1532" s="630" t="s">
        <v>2288</v>
      </c>
      <c r="H1532" s="630" t="s">
        <v>2289</v>
      </c>
      <c r="I1532" s="630" t="s">
        <v>2290</v>
      </c>
      <c r="J1532" s="630" t="s">
        <v>2484</v>
      </c>
      <c r="K1532" s="630" t="s">
        <v>2292</v>
      </c>
      <c r="L1532" s="632">
        <v>43077</v>
      </c>
    </row>
    <row r="1533" spans="1:12">
      <c r="A1533" s="630">
        <v>1524</v>
      </c>
      <c r="B1533" s="630" t="s">
        <v>2483</v>
      </c>
      <c r="C1533" s="631">
        <v>100000</v>
      </c>
      <c r="D1533" s="631">
        <v>40645.160000000003</v>
      </c>
      <c r="E1533" s="631">
        <v>59354.84</v>
      </c>
      <c r="F1533" s="630" t="s">
        <v>2287</v>
      </c>
      <c r="G1533" s="630" t="s">
        <v>2288</v>
      </c>
      <c r="H1533" s="630" t="s">
        <v>2289</v>
      </c>
      <c r="I1533" s="630" t="s">
        <v>2290</v>
      </c>
      <c r="J1533" s="630" t="s">
        <v>2484</v>
      </c>
      <c r="K1533" s="630" t="s">
        <v>2292</v>
      </c>
      <c r="L1533" s="632">
        <v>43077</v>
      </c>
    </row>
    <row r="1534" spans="1:12">
      <c r="A1534" s="630">
        <v>1525</v>
      </c>
      <c r="B1534" s="630" t="s">
        <v>2483</v>
      </c>
      <c r="C1534" s="631">
        <v>100000</v>
      </c>
      <c r="D1534" s="631">
        <v>40645.160000000003</v>
      </c>
      <c r="E1534" s="631">
        <v>59354.84</v>
      </c>
      <c r="F1534" s="630" t="s">
        <v>2287</v>
      </c>
      <c r="G1534" s="630" t="s">
        <v>2288</v>
      </c>
      <c r="H1534" s="630" t="s">
        <v>2289</v>
      </c>
      <c r="I1534" s="630" t="s">
        <v>2290</v>
      </c>
      <c r="J1534" s="630" t="s">
        <v>2484</v>
      </c>
      <c r="K1534" s="630" t="s">
        <v>2292</v>
      </c>
      <c r="L1534" s="632">
        <v>43077</v>
      </c>
    </row>
    <row r="1535" spans="1:12">
      <c r="A1535" s="630">
        <v>1526</v>
      </c>
      <c r="B1535" s="630" t="s">
        <v>2483</v>
      </c>
      <c r="C1535" s="631">
        <v>100000</v>
      </c>
      <c r="D1535" s="631">
        <v>40645.160000000003</v>
      </c>
      <c r="E1535" s="631">
        <v>59354.84</v>
      </c>
      <c r="F1535" s="630" t="s">
        <v>2287</v>
      </c>
      <c r="G1535" s="630" t="s">
        <v>2288</v>
      </c>
      <c r="H1535" s="630" t="s">
        <v>2289</v>
      </c>
      <c r="I1535" s="630" t="s">
        <v>2290</v>
      </c>
      <c r="J1535" s="630" t="s">
        <v>2484</v>
      </c>
      <c r="K1535" s="630" t="s">
        <v>2292</v>
      </c>
      <c r="L1535" s="632">
        <v>43077</v>
      </c>
    </row>
    <row r="1536" spans="1:12">
      <c r="A1536" s="630">
        <v>1527</v>
      </c>
      <c r="B1536" s="630" t="s">
        <v>2483</v>
      </c>
      <c r="C1536" s="631">
        <v>100000</v>
      </c>
      <c r="D1536" s="631">
        <v>40645.160000000003</v>
      </c>
      <c r="E1536" s="631">
        <v>59354.84</v>
      </c>
      <c r="F1536" s="630" t="s">
        <v>2287</v>
      </c>
      <c r="G1536" s="630" t="s">
        <v>2288</v>
      </c>
      <c r="H1536" s="630" t="s">
        <v>2289</v>
      </c>
      <c r="I1536" s="630" t="s">
        <v>2290</v>
      </c>
      <c r="J1536" s="630" t="s">
        <v>2484</v>
      </c>
      <c r="K1536" s="630" t="s">
        <v>2292</v>
      </c>
      <c r="L1536" s="632">
        <v>43077</v>
      </c>
    </row>
    <row r="1537" spans="1:12">
      <c r="A1537" s="630">
        <v>1528</v>
      </c>
      <c r="B1537" s="630" t="s">
        <v>2483</v>
      </c>
      <c r="C1537" s="631">
        <v>100000</v>
      </c>
      <c r="D1537" s="631">
        <v>40645.160000000003</v>
      </c>
      <c r="E1537" s="631">
        <v>59354.84</v>
      </c>
      <c r="F1537" s="630" t="s">
        <v>2287</v>
      </c>
      <c r="G1537" s="630" t="s">
        <v>2288</v>
      </c>
      <c r="H1537" s="630" t="s">
        <v>2289</v>
      </c>
      <c r="I1537" s="630" t="s">
        <v>2290</v>
      </c>
      <c r="J1537" s="630" t="s">
        <v>2484</v>
      </c>
      <c r="K1537" s="630" t="s">
        <v>2292</v>
      </c>
      <c r="L1537" s="632">
        <v>43077</v>
      </c>
    </row>
    <row r="1538" spans="1:12">
      <c r="A1538" s="630">
        <v>1529</v>
      </c>
      <c r="B1538" s="630" t="s">
        <v>2483</v>
      </c>
      <c r="C1538" s="631">
        <v>100000</v>
      </c>
      <c r="D1538" s="631">
        <v>40645.160000000003</v>
      </c>
      <c r="E1538" s="631">
        <v>59354.84</v>
      </c>
      <c r="F1538" s="630" t="s">
        <v>2287</v>
      </c>
      <c r="G1538" s="630" t="s">
        <v>2288</v>
      </c>
      <c r="H1538" s="630" t="s">
        <v>2289</v>
      </c>
      <c r="I1538" s="630" t="s">
        <v>2290</v>
      </c>
      <c r="J1538" s="630" t="s">
        <v>2484</v>
      </c>
      <c r="K1538" s="630" t="s">
        <v>2292</v>
      </c>
      <c r="L1538" s="632">
        <v>43077</v>
      </c>
    </row>
    <row r="1539" spans="1:12">
      <c r="A1539" s="630">
        <v>1530</v>
      </c>
      <c r="B1539" s="630" t="s">
        <v>2483</v>
      </c>
      <c r="C1539" s="631">
        <v>100000</v>
      </c>
      <c r="D1539" s="631">
        <v>40645.160000000003</v>
      </c>
      <c r="E1539" s="631">
        <v>59354.84</v>
      </c>
      <c r="F1539" s="630" t="s">
        <v>2287</v>
      </c>
      <c r="G1539" s="630" t="s">
        <v>2288</v>
      </c>
      <c r="H1539" s="630" t="s">
        <v>2289</v>
      </c>
      <c r="I1539" s="630" t="s">
        <v>2290</v>
      </c>
      <c r="J1539" s="630" t="s">
        <v>2484</v>
      </c>
      <c r="K1539" s="630" t="s">
        <v>2292</v>
      </c>
      <c r="L1539" s="632">
        <v>43077</v>
      </c>
    </row>
    <row r="1540" spans="1:12">
      <c r="A1540" s="630">
        <v>1531</v>
      </c>
      <c r="B1540" s="630" t="s">
        <v>2483</v>
      </c>
      <c r="C1540" s="631">
        <v>100000</v>
      </c>
      <c r="D1540" s="631">
        <v>40645.160000000003</v>
      </c>
      <c r="E1540" s="631">
        <v>59354.84</v>
      </c>
      <c r="F1540" s="630" t="s">
        <v>2287</v>
      </c>
      <c r="G1540" s="630" t="s">
        <v>2288</v>
      </c>
      <c r="H1540" s="630" t="s">
        <v>2289</v>
      </c>
      <c r="I1540" s="630" t="s">
        <v>2290</v>
      </c>
      <c r="J1540" s="630" t="s">
        <v>2484</v>
      </c>
      <c r="K1540" s="630" t="s">
        <v>2292</v>
      </c>
      <c r="L1540" s="632">
        <v>43077</v>
      </c>
    </row>
    <row r="1541" spans="1:12">
      <c r="A1541" s="630">
        <v>1532</v>
      </c>
      <c r="B1541" s="630" t="s">
        <v>2485</v>
      </c>
      <c r="C1541" s="631">
        <v>395000</v>
      </c>
      <c r="D1541" s="631">
        <v>277816.67</v>
      </c>
      <c r="E1541" s="631">
        <v>117183.33</v>
      </c>
      <c r="F1541" s="630" t="s">
        <v>2313</v>
      </c>
      <c r="G1541" s="630" t="s">
        <v>2319</v>
      </c>
      <c r="H1541" s="630" t="s">
        <v>2289</v>
      </c>
      <c r="I1541" s="630" t="s">
        <v>2290</v>
      </c>
      <c r="J1541" s="630" t="s">
        <v>2291</v>
      </c>
      <c r="K1541" s="630" t="s">
        <v>2292</v>
      </c>
      <c r="L1541" s="632">
        <v>43276</v>
      </c>
    </row>
    <row r="1542" spans="1:12">
      <c r="A1542" s="630">
        <v>1533</v>
      </c>
      <c r="B1542" s="630" t="s">
        <v>2486</v>
      </c>
      <c r="C1542" s="631">
        <v>263540</v>
      </c>
      <c r="D1542" s="631">
        <v>147639.07999999999</v>
      </c>
      <c r="E1542" s="631">
        <v>115900.92</v>
      </c>
      <c r="F1542" s="630" t="s">
        <v>2313</v>
      </c>
      <c r="G1542" s="630" t="s">
        <v>2333</v>
      </c>
      <c r="H1542" s="630" t="s">
        <v>2296</v>
      </c>
      <c r="I1542" s="630" t="s">
        <v>2297</v>
      </c>
      <c r="J1542" s="630" t="s">
        <v>2291</v>
      </c>
      <c r="K1542" s="630" t="s">
        <v>2292</v>
      </c>
      <c r="L1542" s="632">
        <v>43537</v>
      </c>
    </row>
    <row r="1543" spans="1:12">
      <c r="A1543" s="630">
        <v>1534</v>
      </c>
      <c r="B1543" s="630" t="s">
        <v>2486</v>
      </c>
      <c r="C1543" s="631">
        <v>263540</v>
      </c>
      <c r="D1543" s="631">
        <v>147639.07999999999</v>
      </c>
      <c r="E1543" s="631">
        <v>115900.92</v>
      </c>
      <c r="F1543" s="630" t="s">
        <v>2313</v>
      </c>
      <c r="G1543" s="630" t="s">
        <v>2323</v>
      </c>
      <c r="H1543" s="630" t="s">
        <v>2296</v>
      </c>
      <c r="I1543" s="630" t="s">
        <v>2297</v>
      </c>
      <c r="J1543" s="630" t="s">
        <v>2291</v>
      </c>
      <c r="K1543" s="630" t="s">
        <v>2292</v>
      </c>
      <c r="L1543" s="632">
        <v>43537</v>
      </c>
    </row>
    <row r="1544" spans="1:12">
      <c r="A1544" s="630">
        <v>1535</v>
      </c>
      <c r="B1544" s="630" t="s">
        <v>2487</v>
      </c>
      <c r="C1544" s="631">
        <v>475000</v>
      </c>
      <c r="D1544" s="631">
        <v>334083.34000000003</v>
      </c>
      <c r="E1544" s="631">
        <v>140916.66</v>
      </c>
      <c r="F1544" s="630" t="s">
        <v>2322</v>
      </c>
      <c r="G1544" s="630" t="s">
        <v>2350</v>
      </c>
      <c r="H1544" s="630" t="s">
        <v>2289</v>
      </c>
      <c r="I1544" s="630" t="s">
        <v>2290</v>
      </c>
      <c r="J1544" s="630" t="s">
        <v>2291</v>
      </c>
      <c r="K1544" s="630" t="s">
        <v>2292</v>
      </c>
      <c r="L1544" s="632">
        <v>43276</v>
      </c>
    </row>
    <row r="1545" spans="1:12">
      <c r="A1545" s="630">
        <v>1536</v>
      </c>
      <c r="B1545" s="630" t="s">
        <v>2488</v>
      </c>
      <c r="C1545" s="631">
        <v>170800</v>
      </c>
      <c r="D1545" s="631">
        <v>95684.73</v>
      </c>
      <c r="E1545" s="631">
        <v>75115.27</v>
      </c>
      <c r="F1545" s="630" t="s">
        <v>2332</v>
      </c>
      <c r="G1545" s="630" t="s">
        <v>2316</v>
      </c>
      <c r="H1545" s="630" t="s">
        <v>2296</v>
      </c>
      <c r="I1545" s="630" t="s">
        <v>2297</v>
      </c>
      <c r="J1545" s="630" t="s">
        <v>2291</v>
      </c>
      <c r="K1545" s="630" t="s">
        <v>2292</v>
      </c>
      <c r="L1545" s="632">
        <v>43537</v>
      </c>
    </row>
    <row r="1546" spans="1:12">
      <c r="A1546" s="630">
        <v>1537</v>
      </c>
      <c r="B1546" s="630" t="s">
        <v>2488</v>
      </c>
      <c r="C1546" s="631">
        <v>170800</v>
      </c>
      <c r="D1546" s="631">
        <v>95684.73</v>
      </c>
      <c r="E1546" s="631">
        <v>75115.27</v>
      </c>
      <c r="F1546" s="630" t="s">
        <v>2332</v>
      </c>
      <c r="G1546" s="630" t="s">
        <v>2333</v>
      </c>
      <c r="H1546" s="630" t="s">
        <v>2296</v>
      </c>
      <c r="I1546" s="630" t="s">
        <v>2297</v>
      </c>
      <c r="J1546" s="630" t="s">
        <v>2291</v>
      </c>
      <c r="K1546" s="630" t="s">
        <v>2292</v>
      </c>
      <c r="L1546" s="632">
        <v>43537</v>
      </c>
    </row>
    <row r="1547" spans="1:12">
      <c r="A1547" s="630">
        <v>1538</v>
      </c>
      <c r="B1547" s="630" t="s">
        <v>2489</v>
      </c>
      <c r="C1547" s="631">
        <v>160000</v>
      </c>
      <c r="D1547" s="631">
        <v>114838.71</v>
      </c>
      <c r="E1547" s="631">
        <v>45161.29</v>
      </c>
      <c r="F1547" s="630" t="s">
        <v>2370</v>
      </c>
      <c r="G1547" s="630" t="s">
        <v>2352</v>
      </c>
      <c r="H1547" s="630" t="s">
        <v>2289</v>
      </c>
      <c r="I1547" s="630" t="s">
        <v>2290</v>
      </c>
      <c r="J1547" s="630" t="s">
        <v>2291</v>
      </c>
      <c r="K1547" s="630" t="s">
        <v>2292</v>
      </c>
      <c r="L1547" s="632">
        <v>43250</v>
      </c>
    </row>
    <row r="1548" spans="1:12">
      <c r="A1548" s="630">
        <v>1539</v>
      </c>
      <c r="B1548" s="630" t="s">
        <v>2490</v>
      </c>
      <c r="C1548" s="631">
        <v>60000</v>
      </c>
      <c r="D1548" s="631">
        <v>43064.52</v>
      </c>
      <c r="E1548" s="631">
        <v>16935.48</v>
      </c>
      <c r="F1548" s="630" t="s">
        <v>2370</v>
      </c>
      <c r="G1548" s="630" t="s">
        <v>2352</v>
      </c>
      <c r="H1548" s="630" t="s">
        <v>2289</v>
      </c>
      <c r="I1548" s="630" t="s">
        <v>2290</v>
      </c>
      <c r="J1548" s="630" t="s">
        <v>2291</v>
      </c>
      <c r="K1548" s="630" t="s">
        <v>2292</v>
      </c>
      <c r="L1548" s="632">
        <v>43250</v>
      </c>
    </row>
    <row r="1549" spans="1:12">
      <c r="A1549" s="630">
        <v>1540</v>
      </c>
      <c r="B1549" s="630" t="s">
        <v>2491</v>
      </c>
      <c r="C1549" s="631">
        <v>190000</v>
      </c>
      <c r="D1549" s="631">
        <v>58034.27</v>
      </c>
      <c r="E1549" s="631">
        <v>131965.73000000001</v>
      </c>
      <c r="F1549" s="630" t="s">
        <v>2318</v>
      </c>
      <c r="G1549" s="630" t="s">
        <v>2316</v>
      </c>
      <c r="H1549" s="630" t="s">
        <v>2289</v>
      </c>
      <c r="I1549" s="630" t="s">
        <v>2290</v>
      </c>
      <c r="J1549" s="630" t="s">
        <v>2315</v>
      </c>
      <c r="K1549" s="630" t="s">
        <v>2292</v>
      </c>
      <c r="L1549" s="632">
        <v>43668</v>
      </c>
    </row>
    <row r="1550" spans="1:12">
      <c r="A1550" s="630">
        <v>1541</v>
      </c>
      <c r="B1550" s="630" t="s">
        <v>2491</v>
      </c>
      <c r="C1550" s="631">
        <v>190000</v>
      </c>
      <c r="D1550" s="631">
        <v>58034.27</v>
      </c>
      <c r="E1550" s="631">
        <v>131965.73000000001</v>
      </c>
      <c r="F1550" s="630" t="s">
        <v>2318</v>
      </c>
      <c r="G1550" s="630" t="s">
        <v>2320</v>
      </c>
      <c r="H1550" s="630" t="s">
        <v>2289</v>
      </c>
      <c r="I1550" s="630" t="s">
        <v>2290</v>
      </c>
      <c r="J1550" s="630" t="s">
        <v>2291</v>
      </c>
      <c r="K1550" s="630" t="s">
        <v>2292</v>
      </c>
      <c r="L1550" s="632">
        <v>43668</v>
      </c>
    </row>
    <row r="1551" spans="1:12">
      <c r="A1551" s="630">
        <v>1542</v>
      </c>
      <c r="B1551" s="630" t="s">
        <v>2492</v>
      </c>
      <c r="C1551" s="631">
        <v>129000</v>
      </c>
      <c r="D1551" s="631">
        <v>92588.7</v>
      </c>
      <c r="E1551" s="631">
        <v>36411.300000000003</v>
      </c>
      <c r="F1551" s="630" t="s">
        <v>2370</v>
      </c>
      <c r="G1551" s="630" t="s">
        <v>2352</v>
      </c>
      <c r="H1551" s="630" t="s">
        <v>2289</v>
      </c>
      <c r="I1551" s="630" t="s">
        <v>2290</v>
      </c>
      <c r="J1551" s="630" t="s">
        <v>2291</v>
      </c>
      <c r="K1551" s="630" t="s">
        <v>2292</v>
      </c>
      <c r="L1551" s="632">
        <v>43250</v>
      </c>
    </row>
    <row r="1552" spans="1:12">
      <c r="A1552" s="630">
        <v>1543</v>
      </c>
      <c r="B1552" s="630" t="s">
        <v>2491</v>
      </c>
      <c r="C1552" s="631">
        <v>215000</v>
      </c>
      <c r="D1552" s="631">
        <v>65670.36</v>
      </c>
      <c r="E1552" s="631">
        <v>149329.64000000001</v>
      </c>
      <c r="F1552" s="630" t="s">
        <v>2318</v>
      </c>
      <c r="G1552" s="630" t="s">
        <v>2345</v>
      </c>
      <c r="H1552" s="630" t="s">
        <v>2289</v>
      </c>
      <c r="I1552" s="630" t="s">
        <v>2290</v>
      </c>
      <c r="J1552" s="630" t="s">
        <v>2315</v>
      </c>
      <c r="K1552" s="630" t="s">
        <v>2292</v>
      </c>
      <c r="L1552" s="632">
        <v>43668</v>
      </c>
    </row>
    <row r="1553" spans="1:12">
      <c r="A1553" s="630">
        <v>1544</v>
      </c>
      <c r="B1553" s="630" t="s">
        <v>2493</v>
      </c>
      <c r="C1553" s="631">
        <v>252000</v>
      </c>
      <c r="D1553" s="631">
        <v>180870.96</v>
      </c>
      <c r="E1553" s="631">
        <v>71129.039999999994</v>
      </c>
      <c r="F1553" s="630" t="s">
        <v>2370</v>
      </c>
      <c r="G1553" s="630" t="s">
        <v>2352</v>
      </c>
      <c r="H1553" s="630" t="s">
        <v>2289</v>
      </c>
      <c r="I1553" s="630" t="s">
        <v>2290</v>
      </c>
      <c r="J1553" s="630" t="s">
        <v>2291</v>
      </c>
      <c r="K1553" s="630" t="s">
        <v>2292</v>
      </c>
      <c r="L1553" s="632">
        <v>43250</v>
      </c>
    </row>
    <row r="1554" spans="1:12">
      <c r="A1554" s="630">
        <v>1545</v>
      </c>
      <c r="B1554" s="630" t="s">
        <v>2491</v>
      </c>
      <c r="C1554" s="631">
        <v>400000</v>
      </c>
      <c r="D1554" s="631">
        <v>122177.42</v>
      </c>
      <c r="E1554" s="631">
        <v>277822.58</v>
      </c>
      <c r="F1554" s="630" t="s">
        <v>2318</v>
      </c>
      <c r="G1554" s="630" t="s">
        <v>2320</v>
      </c>
      <c r="H1554" s="630" t="s">
        <v>2289</v>
      </c>
      <c r="I1554" s="630" t="s">
        <v>2290</v>
      </c>
      <c r="J1554" s="630" t="s">
        <v>2291</v>
      </c>
      <c r="K1554" s="630" t="s">
        <v>2292</v>
      </c>
      <c r="L1554" s="632">
        <v>43668</v>
      </c>
    </row>
    <row r="1555" spans="1:12">
      <c r="A1555" s="630">
        <v>1546</v>
      </c>
      <c r="B1555" s="630" t="s">
        <v>2494</v>
      </c>
      <c r="C1555" s="631">
        <v>180000</v>
      </c>
      <c r="D1555" s="631">
        <v>129193.54</v>
      </c>
      <c r="E1555" s="631">
        <v>50806.46</v>
      </c>
      <c r="F1555" s="630" t="s">
        <v>2370</v>
      </c>
      <c r="G1555" s="630" t="s">
        <v>2352</v>
      </c>
      <c r="H1555" s="630" t="s">
        <v>2289</v>
      </c>
      <c r="I1555" s="630" t="s">
        <v>2290</v>
      </c>
      <c r="J1555" s="630" t="s">
        <v>2291</v>
      </c>
      <c r="K1555" s="630" t="s">
        <v>2292</v>
      </c>
      <c r="L1555" s="632">
        <v>43250</v>
      </c>
    </row>
    <row r="1556" spans="1:12">
      <c r="A1556" s="630">
        <v>1547</v>
      </c>
      <c r="B1556" s="630" t="s">
        <v>2495</v>
      </c>
      <c r="C1556" s="631">
        <v>570000</v>
      </c>
      <c r="D1556" s="631">
        <v>409112.9</v>
      </c>
      <c r="E1556" s="631">
        <v>160887.1</v>
      </c>
      <c r="F1556" s="630" t="s">
        <v>2322</v>
      </c>
      <c r="G1556" s="630" t="s">
        <v>2352</v>
      </c>
      <c r="H1556" s="630" t="s">
        <v>2289</v>
      </c>
      <c r="I1556" s="630" t="s">
        <v>2290</v>
      </c>
      <c r="J1556" s="630" t="s">
        <v>2291</v>
      </c>
      <c r="K1556" s="630" t="s">
        <v>2292</v>
      </c>
      <c r="L1556" s="632">
        <v>43250</v>
      </c>
    </row>
    <row r="1557" spans="1:12">
      <c r="A1557" s="630">
        <v>1548</v>
      </c>
      <c r="B1557" s="630" t="s">
        <v>2496</v>
      </c>
      <c r="C1557" s="631">
        <v>557000</v>
      </c>
      <c r="D1557" s="631">
        <v>399782.26</v>
      </c>
      <c r="E1557" s="631">
        <v>157217.74</v>
      </c>
      <c r="F1557" s="630" t="s">
        <v>2370</v>
      </c>
      <c r="G1557" s="630" t="s">
        <v>2352</v>
      </c>
      <c r="H1557" s="630" t="s">
        <v>2289</v>
      </c>
      <c r="I1557" s="630" t="s">
        <v>2290</v>
      </c>
      <c r="J1557" s="630" t="s">
        <v>2291</v>
      </c>
      <c r="K1557" s="630" t="s">
        <v>2292</v>
      </c>
      <c r="L1557" s="632">
        <v>43250</v>
      </c>
    </row>
    <row r="1558" spans="1:12">
      <c r="A1558" s="630">
        <v>1549</v>
      </c>
      <c r="B1558" s="630" t="s">
        <v>2497</v>
      </c>
      <c r="C1558" s="631">
        <v>580000</v>
      </c>
      <c r="D1558" s="631">
        <v>416290.32</v>
      </c>
      <c r="E1558" s="631">
        <v>163709.68</v>
      </c>
      <c r="F1558" s="630" t="s">
        <v>2313</v>
      </c>
      <c r="G1558" s="630" t="s">
        <v>2352</v>
      </c>
      <c r="H1558" s="630" t="s">
        <v>2289</v>
      </c>
      <c r="I1558" s="630" t="s">
        <v>2290</v>
      </c>
      <c r="J1558" s="630" t="s">
        <v>2291</v>
      </c>
      <c r="K1558" s="630" t="s">
        <v>2292</v>
      </c>
      <c r="L1558" s="632">
        <v>43250</v>
      </c>
    </row>
    <row r="1559" spans="1:12">
      <c r="A1559" s="630">
        <v>1550</v>
      </c>
      <c r="B1559" s="630" t="s">
        <v>2498</v>
      </c>
      <c r="C1559" s="631">
        <v>75000</v>
      </c>
      <c r="D1559" s="631">
        <v>53830.64</v>
      </c>
      <c r="E1559" s="631">
        <v>21169.360000000001</v>
      </c>
      <c r="F1559" s="630" t="s">
        <v>2318</v>
      </c>
      <c r="G1559" s="630" t="s">
        <v>2352</v>
      </c>
      <c r="H1559" s="630" t="s">
        <v>2289</v>
      </c>
      <c r="I1559" s="630" t="s">
        <v>2290</v>
      </c>
      <c r="J1559" s="630" t="s">
        <v>2291</v>
      </c>
      <c r="K1559" s="630" t="s">
        <v>2292</v>
      </c>
      <c r="L1559" s="632">
        <v>43250</v>
      </c>
    </row>
    <row r="1560" spans="1:12">
      <c r="A1560" s="630">
        <v>1551</v>
      </c>
      <c r="B1560" s="630" t="s">
        <v>2499</v>
      </c>
      <c r="C1560" s="631">
        <v>60000</v>
      </c>
      <c r="D1560" s="631">
        <v>43064.52</v>
      </c>
      <c r="E1560" s="631">
        <v>16935.48</v>
      </c>
      <c r="F1560" s="630" t="s">
        <v>2370</v>
      </c>
      <c r="G1560" s="630" t="s">
        <v>2352</v>
      </c>
      <c r="H1560" s="630" t="s">
        <v>2289</v>
      </c>
      <c r="I1560" s="630" t="s">
        <v>2290</v>
      </c>
      <c r="J1560" s="630" t="s">
        <v>2291</v>
      </c>
      <c r="K1560" s="630" t="s">
        <v>2292</v>
      </c>
      <c r="L1560" s="632">
        <v>43250</v>
      </c>
    </row>
    <row r="1561" spans="1:12">
      <c r="A1561" s="630">
        <v>1552</v>
      </c>
      <c r="B1561" s="630" t="s">
        <v>2499</v>
      </c>
      <c r="C1561" s="631">
        <v>60000</v>
      </c>
      <c r="D1561" s="631">
        <v>43064.52</v>
      </c>
      <c r="E1561" s="631">
        <v>16935.48</v>
      </c>
      <c r="F1561" s="630" t="s">
        <v>2370</v>
      </c>
      <c r="G1561" s="630" t="s">
        <v>2352</v>
      </c>
      <c r="H1561" s="630" t="s">
        <v>2289</v>
      </c>
      <c r="I1561" s="630" t="s">
        <v>2290</v>
      </c>
      <c r="J1561" s="630" t="s">
        <v>2291</v>
      </c>
      <c r="K1561" s="630" t="s">
        <v>2292</v>
      </c>
      <c r="L1561" s="632">
        <v>43250</v>
      </c>
    </row>
    <row r="1562" spans="1:12">
      <c r="A1562" s="630">
        <v>1553</v>
      </c>
      <c r="B1562" s="630" t="s">
        <v>2499</v>
      </c>
      <c r="C1562" s="631">
        <v>60000</v>
      </c>
      <c r="D1562" s="631">
        <v>43064.52</v>
      </c>
      <c r="E1562" s="631">
        <v>16935.48</v>
      </c>
      <c r="F1562" s="630" t="s">
        <v>2370</v>
      </c>
      <c r="G1562" s="630" t="s">
        <v>2352</v>
      </c>
      <c r="H1562" s="630" t="s">
        <v>2289</v>
      </c>
      <c r="I1562" s="630" t="s">
        <v>2290</v>
      </c>
      <c r="J1562" s="630" t="s">
        <v>2291</v>
      </c>
      <c r="K1562" s="630" t="s">
        <v>2292</v>
      </c>
      <c r="L1562" s="632">
        <v>43250</v>
      </c>
    </row>
    <row r="1563" spans="1:12">
      <c r="A1563" s="630">
        <v>1554</v>
      </c>
      <c r="B1563" s="630" t="s">
        <v>2499</v>
      </c>
      <c r="C1563" s="631">
        <v>60000</v>
      </c>
      <c r="D1563" s="631">
        <v>43064.52</v>
      </c>
      <c r="E1563" s="631">
        <v>16935.48</v>
      </c>
      <c r="F1563" s="630" t="s">
        <v>2370</v>
      </c>
      <c r="G1563" s="630" t="s">
        <v>2352</v>
      </c>
      <c r="H1563" s="630" t="s">
        <v>2289</v>
      </c>
      <c r="I1563" s="630" t="s">
        <v>2290</v>
      </c>
      <c r="J1563" s="630" t="s">
        <v>2291</v>
      </c>
      <c r="K1563" s="630" t="s">
        <v>2292</v>
      </c>
      <c r="L1563" s="632">
        <v>43250</v>
      </c>
    </row>
    <row r="1564" spans="1:12">
      <c r="A1564" s="630">
        <v>1555</v>
      </c>
      <c r="B1564" s="630" t="s">
        <v>2499</v>
      </c>
      <c r="C1564" s="631">
        <v>60000</v>
      </c>
      <c r="D1564" s="631">
        <v>43064.52</v>
      </c>
      <c r="E1564" s="631">
        <v>16935.48</v>
      </c>
      <c r="F1564" s="630" t="s">
        <v>2370</v>
      </c>
      <c r="G1564" s="630" t="s">
        <v>2352</v>
      </c>
      <c r="H1564" s="630" t="s">
        <v>2289</v>
      </c>
      <c r="I1564" s="630" t="s">
        <v>2290</v>
      </c>
      <c r="J1564" s="630" t="s">
        <v>2291</v>
      </c>
      <c r="K1564" s="630" t="s">
        <v>2292</v>
      </c>
      <c r="L1564" s="632">
        <v>43250</v>
      </c>
    </row>
    <row r="1565" spans="1:12">
      <c r="A1565" s="630">
        <v>1556</v>
      </c>
      <c r="B1565" s="630" t="s">
        <v>2499</v>
      </c>
      <c r="C1565" s="631">
        <v>60000</v>
      </c>
      <c r="D1565" s="631">
        <v>43064.52</v>
      </c>
      <c r="E1565" s="631">
        <v>16935.48</v>
      </c>
      <c r="F1565" s="630" t="s">
        <v>2370</v>
      </c>
      <c r="G1565" s="630" t="s">
        <v>2352</v>
      </c>
      <c r="H1565" s="630" t="s">
        <v>2289</v>
      </c>
      <c r="I1565" s="630" t="s">
        <v>2290</v>
      </c>
      <c r="J1565" s="630" t="s">
        <v>2291</v>
      </c>
      <c r="K1565" s="630" t="s">
        <v>2292</v>
      </c>
      <c r="L1565" s="632">
        <v>43250</v>
      </c>
    </row>
    <row r="1566" spans="1:12">
      <c r="A1566" s="630">
        <v>1557</v>
      </c>
      <c r="B1566" s="630" t="s">
        <v>2499</v>
      </c>
      <c r="C1566" s="631">
        <v>60000</v>
      </c>
      <c r="D1566" s="631">
        <v>43064.52</v>
      </c>
      <c r="E1566" s="631">
        <v>16935.48</v>
      </c>
      <c r="F1566" s="630" t="s">
        <v>2370</v>
      </c>
      <c r="G1566" s="630" t="s">
        <v>2352</v>
      </c>
      <c r="H1566" s="630" t="s">
        <v>2289</v>
      </c>
      <c r="I1566" s="630" t="s">
        <v>2290</v>
      </c>
      <c r="J1566" s="630" t="s">
        <v>2291</v>
      </c>
      <c r="K1566" s="630" t="s">
        <v>2292</v>
      </c>
      <c r="L1566" s="632">
        <v>43250</v>
      </c>
    </row>
    <row r="1567" spans="1:12">
      <c r="A1567" s="630">
        <v>1558</v>
      </c>
      <c r="B1567" s="630" t="s">
        <v>2499</v>
      </c>
      <c r="C1567" s="631">
        <v>60000</v>
      </c>
      <c r="D1567" s="631">
        <v>43064.52</v>
      </c>
      <c r="E1567" s="631">
        <v>16935.48</v>
      </c>
      <c r="F1567" s="630" t="s">
        <v>2370</v>
      </c>
      <c r="G1567" s="630" t="s">
        <v>2352</v>
      </c>
      <c r="H1567" s="630" t="s">
        <v>2289</v>
      </c>
      <c r="I1567" s="630" t="s">
        <v>2290</v>
      </c>
      <c r="J1567" s="630" t="s">
        <v>2291</v>
      </c>
      <c r="K1567" s="630" t="s">
        <v>2292</v>
      </c>
      <c r="L1567" s="632">
        <v>43250</v>
      </c>
    </row>
    <row r="1568" spans="1:12">
      <c r="A1568" s="630">
        <v>1559</v>
      </c>
      <c r="B1568" s="630" t="s">
        <v>2499</v>
      </c>
      <c r="C1568" s="631">
        <v>60000</v>
      </c>
      <c r="D1568" s="631">
        <v>43064.52</v>
      </c>
      <c r="E1568" s="631">
        <v>16935.48</v>
      </c>
      <c r="F1568" s="630" t="s">
        <v>2370</v>
      </c>
      <c r="G1568" s="630" t="s">
        <v>2352</v>
      </c>
      <c r="H1568" s="630" t="s">
        <v>2289</v>
      </c>
      <c r="I1568" s="630" t="s">
        <v>2290</v>
      </c>
      <c r="J1568" s="630" t="s">
        <v>2291</v>
      </c>
      <c r="K1568" s="630" t="s">
        <v>2292</v>
      </c>
      <c r="L1568" s="632">
        <v>43250</v>
      </c>
    </row>
    <row r="1569" spans="1:12">
      <c r="A1569" s="630">
        <v>1560</v>
      </c>
      <c r="B1569" s="630" t="s">
        <v>2499</v>
      </c>
      <c r="C1569" s="631">
        <v>60000</v>
      </c>
      <c r="D1569" s="631">
        <v>43064.52</v>
      </c>
      <c r="E1569" s="631">
        <v>16935.48</v>
      </c>
      <c r="F1569" s="630" t="s">
        <v>2370</v>
      </c>
      <c r="G1569" s="630" t="s">
        <v>2352</v>
      </c>
      <c r="H1569" s="630" t="s">
        <v>2289</v>
      </c>
      <c r="I1569" s="630" t="s">
        <v>2290</v>
      </c>
      <c r="J1569" s="630" t="s">
        <v>2291</v>
      </c>
      <c r="K1569" s="630" t="s">
        <v>2292</v>
      </c>
      <c r="L1569" s="632">
        <v>43250</v>
      </c>
    </row>
    <row r="1570" spans="1:12">
      <c r="A1570" s="630">
        <v>1561</v>
      </c>
      <c r="B1570" s="630" t="s">
        <v>2499</v>
      </c>
      <c r="C1570" s="631">
        <v>60000</v>
      </c>
      <c r="D1570" s="631">
        <v>43064.52</v>
      </c>
      <c r="E1570" s="631">
        <v>16935.48</v>
      </c>
      <c r="F1570" s="630" t="s">
        <v>2370</v>
      </c>
      <c r="G1570" s="630" t="s">
        <v>2352</v>
      </c>
      <c r="H1570" s="630" t="s">
        <v>2289</v>
      </c>
      <c r="I1570" s="630" t="s">
        <v>2290</v>
      </c>
      <c r="J1570" s="630" t="s">
        <v>2291</v>
      </c>
      <c r="K1570" s="630" t="s">
        <v>2292</v>
      </c>
      <c r="L1570" s="632">
        <v>43250</v>
      </c>
    </row>
    <row r="1571" spans="1:12">
      <c r="A1571" s="630">
        <v>1562</v>
      </c>
      <c r="B1571" s="630" t="s">
        <v>2499</v>
      </c>
      <c r="C1571" s="631">
        <v>60000</v>
      </c>
      <c r="D1571" s="631">
        <v>43064.52</v>
      </c>
      <c r="E1571" s="631">
        <v>16935.48</v>
      </c>
      <c r="F1571" s="630" t="s">
        <v>2370</v>
      </c>
      <c r="G1571" s="630" t="s">
        <v>2352</v>
      </c>
      <c r="H1571" s="630" t="s">
        <v>2289</v>
      </c>
      <c r="I1571" s="630" t="s">
        <v>2290</v>
      </c>
      <c r="J1571" s="630" t="s">
        <v>2291</v>
      </c>
      <c r="K1571" s="630" t="s">
        <v>2292</v>
      </c>
      <c r="L1571" s="632">
        <v>43250</v>
      </c>
    </row>
    <row r="1572" spans="1:12">
      <c r="A1572" s="630">
        <v>1563</v>
      </c>
      <c r="B1572" s="630" t="s">
        <v>2499</v>
      </c>
      <c r="C1572" s="631">
        <v>60000</v>
      </c>
      <c r="D1572" s="631">
        <v>43064.52</v>
      </c>
      <c r="E1572" s="631">
        <v>16935.48</v>
      </c>
      <c r="F1572" s="630" t="s">
        <v>2370</v>
      </c>
      <c r="G1572" s="630" t="s">
        <v>2352</v>
      </c>
      <c r="H1572" s="630" t="s">
        <v>2289</v>
      </c>
      <c r="I1572" s="630" t="s">
        <v>2290</v>
      </c>
      <c r="J1572" s="630" t="s">
        <v>2291</v>
      </c>
      <c r="K1572" s="630" t="s">
        <v>2292</v>
      </c>
      <c r="L1572" s="632">
        <v>43250</v>
      </c>
    </row>
    <row r="1573" spans="1:12">
      <c r="A1573" s="630">
        <v>1564</v>
      </c>
      <c r="B1573" s="630" t="s">
        <v>2499</v>
      </c>
      <c r="C1573" s="631">
        <v>60000</v>
      </c>
      <c r="D1573" s="631">
        <v>43064.52</v>
      </c>
      <c r="E1573" s="631">
        <v>16935.48</v>
      </c>
      <c r="F1573" s="630" t="s">
        <v>2370</v>
      </c>
      <c r="G1573" s="630" t="s">
        <v>2352</v>
      </c>
      <c r="H1573" s="630" t="s">
        <v>2289</v>
      </c>
      <c r="I1573" s="630" t="s">
        <v>2290</v>
      </c>
      <c r="J1573" s="630" t="s">
        <v>2291</v>
      </c>
      <c r="K1573" s="630" t="s">
        <v>2292</v>
      </c>
      <c r="L1573" s="632">
        <v>43250</v>
      </c>
    </row>
    <row r="1574" spans="1:12">
      <c r="A1574" s="630">
        <v>1565</v>
      </c>
      <c r="B1574" s="630" t="s">
        <v>2499</v>
      </c>
      <c r="C1574" s="631">
        <v>60000</v>
      </c>
      <c r="D1574" s="631">
        <v>43064.52</v>
      </c>
      <c r="E1574" s="631">
        <v>16935.48</v>
      </c>
      <c r="F1574" s="630" t="s">
        <v>2370</v>
      </c>
      <c r="G1574" s="630" t="s">
        <v>2352</v>
      </c>
      <c r="H1574" s="630" t="s">
        <v>2289</v>
      </c>
      <c r="I1574" s="630" t="s">
        <v>2290</v>
      </c>
      <c r="J1574" s="630" t="s">
        <v>2291</v>
      </c>
      <c r="K1574" s="630" t="s">
        <v>2292</v>
      </c>
      <c r="L1574" s="632">
        <v>43250</v>
      </c>
    </row>
    <row r="1575" spans="1:12">
      <c r="A1575" s="630">
        <v>1566</v>
      </c>
      <c r="B1575" s="630" t="s">
        <v>2500</v>
      </c>
      <c r="C1575" s="631">
        <v>55000</v>
      </c>
      <c r="D1575" s="631">
        <v>39475.81</v>
      </c>
      <c r="E1575" s="631">
        <v>15524.19</v>
      </c>
      <c r="F1575" s="630" t="s">
        <v>2370</v>
      </c>
      <c r="G1575" s="630" t="s">
        <v>2352</v>
      </c>
      <c r="H1575" s="630" t="s">
        <v>2289</v>
      </c>
      <c r="I1575" s="630" t="s">
        <v>2290</v>
      </c>
      <c r="J1575" s="630" t="s">
        <v>2291</v>
      </c>
      <c r="K1575" s="630" t="s">
        <v>2292</v>
      </c>
      <c r="L1575" s="632">
        <v>43250</v>
      </c>
    </row>
    <row r="1576" spans="1:12">
      <c r="A1576" s="630">
        <v>1567</v>
      </c>
      <c r="B1576" s="630" t="s">
        <v>2500</v>
      </c>
      <c r="C1576" s="631">
        <v>55000</v>
      </c>
      <c r="D1576" s="631">
        <v>39475.81</v>
      </c>
      <c r="E1576" s="631">
        <v>15524.19</v>
      </c>
      <c r="F1576" s="630" t="s">
        <v>2370</v>
      </c>
      <c r="G1576" s="630" t="s">
        <v>2352</v>
      </c>
      <c r="H1576" s="630" t="s">
        <v>2289</v>
      </c>
      <c r="I1576" s="630" t="s">
        <v>2290</v>
      </c>
      <c r="J1576" s="630" t="s">
        <v>2291</v>
      </c>
      <c r="K1576" s="630" t="s">
        <v>2292</v>
      </c>
      <c r="L1576" s="632">
        <v>43250</v>
      </c>
    </row>
    <row r="1577" spans="1:12">
      <c r="A1577" s="630">
        <v>1568</v>
      </c>
      <c r="B1577" s="630" t="s">
        <v>2500</v>
      </c>
      <c r="C1577" s="631">
        <v>55000</v>
      </c>
      <c r="D1577" s="631">
        <v>39475.81</v>
      </c>
      <c r="E1577" s="631">
        <v>15524.19</v>
      </c>
      <c r="F1577" s="630" t="s">
        <v>2370</v>
      </c>
      <c r="G1577" s="630" t="s">
        <v>2352</v>
      </c>
      <c r="H1577" s="630" t="s">
        <v>2289</v>
      </c>
      <c r="I1577" s="630" t="s">
        <v>2290</v>
      </c>
      <c r="J1577" s="630" t="s">
        <v>2291</v>
      </c>
      <c r="K1577" s="630" t="s">
        <v>2292</v>
      </c>
      <c r="L1577" s="632">
        <v>43250</v>
      </c>
    </row>
    <row r="1578" spans="1:12">
      <c r="A1578" s="630">
        <v>1569</v>
      </c>
      <c r="B1578" s="630" t="s">
        <v>2500</v>
      </c>
      <c r="C1578" s="631">
        <v>55000</v>
      </c>
      <c r="D1578" s="631">
        <v>39475.81</v>
      </c>
      <c r="E1578" s="631">
        <v>15524.19</v>
      </c>
      <c r="F1578" s="630" t="s">
        <v>2370</v>
      </c>
      <c r="G1578" s="630" t="s">
        <v>2352</v>
      </c>
      <c r="H1578" s="630" t="s">
        <v>2289</v>
      </c>
      <c r="I1578" s="630" t="s">
        <v>2290</v>
      </c>
      <c r="J1578" s="630" t="s">
        <v>2291</v>
      </c>
      <c r="K1578" s="630" t="s">
        <v>2292</v>
      </c>
      <c r="L1578" s="632">
        <v>43250</v>
      </c>
    </row>
    <row r="1579" spans="1:12">
      <c r="A1579" s="630">
        <v>1570</v>
      </c>
      <c r="B1579" s="630" t="s">
        <v>2501</v>
      </c>
      <c r="C1579" s="631">
        <v>20000</v>
      </c>
      <c r="D1579" s="631">
        <v>20000</v>
      </c>
      <c r="E1579" s="631">
        <v>0</v>
      </c>
      <c r="F1579" s="630" t="s">
        <v>2332</v>
      </c>
      <c r="G1579" s="630" t="s">
        <v>2352</v>
      </c>
      <c r="H1579" s="630" t="s">
        <v>2289</v>
      </c>
      <c r="I1579" s="630" t="s">
        <v>2290</v>
      </c>
      <c r="J1579" s="630" t="s">
        <v>2291</v>
      </c>
      <c r="K1579" s="630" t="s">
        <v>2292</v>
      </c>
      <c r="L1579" s="632">
        <v>43250</v>
      </c>
    </row>
    <row r="1580" spans="1:12">
      <c r="A1580" s="630">
        <v>1571</v>
      </c>
      <c r="B1580" s="630" t="s">
        <v>2501</v>
      </c>
      <c r="C1580" s="631">
        <v>20000</v>
      </c>
      <c r="D1580" s="631">
        <v>20000</v>
      </c>
      <c r="E1580" s="631">
        <v>0</v>
      </c>
      <c r="F1580" s="630" t="s">
        <v>2332</v>
      </c>
      <c r="G1580" s="630" t="s">
        <v>2352</v>
      </c>
      <c r="H1580" s="630" t="s">
        <v>2289</v>
      </c>
      <c r="I1580" s="630" t="s">
        <v>2290</v>
      </c>
      <c r="J1580" s="630" t="s">
        <v>2291</v>
      </c>
      <c r="K1580" s="630" t="s">
        <v>2292</v>
      </c>
      <c r="L1580" s="632">
        <v>43250</v>
      </c>
    </row>
    <row r="1581" spans="1:12">
      <c r="A1581" s="630">
        <v>1572</v>
      </c>
      <c r="B1581" s="630" t="s">
        <v>2501</v>
      </c>
      <c r="C1581" s="631">
        <v>20000</v>
      </c>
      <c r="D1581" s="631">
        <v>20000</v>
      </c>
      <c r="E1581" s="631">
        <v>0</v>
      </c>
      <c r="F1581" s="630" t="s">
        <v>2332</v>
      </c>
      <c r="G1581" s="630" t="s">
        <v>2352</v>
      </c>
      <c r="H1581" s="630" t="s">
        <v>2289</v>
      </c>
      <c r="I1581" s="630" t="s">
        <v>2290</v>
      </c>
      <c r="J1581" s="630" t="s">
        <v>2291</v>
      </c>
      <c r="K1581" s="630" t="s">
        <v>2292</v>
      </c>
      <c r="L1581" s="632">
        <v>43250</v>
      </c>
    </row>
    <row r="1582" spans="1:12">
      <c r="A1582" s="630">
        <v>1573</v>
      </c>
      <c r="B1582" s="630" t="s">
        <v>2501</v>
      </c>
      <c r="C1582" s="631">
        <v>20000</v>
      </c>
      <c r="D1582" s="631">
        <v>20000</v>
      </c>
      <c r="E1582" s="631">
        <v>0</v>
      </c>
      <c r="F1582" s="630" t="s">
        <v>2332</v>
      </c>
      <c r="G1582" s="630" t="s">
        <v>2352</v>
      </c>
      <c r="H1582" s="630" t="s">
        <v>2289</v>
      </c>
      <c r="I1582" s="630" t="s">
        <v>2290</v>
      </c>
      <c r="J1582" s="630" t="s">
        <v>2291</v>
      </c>
      <c r="K1582" s="630" t="s">
        <v>2292</v>
      </c>
      <c r="L1582" s="632">
        <v>43250</v>
      </c>
    </row>
    <row r="1583" spans="1:12">
      <c r="A1583" s="630">
        <v>1574</v>
      </c>
      <c r="B1583" s="630" t="s">
        <v>2501</v>
      </c>
      <c r="C1583" s="631">
        <v>20000</v>
      </c>
      <c r="D1583" s="631">
        <v>20000</v>
      </c>
      <c r="E1583" s="631">
        <v>0</v>
      </c>
      <c r="F1583" s="630" t="s">
        <v>2332</v>
      </c>
      <c r="G1583" s="630" t="s">
        <v>2352</v>
      </c>
      <c r="H1583" s="630" t="s">
        <v>2289</v>
      </c>
      <c r="I1583" s="630" t="s">
        <v>2290</v>
      </c>
      <c r="J1583" s="630" t="s">
        <v>2291</v>
      </c>
      <c r="K1583" s="630" t="s">
        <v>2292</v>
      </c>
      <c r="L1583" s="632">
        <v>43250</v>
      </c>
    </row>
    <row r="1584" spans="1:12">
      <c r="A1584" s="630">
        <v>1575</v>
      </c>
      <c r="B1584" s="630" t="s">
        <v>2501</v>
      </c>
      <c r="C1584" s="631">
        <v>20000</v>
      </c>
      <c r="D1584" s="631">
        <v>20000</v>
      </c>
      <c r="E1584" s="631">
        <v>0</v>
      </c>
      <c r="F1584" s="630" t="s">
        <v>2332</v>
      </c>
      <c r="G1584" s="630" t="s">
        <v>2352</v>
      </c>
      <c r="H1584" s="630" t="s">
        <v>2289</v>
      </c>
      <c r="I1584" s="630" t="s">
        <v>2290</v>
      </c>
      <c r="J1584" s="630" t="s">
        <v>2291</v>
      </c>
      <c r="K1584" s="630" t="s">
        <v>2292</v>
      </c>
      <c r="L1584" s="632">
        <v>43250</v>
      </c>
    </row>
    <row r="1585" spans="1:12">
      <c r="A1585" s="630">
        <v>1576</v>
      </c>
      <c r="B1585" s="630" t="s">
        <v>2501</v>
      </c>
      <c r="C1585" s="631">
        <v>20000</v>
      </c>
      <c r="D1585" s="631">
        <v>20000</v>
      </c>
      <c r="E1585" s="631">
        <v>0</v>
      </c>
      <c r="F1585" s="630" t="s">
        <v>2332</v>
      </c>
      <c r="G1585" s="630" t="s">
        <v>2352</v>
      </c>
      <c r="H1585" s="630" t="s">
        <v>2289</v>
      </c>
      <c r="I1585" s="630" t="s">
        <v>2290</v>
      </c>
      <c r="J1585" s="630" t="s">
        <v>2291</v>
      </c>
      <c r="K1585" s="630" t="s">
        <v>2292</v>
      </c>
      <c r="L1585" s="632">
        <v>43250</v>
      </c>
    </row>
    <row r="1586" spans="1:12">
      <c r="A1586" s="630">
        <v>1577</v>
      </c>
      <c r="B1586" s="630" t="s">
        <v>2501</v>
      </c>
      <c r="C1586" s="631">
        <v>20000</v>
      </c>
      <c r="D1586" s="631">
        <v>20000</v>
      </c>
      <c r="E1586" s="631">
        <v>0</v>
      </c>
      <c r="F1586" s="630" t="s">
        <v>2332</v>
      </c>
      <c r="G1586" s="630" t="s">
        <v>2352</v>
      </c>
      <c r="H1586" s="630" t="s">
        <v>2289</v>
      </c>
      <c r="I1586" s="630" t="s">
        <v>2290</v>
      </c>
      <c r="J1586" s="630" t="s">
        <v>2291</v>
      </c>
      <c r="K1586" s="630" t="s">
        <v>2292</v>
      </c>
      <c r="L1586" s="632">
        <v>43250</v>
      </c>
    </row>
    <row r="1587" spans="1:12">
      <c r="A1587" s="630">
        <v>1578</v>
      </c>
      <c r="B1587" s="630" t="s">
        <v>2501</v>
      </c>
      <c r="C1587" s="631">
        <v>20000</v>
      </c>
      <c r="D1587" s="631">
        <v>20000</v>
      </c>
      <c r="E1587" s="631">
        <v>0</v>
      </c>
      <c r="F1587" s="630" t="s">
        <v>2332</v>
      </c>
      <c r="G1587" s="630" t="s">
        <v>2352</v>
      </c>
      <c r="H1587" s="630" t="s">
        <v>2289</v>
      </c>
      <c r="I1587" s="630" t="s">
        <v>2290</v>
      </c>
      <c r="J1587" s="630" t="s">
        <v>2291</v>
      </c>
      <c r="K1587" s="630" t="s">
        <v>2292</v>
      </c>
      <c r="L1587" s="632">
        <v>43250</v>
      </c>
    </row>
    <row r="1588" spans="1:12">
      <c r="A1588" s="630">
        <v>1579</v>
      </c>
      <c r="B1588" s="630" t="s">
        <v>2501</v>
      </c>
      <c r="C1588" s="631">
        <v>20000</v>
      </c>
      <c r="D1588" s="631">
        <v>20000</v>
      </c>
      <c r="E1588" s="631">
        <v>0</v>
      </c>
      <c r="F1588" s="630" t="s">
        <v>2332</v>
      </c>
      <c r="G1588" s="630" t="s">
        <v>2352</v>
      </c>
      <c r="H1588" s="630" t="s">
        <v>2289</v>
      </c>
      <c r="I1588" s="630" t="s">
        <v>2290</v>
      </c>
      <c r="J1588" s="630" t="s">
        <v>2291</v>
      </c>
      <c r="K1588" s="630" t="s">
        <v>2292</v>
      </c>
      <c r="L1588" s="632">
        <v>43250</v>
      </c>
    </row>
    <row r="1589" spans="1:12">
      <c r="A1589" s="630">
        <v>1580</v>
      </c>
      <c r="B1589" s="630" t="s">
        <v>2501</v>
      </c>
      <c r="C1589" s="631">
        <v>20000</v>
      </c>
      <c r="D1589" s="631">
        <v>20000</v>
      </c>
      <c r="E1589" s="631">
        <v>0</v>
      </c>
      <c r="F1589" s="630" t="s">
        <v>2332</v>
      </c>
      <c r="G1589" s="630" t="s">
        <v>2352</v>
      </c>
      <c r="H1589" s="630" t="s">
        <v>2289</v>
      </c>
      <c r="I1589" s="630" t="s">
        <v>2290</v>
      </c>
      <c r="J1589" s="630" t="s">
        <v>2291</v>
      </c>
      <c r="K1589" s="630" t="s">
        <v>2292</v>
      </c>
      <c r="L1589" s="632">
        <v>43250</v>
      </c>
    </row>
    <row r="1590" spans="1:12">
      <c r="A1590" s="630">
        <v>1581</v>
      </c>
      <c r="B1590" s="630" t="s">
        <v>2501</v>
      </c>
      <c r="C1590" s="631">
        <v>20000</v>
      </c>
      <c r="D1590" s="631">
        <v>20000</v>
      </c>
      <c r="E1590" s="631">
        <v>0</v>
      </c>
      <c r="F1590" s="630" t="s">
        <v>2332</v>
      </c>
      <c r="G1590" s="630" t="s">
        <v>2352</v>
      </c>
      <c r="H1590" s="630" t="s">
        <v>2289</v>
      </c>
      <c r="I1590" s="630" t="s">
        <v>2290</v>
      </c>
      <c r="J1590" s="630" t="s">
        <v>2291</v>
      </c>
      <c r="K1590" s="630" t="s">
        <v>2292</v>
      </c>
      <c r="L1590" s="632">
        <v>43250</v>
      </c>
    </row>
    <row r="1591" spans="1:12">
      <c r="A1591" s="630">
        <v>1582</v>
      </c>
      <c r="B1591" s="630" t="s">
        <v>2501</v>
      </c>
      <c r="C1591" s="631">
        <v>20000</v>
      </c>
      <c r="D1591" s="631">
        <v>20000</v>
      </c>
      <c r="E1591" s="631">
        <v>0</v>
      </c>
      <c r="F1591" s="630" t="s">
        <v>2332</v>
      </c>
      <c r="G1591" s="630" t="s">
        <v>2352</v>
      </c>
      <c r="H1591" s="630" t="s">
        <v>2289</v>
      </c>
      <c r="I1591" s="630" t="s">
        <v>2290</v>
      </c>
      <c r="J1591" s="630" t="s">
        <v>2291</v>
      </c>
      <c r="K1591" s="630" t="s">
        <v>2292</v>
      </c>
      <c r="L1591" s="632">
        <v>43250</v>
      </c>
    </row>
    <row r="1592" spans="1:12">
      <c r="A1592" s="630">
        <v>1583</v>
      </c>
      <c r="B1592" s="630" t="s">
        <v>2501</v>
      </c>
      <c r="C1592" s="631">
        <v>20000</v>
      </c>
      <c r="D1592" s="631">
        <v>20000</v>
      </c>
      <c r="E1592" s="631">
        <v>0</v>
      </c>
      <c r="F1592" s="630" t="s">
        <v>2332</v>
      </c>
      <c r="G1592" s="630" t="s">
        <v>2352</v>
      </c>
      <c r="H1592" s="630" t="s">
        <v>2289</v>
      </c>
      <c r="I1592" s="630" t="s">
        <v>2290</v>
      </c>
      <c r="J1592" s="630" t="s">
        <v>2291</v>
      </c>
      <c r="K1592" s="630" t="s">
        <v>2292</v>
      </c>
      <c r="L1592" s="632">
        <v>43250</v>
      </c>
    </row>
    <row r="1593" spans="1:12">
      <c r="A1593" s="630">
        <v>1584</v>
      </c>
      <c r="B1593" s="630" t="s">
        <v>2501</v>
      </c>
      <c r="C1593" s="631">
        <v>20000</v>
      </c>
      <c r="D1593" s="631">
        <v>20000</v>
      </c>
      <c r="E1593" s="631">
        <v>0</v>
      </c>
      <c r="F1593" s="630" t="s">
        <v>2332</v>
      </c>
      <c r="G1593" s="630" t="s">
        <v>2352</v>
      </c>
      <c r="H1593" s="630" t="s">
        <v>2289</v>
      </c>
      <c r="I1593" s="630" t="s">
        <v>2290</v>
      </c>
      <c r="J1593" s="630" t="s">
        <v>2291</v>
      </c>
      <c r="K1593" s="630" t="s">
        <v>2292</v>
      </c>
      <c r="L1593" s="632">
        <v>43250</v>
      </c>
    </row>
    <row r="1594" spans="1:12">
      <c r="A1594" s="630">
        <v>1585</v>
      </c>
      <c r="B1594" s="630" t="s">
        <v>2501</v>
      </c>
      <c r="C1594" s="631">
        <v>20000</v>
      </c>
      <c r="D1594" s="631">
        <v>20000</v>
      </c>
      <c r="E1594" s="631">
        <v>0</v>
      </c>
      <c r="F1594" s="630" t="s">
        <v>2332</v>
      </c>
      <c r="G1594" s="630" t="s">
        <v>2352</v>
      </c>
      <c r="H1594" s="630" t="s">
        <v>2289</v>
      </c>
      <c r="I1594" s="630" t="s">
        <v>2290</v>
      </c>
      <c r="J1594" s="630" t="s">
        <v>2291</v>
      </c>
      <c r="K1594" s="630" t="s">
        <v>2292</v>
      </c>
      <c r="L1594" s="632">
        <v>43250</v>
      </c>
    </row>
    <row r="1595" spans="1:12">
      <c r="A1595" s="630">
        <v>1586</v>
      </c>
      <c r="B1595" s="630" t="s">
        <v>2502</v>
      </c>
      <c r="C1595" s="631">
        <v>58000</v>
      </c>
      <c r="D1595" s="631">
        <v>20396.669999999998</v>
      </c>
      <c r="E1595" s="631">
        <v>37603.33</v>
      </c>
      <c r="F1595" s="630" t="s">
        <v>2318</v>
      </c>
      <c r="G1595" s="630" t="s">
        <v>2288</v>
      </c>
      <c r="H1595" s="630" t="s">
        <v>2289</v>
      </c>
      <c r="I1595" s="630" t="s">
        <v>2290</v>
      </c>
      <c r="J1595" s="630" t="s">
        <v>2291</v>
      </c>
      <c r="K1595" s="630" t="s">
        <v>2292</v>
      </c>
      <c r="L1595" s="632">
        <v>43276</v>
      </c>
    </row>
    <row r="1596" spans="1:12">
      <c r="A1596" s="630">
        <v>1587</v>
      </c>
      <c r="B1596" s="630" t="s">
        <v>2502</v>
      </c>
      <c r="C1596" s="631">
        <v>58000</v>
      </c>
      <c r="D1596" s="631">
        <v>20396.669999999998</v>
      </c>
      <c r="E1596" s="631">
        <v>37603.33</v>
      </c>
      <c r="F1596" s="630" t="s">
        <v>2318</v>
      </c>
      <c r="G1596" s="630" t="s">
        <v>2288</v>
      </c>
      <c r="H1596" s="630" t="s">
        <v>2289</v>
      </c>
      <c r="I1596" s="630" t="s">
        <v>2290</v>
      </c>
      <c r="J1596" s="630" t="s">
        <v>2291</v>
      </c>
      <c r="K1596" s="630" t="s">
        <v>2292</v>
      </c>
      <c r="L1596" s="632">
        <v>43276</v>
      </c>
    </row>
    <row r="1597" spans="1:12">
      <c r="A1597" s="630">
        <v>1588</v>
      </c>
      <c r="B1597" s="630" t="s">
        <v>2502</v>
      </c>
      <c r="C1597" s="631">
        <v>58000</v>
      </c>
      <c r="D1597" s="631">
        <v>20396.669999999998</v>
      </c>
      <c r="E1597" s="631">
        <v>37603.33</v>
      </c>
      <c r="F1597" s="630" t="s">
        <v>2318</v>
      </c>
      <c r="G1597" s="630" t="s">
        <v>2288</v>
      </c>
      <c r="H1597" s="630" t="s">
        <v>2289</v>
      </c>
      <c r="I1597" s="630" t="s">
        <v>2290</v>
      </c>
      <c r="J1597" s="630" t="s">
        <v>2291</v>
      </c>
      <c r="K1597" s="630" t="s">
        <v>2292</v>
      </c>
      <c r="L1597" s="632">
        <v>43276</v>
      </c>
    </row>
    <row r="1598" spans="1:12">
      <c r="A1598" s="630">
        <v>1589</v>
      </c>
      <c r="B1598" s="630" t="s">
        <v>2502</v>
      </c>
      <c r="C1598" s="631">
        <v>58000</v>
      </c>
      <c r="D1598" s="631">
        <v>20396.669999999998</v>
      </c>
      <c r="E1598" s="631">
        <v>37603.33</v>
      </c>
      <c r="F1598" s="630" t="s">
        <v>2318</v>
      </c>
      <c r="G1598" s="630" t="s">
        <v>2288</v>
      </c>
      <c r="H1598" s="630" t="s">
        <v>2289</v>
      </c>
      <c r="I1598" s="630" t="s">
        <v>2290</v>
      </c>
      <c r="J1598" s="630" t="s">
        <v>2291</v>
      </c>
      <c r="K1598" s="630" t="s">
        <v>2292</v>
      </c>
      <c r="L1598" s="632">
        <v>43276</v>
      </c>
    </row>
    <row r="1599" spans="1:12">
      <c r="A1599" s="630">
        <v>1590</v>
      </c>
      <c r="B1599" s="630" t="s">
        <v>2502</v>
      </c>
      <c r="C1599" s="631">
        <v>58000</v>
      </c>
      <c r="D1599" s="631">
        <v>20396.669999999998</v>
      </c>
      <c r="E1599" s="631">
        <v>37603.33</v>
      </c>
      <c r="F1599" s="630" t="s">
        <v>2318</v>
      </c>
      <c r="G1599" s="630" t="s">
        <v>2288</v>
      </c>
      <c r="H1599" s="630" t="s">
        <v>2289</v>
      </c>
      <c r="I1599" s="630" t="s">
        <v>2290</v>
      </c>
      <c r="J1599" s="630" t="s">
        <v>2291</v>
      </c>
      <c r="K1599" s="630" t="s">
        <v>2292</v>
      </c>
      <c r="L1599" s="632">
        <v>43276</v>
      </c>
    </row>
    <row r="1600" spans="1:12">
      <c r="A1600" s="630">
        <v>1591</v>
      </c>
      <c r="B1600" s="630" t="s">
        <v>2502</v>
      </c>
      <c r="C1600" s="631">
        <v>58000</v>
      </c>
      <c r="D1600" s="631">
        <v>20396.669999999998</v>
      </c>
      <c r="E1600" s="631">
        <v>37603.33</v>
      </c>
      <c r="F1600" s="630" t="s">
        <v>2318</v>
      </c>
      <c r="G1600" s="630" t="s">
        <v>2288</v>
      </c>
      <c r="H1600" s="630" t="s">
        <v>2289</v>
      </c>
      <c r="I1600" s="630" t="s">
        <v>2290</v>
      </c>
      <c r="J1600" s="630" t="s">
        <v>2291</v>
      </c>
      <c r="K1600" s="630" t="s">
        <v>2292</v>
      </c>
      <c r="L1600" s="632">
        <v>43276</v>
      </c>
    </row>
    <row r="1601" spans="1:12">
      <c r="A1601" s="630">
        <v>1592</v>
      </c>
      <c r="B1601" s="630" t="s">
        <v>2502</v>
      </c>
      <c r="C1601" s="631">
        <v>58000</v>
      </c>
      <c r="D1601" s="631">
        <v>20396.669999999998</v>
      </c>
      <c r="E1601" s="631">
        <v>37603.33</v>
      </c>
      <c r="F1601" s="630" t="s">
        <v>2318</v>
      </c>
      <c r="G1601" s="630" t="s">
        <v>2288</v>
      </c>
      <c r="H1601" s="630" t="s">
        <v>2289</v>
      </c>
      <c r="I1601" s="630" t="s">
        <v>2290</v>
      </c>
      <c r="J1601" s="630" t="s">
        <v>2291</v>
      </c>
      <c r="K1601" s="630" t="s">
        <v>2292</v>
      </c>
      <c r="L1601" s="632">
        <v>43276</v>
      </c>
    </row>
    <row r="1602" spans="1:12">
      <c r="A1602" s="630">
        <v>1593</v>
      </c>
      <c r="B1602" s="630" t="s">
        <v>2502</v>
      </c>
      <c r="C1602" s="631">
        <v>58000</v>
      </c>
      <c r="D1602" s="631">
        <v>20396.669999999998</v>
      </c>
      <c r="E1602" s="631">
        <v>37603.33</v>
      </c>
      <c r="F1602" s="630" t="s">
        <v>2318</v>
      </c>
      <c r="G1602" s="630" t="s">
        <v>2288</v>
      </c>
      <c r="H1602" s="630" t="s">
        <v>2289</v>
      </c>
      <c r="I1602" s="630" t="s">
        <v>2290</v>
      </c>
      <c r="J1602" s="630" t="s">
        <v>2291</v>
      </c>
      <c r="K1602" s="630" t="s">
        <v>2292</v>
      </c>
      <c r="L1602" s="632">
        <v>43276</v>
      </c>
    </row>
    <row r="1603" spans="1:12">
      <c r="A1603" s="630">
        <v>1594</v>
      </c>
      <c r="B1603" s="630" t="s">
        <v>2502</v>
      </c>
      <c r="C1603" s="631">
        <v>58000</v>
      </c>
      <c r="D1603" s="631">
        <v>20396.669999999998</v>
      </c>
      <c r="E1603" s="631">
        <v>37603.33</v>
      </c>
      <c r="F1603" s="630" t="s">
        <v>2318</v>
      </c>
      <c r="G1603" s="630" t="s">
        <v>2288</v>
      </c>
      <c r="H1603" s="630" t="s">
        <v>2289</v>
      </c>
      <c r="I1603" s="630" t="s">
        <v>2290</v>
      </c>
      <c r="J1603" s="630" t="s">
        <v>2291</v>
      </c>
      <c r="K1603" s="630" t="s">
        <v>2292</v>
      </c>
      <c r="L1603" s="632">
        <v>43276</v>
      </c>
    </row>
    <row r="1604" spans="1:12">
      <c r="A1604" s="630">
        <v>1595</v>
      </c>
      <c r="B1604" s="630" t="s">
        <v>2502</v>
      </c>
      <c r="C1604" s="631">
        <v>58000</v>
      </c>
      <c r="D1604" s="631">
        <v>20396.669999999998</v>
      </c>
      <c r="E1604" s="631">
        <v>37603.33</v>
      </c>
      <c r="F1604" s="630" t="s">
        <v>2318</v>
      </c>
      <c r="G1604" s="630" t="s">
        <v>2288</v>
      </c>
      <c r="H1604" s="630" t="s">
        <v>2289</v>
      </c>
      <c r="I1604" s="630" t="s">
        <v>2290</v>
      </c>
      <c r="J1604" s="630" t="s">
        <v>2291</v>
      </c>
      <c r="K1604" s="630" t="s">
        <v>2292</v>
      </c>
      <c r="L1604" s="632">
        <v>43276</v>
      </c>
    </row>
    <row r="1605" spans="1:12">
      <c r="A1605" s="630">
        <v>1596</v>
      </c>
      <c r="B1605" s="630" t="s">
        <v>2503</v>
      </c>
      <c r="C1605" s="631">
        <v>270000</v>
      </c>
      <c r="D1605" s="631">
        <v>63435.48</v>
      </c>
      <c r="E1605" s="631">
        <v>206564.52</v>
      </c>
      <c r="F1605" s="630" t="s">
        <v>2318</v>
      </c>
      <c r="G1605" s="630" t="s">
        <v>2288</v>
      </c>
      <c r="H1605" s="630" t="s">
        <v>2289</v>
      </c>
      <c r="I1605" s="630" t="s">
        <v>2290</v>
      </c>
      <c r="J1605" s="630" t="s">
        <v>2291</v>
      </c>
      <c r="K1605" s="630" t="s">
        <v>2292</v>
      </c>
      <c r="L1605" s="632">
        <v>43703</v>
      </c>
    </row>
    <row r="1606" spans="1:12">
      <c r="A1606" s="630">
        <v>1597</v>
      </c>
      <c r="B1606" s="630" t="s">
        <v>2503</v>
      </c>
      <c r="C1606" s="631">
        <v>270000</v>
      </c>
      <c r="D1606" s="631">
        <v>63435.48</v>
      </c>
      <c r="E1606" s="631">
        <v>206564.52</v>
      </c>
      <c r="F1606" s="630" t="s">
        <v>2318</v>
      </c>
      <c r="G1606" s="630" t="s">
        <v>2288</v>
      </c>
      <c r="H1606" s="630" t="s">
        <v>2289</v>
      </c>
      <c r="I1606" s="630" t="s">
        <v>2290</v>
      </c>
      <c r="J1606" s="630" t="s">
        <v>2291</v>
      </c>
      <c r="K1606" s="630" t="s">
        <v>2292</v>
      </c>
      <c r="L1606" s="632">
        <v>43703</v>
      </c>
    </row>
    <row r="1607" spans="1:12">
      <c r="A1607" s="630">
        <v>1598</v>
      </c>
      <c r="B1607" s="630" t="s">
        <v>2504</v>
      </c>
      <c r="C1607" s="631">
        <v>12000</v>
      </c>
      <c r="D1607" s="631">
        <v>12000</v>
      </c>
      <c r="E1607" s="631">
        <v>0</v>
      </c>
      <c r="F1607" s="630" t="s">
        <v>2318</v>
      </c>
      <c r="G1607" s="630" t="s">
        <v>2288</v>
      </c>
      <c r="H1607" s="630" t="s">
        <v>2289</v>
      </c>
      <c r="I1607" s="630" t="s">
        <v>2290</v>
      </c>
      <c r="J1607" s="630" t="s">
        <v>2291</v>
      </c>
      <c r="K1607" s="630" t="s">
        <v>2292</v>
      </c>
      <c r="L1607" s="632">
        <v>43703</v>
      </c>
    </row>
    <row r="1608" spans="1:12">
      <c r="A1608" s="630">
        <v>1599</v>
      </c>
      <c r="B1608" s="630" t="s">
        <v>2504</v>
      </c>
      <c r="C1608" s="631">
        <v>12000</v>
      </c>
      <c r="D1608" s="631">
        <v>12000</v>
      </c>
      <c r="E1608" s="631">
        <v>0</v>
      </c>
      <c r="F1608" s="630" t="s">
        <v>2318</v>
      </c>
      <c r="G1608" s="630" t="s">
        <v>2288</v>
      </c>
      <c r="H1608" s="630" t="s">
        <v>2289</v>
      </c>
      <c r="I1608" s="630" t="s">
        <v>2290</v>
      </c>
      <c r="J1608" s="630" t="s">
        <v>2291</v>
      </c>
      <c r="K1608" s="630" t="s">
        <v>2292</v>
      </c>
      <c r="L1608" s="632">
        <v>43703</v>
      </c>
    </row>
    <row r="1609" spans="1:12">
      <c r="A1609" s="630">
        <v>1600</v>
      </c>
      <c r="B1609" s="630" t="s">
        <v>2504</v>
      </c>
      <c r="C1609" s="631">
        <v>12000</v>
      </c>
      <c r="D1609" s="631">
        <v>12000</v>
      </c>
      <c r="E1609" s="631">
        <v>0</v>
      </c>
      <c r="F1609" s="630" t="s">
        <v>2318</v>
      </c>
      <c r="G1609" s="630" t="s">
        <v>2288</v>
      </c>
      <c r="H1609" s="630" t="s">
        <v>2289</v>
      </c>
      <c r="I1609" s="630" t="s">
        <v>2290</v>
      </c>
      <c r="J1609" s="630" t="s">
        <v>2291</v>
      </c>
      <c r="K1609" s="630" t="s">
        <v>2292</v>
      </c>
      <c r="L1609" s="632">
        <v>43703</v>
      </c>
    </row>
    <row r="1610" spans="1:12">
      <c r="A1610" s="630">
        <v>1601</v>
      </c>
      <c r="B1610" s="630" t="s">
        <v>2504</v>
      </c>
      <c r="C1610" s="631">
        <v>12000</v>
      </c>
      <c r="D1610" s="631">
        <v>12000</v>
      </c>
      <c r="E1610" s="631">
        <v>0</v>
      </c>
      <c r="F1610" s="630" t="s">
        <v>2318</v>
      </c>
      <c r="G1610" s="630" t="s">
        <v>2288</v>
      </c>
      <c r="H1610" s="630" t="s">
        <v>2289</v>
      </c>
      <c r="I1610" s="630" t="s">
        <v>2290</v>
      </c>
      <c r="J1610" s="630" t="s">
        <v>2291</v>
      </c>
      <c r="K1610" s="630" t="s">
        <v>2292</v>
      </c>
      <c r="L1610" s="632">
        <v>43703</v>
      </c>
    </row>
    <row r="1611" spans="1:12">
      <c r="A1611" s="630">
        <v>1602</v>
      </c>
      <c r="B1611" s="630" t="s">
        <v>2505</v>
      </c>
      <c r="C1611" s="631">
        <v>18000</v>
      </c>
      <c r="D1611" s="631">
        <v>18000</v>
      </c>
      <c r="E1611" s="631">
        <v>0</v>
      </c>
      <c r="F1611" s="630" t="s">
        <v>2318</v>
      </c>
      <c r="G1611" s="630" t="s">
        <v>2288</v>
      </c>
      <c r="H1611" s="630" t="s">
        <v>2289</v>
      </c>
      <c r="I1611" s="630" t="s">
        <v>2290</v>
      </c>
      <c r="J1611" s="630" t="s">
        <v>2291</v>
      </c>
      <c r="K1611" s="630" t="s">
        <v>2292</v>
      </c>
      <c r="L1611" s="632">
        <v>43703</v>
      </c>
    </row>
    <row r="1612" spans="1:12">
      <c r="A1612" s="630">
        <v>1603</v>
      </c>
      <c r="B1612" s="630" t="s">
        <v>2504</v>
      </c>
      <c r="C1612" s="631">
        <v>12000</v>
      </c>
      <c r="D1612" s="631">
        <v>12000</v>
      </c>
      <c r="E1612" s="631">
        <v>0</v>
      </c>
      <c r="F1612" s="630" t="s">
        <v>2318</v>
      </c>
      <c r="G1612" s="630" t="s">
        <v>2288</v>
      </c>
      <c r="H1612" s="630" t="s">
        <v>2289</v>
      </c>
      <c r="I1612" s="630" t="s">
        <v>2290</v>
      </c>
      <c r="J1612" s="630" t="s">
        <v>2291</v>
      </c>
      <c r="K1612" s="630" t="s">
        <v>2292</v>
      </c>
      <c r="L1612" s="632">
        <v>43703</v>
      </c>
    </row>
    <row r="1613" spans="1:12">
      <c r="A1613" s="630">
        <v>1604</v>
      </c>
      <c r="B1613" s="630" t="s">
        <v>2506</v>
      </c>
      <c r="C1613" s="631">
        <v>15000</v>
      </c>
      <c r="D1613" s="631">
        <v>6593.75</v>
      </c>
      <c r="E1613" s="631">
        <v>8406.25</v>
      </c>
      <c r="F1613" s="630" t="s">
        <v>2318</v>
      </c>
      <c r="G1613" s="630" t="s">
        <v>2288</v>
      </c>
      <c r="H1613" s="630" t="s">
        <v>2289</v>
      </c>
      <c r="I1613" s="630" t="s">
        <v>2290</v>
      </c>
      <c r="J1613" s="630" t="s">
        <v>2291</v>
      </c>
      <c r="K1613" s="630" t="s">
        <v>2292</v>
      </c>
      <c r="L1613" s="632">
        <v>43276</v>
      </c>
    </row>
    <row r="1614" spans="1:12">
      <c r="A1614" s="630">
        <v>1605</v>
      </c>
      <c r="B1614" s="630" t="s">
        <v>2506</v>
      </c>
      <c r="C1614" s="631">
        <v>15000</v>
      </c>
      <c r="D1614" s="631">
        <v>6593.75</v>
      </c>
      <c r="E1614" s="631">
        <v>8406.25</v>
      </c>
      <c r="F1614" s="630" t="s">
        <v>2318</v>
      </c>
      <c r="G1614" s="630" t="s">
        <v>2288</v>
      </c>
      <c r="H1614" s="630" t="s">
        <v>2289</v>
      </c>
      <c r="I1614" s="630" t="s">
        <v>2290</v>
      </c>
      <c r="J1614" s="630" t="s">
        <v>2291</v>
      </c>
      <c r="K1614" s="630" t="s">
        <v>2292</v>
      </c>
      <c r="L1614" s="632">
        <v>43276</v>
      </c>
    </row>
    <row r="1615" spans="1:12">
      <c r="A1615" s="630">
        <v>1606</v>
      </c>
      <c r="B1615" s="630" t="s">
        <v>2506</v>
      </c>
      <c r="C1615" s="631">
        <v>15000</v>
      </c>
      <c r="D1615" s="631">
        <v>6593.75</v>
      </c>
      <c r="E1615" s="631">
        <v>8406.25</v>
      </c>
      <c r="F1615" s="630" t="s">
        <v>2318</v>
      </c>
      <c r="G1615" s="630" t="s">
        <v>2288</v>
      </c>
      <c r="H1615" s="630" t="s">
        <v>2289</v>
      </c>
      <c r="I1615" s="630" t="s">
        <v>2290</v>
      </c>
      <c r="J1615" s="630" t="s">
        <v>2291</v>
      </c>
      <c r="K1615" s="630" t="s">
        <v>2292</v>
      </c>
      <c r="L1615" s="632">
        <v>43276</v>
      </c>
    </row>
    <row r="1616" spans="1:12">
      <c r="A1616" s="630">
        <v>1607</v>
      </c>
      <c r="B1616" s="630" t="s">
        <v>2506</v>
      </c>
      <c r="C1616" s="631">
        <v>15000</v>
      </c>
      <c r="D1616" s="631">
        <v>6593.75</v>
      </c>
      <c r="E1616" s="631">
        <v>8406.25</v>
      </c>
      <c r="F1616" s="630" t="s">
        <v>2318</v>
      </c>
      <c r="G1616" s="630" t="s">
        <v>2288</v>
      </c>
      <c r="H1616" s="630" t="s">
        <v>2289</v>
      </c>
      <c r="I1616" s="630" t="s">
        <v>2290</v>
      </c>
      <c r="J1616" s="630" t="s">
        <v>2291</v>
      </c>
      <c r="K1616" s="630" t="s">
        <v>2292</v>
      </c>
      <c r="L1616" s="632">
        <v>43276</v>
      </c>
    </row>
    <row r="1617" spans="1:12">
      <c r="A1617" s="630">
        <v>1608</v>
      </c>
      <c r="B1617" s="630" t="s">
        <v>2506</v>
      </c>
      <c r="C1617" s="631">
        <v>15000</v>
      </c>
      <c r="D1617" s="631">
        <v>6593.75</v>
      </c>
      <c r="E1617" s="631">
        <v>8406.25</v>
      </c>
      <c r="F1617" s="630" t="s">
        <v>2318</v>
      </c>
      <c r="G1617" s="630" t="s">
        <v>2288</v>
      </c>
      <c r="H1617" s="630" t="s">
        <v>2289</v>
      </c>
      <c r="I1617" s="630" t="s">
        <v>2290</v>
      </c>
      <c r="J1617" s="630" t="s">
        <v>2291</v>
      </c>
      <c r="K1617" s="630" t="s">
        <v>2292</v>
      </c>
      <c r="L1617" s="632">
        <v>43276</v>
      </c>
    </row>
    <row r="1618" spans="1:12">
      <c r="A1618" s="630">
        <v>1609</v>
      </c>
      <c r="B1618" s="630" t="s">
        <v>2506</v>
      </c>
      <c r="C1618" s="631">
        <v>15000</v>
      </c>
      <c r="D1618" s="631">
        <v>6593.75</v>
      </c>
      <c r="E1618" s="631">
        <v>8406.25</v>
      </c>
      <c r="F1618" s="630" t="s">
        <v>2318</v>
      </c>
      <c r="G1618" s="630" t="s">
        <v>2288</v>
      </c>
      <c r="H1618" s="630" t="s">
        <v>2289</v>
      </c>
      <c r="I1618" s="630" t="s">
        <v>2290</v>
      </c>
      <c r="J1618" s="630" t="s">
        <v>2291</v>
      </c>
      <c r="K1618" s="630" t="s">
        <v>2292</v>
      </c>
      <c r="L1618" s="632">
        <v>43276</v>
      </c>
    </row>
    <row r="1619" spans="1:12">
      <c r="A1619" s="630">
        <v>1610</v>
      </c>
      <c r="B1619" s="630" t="s">
        <v>2507</v>
      </c>
      <c r="C1619" s="631">
        <v>10000</v>
      </c>
      <c r="D1619" s="631">
        <v>4395.83</v>
      </c>
      <c r="E1619" s="631">
        <v>5604.17</v>
      </c>
      <c r="F1619" s="630" t="s">
        <v>2318</v>
      </c>
      <c r="G1619" s="630" t="s">
        <v>2288</v>
      </c>
      <c r="H1619" s="630" t="s">
        <v>2289</v>
      </c>
      <c r="I1619" s="630" t="s">
        <v>2290</v>
      </c>
      <c r="J1619" s="630" t="s">
        <v>2291</v>
      </c>
      <c r="K1619" s="630" t="s">
        <v>2292</v>
      </c>
      <c r="L1619" s="632">
        <v>43276</v>
      </c>
    </row>
    <row r="1620" spans="1:12">
      <c r="A1620" s="630">
        <v>1611</v>
      </c>
      <c r="B1620" s="630" t="s">
        <v>2507</v>
      </c>
      <c r="C1620" s="631">
        <v>10000</v>
      </c>
      <c r="D1620" s="631">
        <v>4395.83</v>
      </c>
      <c r="E1620" s="631">
        <v>5604.17</v>
      </c>
      <c r="F1620" s="630" t="s">
        <v>2318</v>
      </c>
      <c r="G1620" s="630" t="s">
        <v>2288</v>
      </c>
      <c r="H1620" s="630" t="s">
        <v>2289</v>
      </c>
      <c r="I1620" s="630" t="s">
        <v>2290</v>
      </c>
      <c r="J1620" s="630" t="s">
        <v>2291</v>
      </c>
      <c r="K1620" s="630" t="s">
        <v>2292</v>
      </c>
      <c r="L1620" s="632">
        <v>43276</v>
      </c>
    </row>
    <row r="1621" spans="1:12">
      <c r="A1621" s="630">
        <v>1612</v>
      </c>
      <c r="B1621" s="630" t="s">
        <v>2507</v>
      </c>
      <c r="C1621" s="631">
        <v>10000</v>
      </c>
      <c r="D1621" s="631">
        <v>4395.83</v>
      </c>
      <c r="E1621" s="631">
        <v>5604.17</v>
      </c>
      <c r="F1621" s="630" t="s">
        <v>2318</v>
      </c>
      <c r="G1621" s="630" t="s">
        <v>2288</v>
      </c>
      <c r="H1621" s="630" t="s">
        <v>2289</v>
      </c>
      <c r="I1621" s="630" t="s">
        <v>2290</v>
      </c>
      <c r="J1621" s="630" t="s">
        <v>2291</v>
      </c>
      <c r="K1621" s="630" t="s">
        <v>2292</v>
      </c>
      <c r="L1621" s="632">
        <v>43276</v>
      </c>
    </row>
    <row r="1622" spans="1:12">
      <c r="A1622" s="630">
        <v>1613</v>
      </c>
      <c r="B1622" s="630" t="s">
        <v>2507</v>
      </c>
      <c r="C1622" s="631">
        <v>10000</v>
      </c>
      <c r="D1622" s="631">
        <v>4395.83</v>
      </c>
      <c r="E1622" s="631">
        <v>5604.17</v>
      </c>
      <c r="F1622" s="630" t="s">
        <v>2318</v>
      </c>
      <c r="G1622" s="630" t="s">
        <v>2288</v>
      </c>
      <c r="H1622" s="630" t="s">
        <v>2289</v>
      </c>
      <c r="I1622" s="630" t="s">
        <v>2290</v>
      </c>
      <c r="J1622" s="630" t="s">
        <v>2291</v>
      </c>
      <c r="K1622" s="630" t="s">
        <v>2292</v>
      </c>
      <c r="L1622" s="632">
        <v>43276</v>
      </c>
    </row>
    <row r="1623" spans="1:12">
      <c r="A1623" s="630">
        <v>1614</v>
      </c>
      <c r="B1623" s="630" t="s">
        <v>2507</v>
      </c>
      <c r="C1623" s="631">
        <v>10000</v>
      </c>
      <c r="D1623" s="631">
        <v>4395.83</v>
      </c>
      <c r="E1623" s="631">
        <v>5604.17</v>
      </c>
      <c r="F1623" s="630" t="s">
        <v>2318</v>
      </c>
      <c r="G1623" s="630" t="s">
        <v>2288</v>
      </c>
      <c r="H1623" s="630" t="s">
        <v>2289</v>
      </c>
      <c r="I1623" s="630" t="s">
        <v>2290</v>
      </c>
      <c r="J1623" s="630" t="s">
        <v>2291</v>
      </c>
      <c r="K1623" s="630" t="s">
        <v>2292</v>
      </c>
      <c r="L1623" s="632">
        <v>43276</v>
      </c>
    </row>
    <row r="1624" spans="1:12">
      <c r="A1624" s="630">
        <v>1615</v>
      </c>
      <c r="B1624" s="630" t="s">
        <v>2507</v>
      </c>
      <c r="C1624" s="631">
        <v>10000</v>
      </c>
      <c r="D1624" s="631">
        <v>4395.83</v>
      </c>
      <c r="E1624" s="631">
        <v>5604.17</v>
      </c>
      <c r="F1624" s="630" t="s">
        <v>2318</v>
      </c>
      <c r="G1624" s="630" t="s">
        <v>2288</v>
      </c>
      <c r="H1624" s="630" t="s">
        <v>2289</v>
      </c>
      <c r="I1624" s="630" t="s">
        <v>2290</v>
      </c>
      <c r="J1624" s="630" t="s">
        <v>2291</v>
      </c>
      <c r="K1624" s="630" t="s">
        <v>2292</v>
      </c>
      <c r="L1624" s="632">
        <v>43276</v>
      </c>
    </row>
    <row r="1625" spans="1:12">
      <c r="A1625" s="630">
        <v>1616</v>
      </c>
      <c r="B1625" s="630" t="s">
        <v>2507</v>
      </c>
      <c r="C1625" s="631">
        <v>10000</v>
      </c>
      <c r="D1625" s="631">
        <v>4395.83</v>
      </c>
      <c r="E1625" s="631">
        <v>5604.17</v>
      </c>
      <c r="F1625" s="630" t="s">
        <v>2318</v>
      </c>
      <c r="G1625" s="630" t="s">
        <v>2288</v>
      </c>
      <c r="H1625" s="630" t="s">
        <v>2289</v>
      </c>
      <c r="I1625" s="630" t="s">
        <v>2290</v>
      </c>
      <c r="J1625" s="630" t="s">
        <v>2291</v>
      </c>
      <c r="K1625" s="630" t="s">
        <v>2292</v>
      </c>
      <c r="L1625" s="632">
        <v>43276</v>
      </c>
    </row>
    <row r="1626" spans="1:12">
      <c r="A1626" s="630">
        <v>1617</v>
      </c>
      <c r="B1626" s="630" t="s">
        <v>2507</v>
      </c>
      <c r="C1626" s="631">
        <v>10000</v>
      </c>
      <c r="D1626" s="631">
        <v>4395.83</v>
      </c>
      <c r="E1626" s="631">
        <v>5604.17</v>
      </c>
      <c r="F1626" s="630" t="s">
        <v>2318</v>
      </c>
      <c r="G1626" s="630" t="s">
        <v>2288</v>
      </c>
      <c r="H1626" s="630" t="s">
        <v>2289</v>
      </c>
      <c r="I1626" s="630" t="s">
        <v>2290</v>
      </c>
      <c r="J1626" s="630" t="s">
        <v>2291</v>
      </c>
      <c r="K1626" s="630" t="s">
        <v>2292</v>
      </c>
      <c r="L1626" s="632">
        <v>43276</v>
      </c>
    </row>
    <row r="1627" spans="1:12">
      <c r="A1627" s="630">
        <v>1618</v>
      </c>
      <c r="B1627" s="630" t="s">
        <v>2507</v>
      </c>
      <c r="C1627" s="631">
        <v>10000</v>
      </c>
      <c r="D1627" s="631">
        <v>4395.83</v>
      </c>
      <c r="E1627" s="631">
        <v>5604.17</v>
      </c>
      <c r="F1627" s="630" t="s">
        <v>2318</v>
      </c>
      <c r="G1627" s="630" t="s">
        <v>2288</v>
      </c>
      <c r="H1627" s="630" t="s">
        <v>2289</v>
      </c>
      <c r="I1627" s="630" t="s">
        <v>2290</v>
      </c>
      <c r="J1627" s="630" t="s">
        <v>2291</v>
      </c>
      <c r="K1627" s="630" t="s">
        <v>2292</v>
      </c>
      <c r="L1627" s="632">
        <v>43276</v>
      </c>
    </row>
    <row r="1628" spans="1:12">
      <c r="A1628" s="630">
        <v>1619</v>
      </c>
      <c r="B1628" s="630" t="s">
        <v>2507</v>
      </c>
      <c r="C1628" s="631">
        <v>10000</v>
      </c>
      <c r="D1628" s="631">
        <v>4395.83</v>
      </c>
      <c r="E1628" s="631">
        <v>5604.17</v>
      </c>
      <c r="F1628" s="630" t="s">
        <v>2318</v>
      </c>
      <c r="G1628" s="630" t="s">
        <v>2288</v>
      </c>
      <c r="H1628" s="630" t="s">
        <v>2289</v>
      </c>
      <c r="I1628" s="630" t="s">
        <v>2290</v>
      </c>
      <c r="J1628" s="630" t="s">
        <v>2291</v>
      </c>
      <c r="K1628" s="630" t="s">
        <v>2292</v>
      </c>
      <c r="L1628" s="632">
        <v>43276</v>
      </c>
    </row>
    <row r="1629" spans="1:12">
      <c r="A1629" s="630">
        <v>1620</v>
      </c>
      <c r="B1629" s="630" t="s">
        <v>2508</v>
      </c>
      <c r="C1629" s="631">
        <v>8000</v>
      </c>
      <c r="D1629" s="631">
        <v>3516.67</v>
      </c>
      <c r="E1629" s="631">
        <v>4483.33</v>
      </c>
      <c r="F1629" s="630" t="s">
        <v>2318</v>
      </c>
      <c r="G1629" s="630" t="s">
        <v>2288</v>
      </c>
      <c r="H1629" s="630" t="s">
        <v>2289</v>
      </c>
      <c r="I1629" s="630" t="s">
        <v>2290</v>
      </c>
      <c r="J1629" s="630" t="s">
        <v>2291</v>
      </c>
      <c r="K1629" s="630" t="s">
        <v>2292</v>
      </c>
      <c r="L1629" s="632">
        <v>43276</v>
      </c>
    </row>
    <row r="1630" spans="1:12">
      <c r="A1630" s="630">
        <v>1621</v>
      </c>
      <c r="B1630" s="630" t="s">
        <v>2508</v>
      </c>
      <c r="C1630" s="631">
        <v>8000</v>
      </c>
      <c r="D1630" s="631">
        <v>3516.67</v>
      </c>
      <c r="E1630" s="631">
        <v>4483.33</v>
      </c>
      <c r="F1630" s="630" t="s">
        <v>2318</v>
      </c>
      <c r="G1630" s="630" t="s">
        <v>2288</v>
      </c>
      <c r="H1630" s="630" t="s">
        <v>2289</v>
      </c>
      <c r="I1630" s="630" t="s">
        <v>2290</v>
      </c>
      <c r="J1630" s="630" t="s">
        <v>2291</v>
      </c>
      <c r="K1630" s="630" t="s">
        <v>2292</v>
      </c>
      <c r="L1630" s="632">
        <v>43276</v>
      </c>
    </row>
    <row r="1631" spans="1:12">
      <c r="A1631" s="630">
        <v>1622</v>
      </c>
      <c r="B1631" s="630" t="s">
        <v>2508</v>
      </c>
      <c r="C1631" s="631">
        <v>8000</v>
      </c>
      <c r="D1631" s="631">
        <v>3516.67</v>
      </c>
      <c r="E1631" s="631">
        <v>4483.33</v>
      </c>
      <c r="F1631" s="630" t="s">
        <v>2318</v>
      </c>
      <c r="G1631" s="630" t="s">
        <v>2288</v>
      </c>
      <c r="H1631" s="630" t="s">
        <v>2289</v>
      </c>
      <c r="I1631" s="630" t="s">
        <v>2290</v>
      </c>
      <c r="J1631" s="630" t="s">
        <v>2291</v>
      </c>
      <c r="K1631" s="630" t="s">
        <v>2292</v>
      </c>
      <c r="L1631" s="632">
        <v>43276</v>
      </c>
    </row>
    <row r="1632" spans="1:12">
      <c r="A1632" s="630">
        <v>1623</v>
      </c>
      <c r="B1632" s="630" t="s">
        <v>2508</v>
      </c>
      <c r="C1632" s="631">
        <v>8000</v>
      </c>
      <c r="D1632" s="631">
        <v>3516.67</v>
      </c>
      <c r="E1632" s="631">
        <v>4483.33</v>
      </c>
      <c r="F1632" s="630" t="s">
        <v>2318</v>
      </c>
      <c r="G1632" s="630" t="s">
        <v>2288</v>
      </c>
      <c r="H1632" s="630" t="s">
        <v>2289</v>
      </c>
      <c r="I1632" s="630" t="s">
        <v>2290</v>
      </c>
      <c r="J1632" s="630" t="s">
        <v>2291</v>
      </c>
      <c r="K1632" s="630" t="s">
        <v>2292</v>
      </c>
      <c r="L1632" s="632">
        <v>43276</v>
      </c>
    </row>
    <row r="1633" spans="1:12">
      <c r="A1633" s="630">
        <v>1624</v>
      </c>
      <c r="B1633" s="630" t="s">
        <v>2508</v>
      </c>
      <c r="C1633" s="631">
        <v>8000</v>
      </c>
      <c r="D1633" s="631">
        <v>3516.67</v>
      </c>
      <c r="E1633" s="631">
        <v>4483.33</v>
      </c>
      <c r="F1633" s="630" t="s">
        <v>2318</v>
      </c>
      <c r="G1633" s="630" t="s">
        <v>2288</v>
      </c>
      <c r="H1633" s="630" t="s">
        <v>2289</v>
      </c>
      <c r="I1633" s="630" t="s">
        <v>2290</v>
      </c>
      <c r="J1633" s="630" t="s">
        <v>2291</v>
      </c>
      <c r="K1633" s="630" t="s">
        <v>2292</v>
      </c>
      <c r="L1633" s="632">
        <v>43276</v>
      </c>
    </row>
    <row r="1634" spans="1:12">
      <c r="A1634" s="630">
        <v>1625</v>
      </c>
      <c r="B1634" s="630" t="s">
        <v>2508</v>
      </c>
      <c r="C1634" s="631">
        <v>8000</v>
      </c>
      <c r="D1634" s="631">
        <v>3516.67</v>
      </c>
      <c r="E1634" s="631">
        <v>4483.33</v>
      </c>
      <c r="F1634" s="630" t="s">
        <v>2318</v>
      </c>
      <c r="G1634" s="630" t="s">
        <v>2288</v>
      </c>
      <c r="H1634" s="630" t="s">
        <v>2289</v>
      </c>
      <c r="I1634" s="630" t="s">
        <v>2290</v>
      </c>
      <c r="J1634" s="630" t="s">
        <v>2291</v>
      </c>
      <c r="K1634" s="630" t="s">
        <v>2292</v>
      </c>
      <c r="L1634" s="632">
        <v>43276</v>
      </c>
    </row>
    <row r="1635" spans="1:12">
      <c r="A1635" s="630">
        <v>1626</v>
      </c>
      <c r="B1635" s="630" t="s">
        <v>2508</v>
      </c>
      <c r="C1635" s="631">
        <v>8000</v>
      </c>
      <c r="D1635" s="631">
        <v>3516.67</v>
      </c>
      <c r="E1635" s="631">
        <v>4483.33</v>
      </c>
      <c r="F1635" s="630" t="s">
        <v>2318</v>
      </c>
      <c r="G1635" s="630" t="s">
        <v>2288</v>
      </c>
      <c r="H1635" s="630" t="s">
        <v>2289</v>
      </c>
      <c r="I1635" s="630" t="s">
        <v>2290</v>
      </c>
      <c r="J1635" s="630" t="s">
        <v>2291</v>
      </c>
      <c r="K1635" s="630" t="s">
        <v>2292</v>
      </c>
      <c r="L1635" s="632">
        <v>43276</v>
      </c>
    </row>
    <row r="1636" spans="1:12">
      <c r="A1636" s="630">
        <v>1627</v>
      </c>
      <c r="B1636" s="630" t="s">
        <v>2508</v>
      </c>
      <c r="C1636" s="631">
        <v>8000</v>
      </c>
      <c r="D1636" s="631">
        <v>3516.67</v>
      </c>
      <c r="E1636" s="631">
        <v>4483.33</v>
      </c>
      <c r="F1636" s="630" t="s">
        <v>2318</v>
      </c>
      <c r="G1636" s="630" t="s">
        <v>2288</v>
      </c>
      <c r="H1636" s="630" t="s">
        <v>2289</v>
      </c>
      <c r="I1636" s="630" t="s">
        <v>2290</v>
      </c>
      <c r="J1636" s="630" t="s">
        <v>2291</v>
      </c>
      <c r="K1636" s="630" t="s">
        <v>2292</v>
      </c>
      <c r="L1636" s="632">
        <v>43276</v>
      </c>
    </row>
    <row r="1637" spans="1:12">
      <c r="A1637" s="630">
        <v>1628</v>
      </c>
      <c r="B1637" s="630" t="s">
        <v>2508</v>
      </c>
      <c r="C1637" s="631">
        <v>8000</v>
      </c>
      <c r="D1637" s="631">
        <v>3516.67</v>
      </c>
      <c r="E1637" s="631">
        <v>4483.33</v>
      </c>
      <c r="F1637" s="630" t="s">
        <v>2318</v>
      </c>
      <c r="G1637" s="630" t="s">
        <v>2288</v>
      </c>
      <c r="H1637" s="630" t="s">
        <v>2289</v>
      </c>
      <c r="I1637" s="630" t="s">
        <v>2290</v>
      </c>
      <c r="J1637" s="630" t="s">
        <v>2291</v>
      </c>
      <c r="K1637" s="630" t="s">
        <v>2292</v>
      </c>
      <c r="L1637" s="632">
        <v>43276</v>
      </c>
    </row>
    <row r="1638" spans="1:12">
      <c r="A1638" s="630">
        <v>1629</v>
      </c>
      <c r="B1638" s="630" t="s">
        <v>2508</v>
      </c>
      <c r="C1638" s="631">
        <v>8000</v>
      </c>
      <c r="D1638" s="631">
        <v>3516.67</v>
      </c>
      <c r="E1638" s="631">
        <v>4483.33</v>
      </c>
      <c r="F1638" s="630" t="s">
        <v>2318</v>
      </c>
      <c r="G1638" s="630" t="s">
        <v>2288</v>
      </c>
      <c r="H1638" s="630" t="s">
        <v>2289</v>
      </c>
      <c r="I1638" s="630" t="s">
        <v>2290</v>
      </c>
      <c r="J1638" s="630" t="s">
        <v>2291</v>
      </c>
      <c r="K1638" s="630" t="s">
        <v>2292</v>
      </c>
      <c r="L1638" s="632">
        <v>43276</v>
      </c>
    </row>
    <row r="1639" spans="1:12">
      <c r="A1639" s="630">
        <v>1630</v>
      </c>
      <c r="B1639" s="630" t="s">
        <v>2509</v>
      </c>
      <c r="C1639" s="631">
        <v>10000</v>
      </c>
      <c r="D1639" s="631">
        <v>10000</v>
      </c>
      <c r="E1639" s="631">
        <v>0</v>
      </c>
      <c r="F1639" s="630" t="s">
        <v>2318</v>
      </c>
      <c r="G1639" s="630" t="s">
        <v>2288</v>
      </c>
      <c r="H1639" s="630" t="s">
        <v>2289</v>
      </c>
      <c r="I1639" s="630" t="s">
        <v>2290</v>
      </c>
      <c r="J1639" s="630" t="s">
        <v>2291</v>
      </c>
      <c r="K1639" s="630" t="s">
        <v>2292</v>
      </c>
      <c r="L1639" s="632">
        <v>43703</v>
      </c>
    </row>
    <row r="1640" spans="1:12">
      <c r="A1640" s="630">
        <v>1631</v>
      </c>
      <c r="B1640" s="630" t="s">
        <v>2509</v>
      </c>
      <c r="C1640" s="631">
        <v>10000</v>
      </c>
      <c r="D1640" s="631">
        <v>10000</v>
      </c>
      <c r="E1640" s="631">
        <v>0</v>
      </c>
      <c r="F1640" s="630" t="s">
        <v>2318</v>
      </c>
      <c r="G1640" s="630" t="s">
        <v>2288</v>
      </c>
      <c r="H1640" s="630" t="s">
        <v>2289</v>
      </c>
      <c r="I1640" s="630" t="s">
        <v>2290</v>
      </c>
      <c r="J1640" s="630" t="s">
        <v>2291</v>
      </c>
      <c r="K1640" s="630" t="s">
        <v>2292</v>
      </c>
      <c r="L1640" s="632">
        <v>43703</v>
      </c>
    </row>
    <row r="1641" spans="1:12">
      <c r="A1641" s="630">
        <v>1632</v>
      </c>
      <c r="B1641" s="630" t="s">
        <v>2509</v>
      </c>
      <c r="C1641" s="631">
        <v>10000</v>
      </c>
      <c r="D1641" s="631">
        <v>10000</v>
      </c>
      <c r="E1641" s="631">
        <v>0</v>
      </c>
      <c r="F1641" s="630" t="s">
        <v>2318</v>
      </c>
      <c r="G1641" s="630" t="s">
        <v>2288</v>
      </c>
      <c r="H1641" s="630" t="s">
        <v>2289</v>
      </c>
      <c r="I1641" s="630" t="s">
        <v>2290</v>
      </c>
      <c r="J1641" s="630" t="s">
        <v>2291</v>
      </c>
      <c r="K1641" s="630" t="s">
        <v>2292</v>
      </c>
      <c r="L1641" s="632">
        <v>43703</v>
      </c>
    </row>
    <row r="1642" spans="1:12">
      <c r="A1642" s="630">
        <v>1633</v>
      </c>
      <c r="B1642" s="630" t="s">
        <v>2509</v>
      </c>
      <c r="C1642" s="631">
        <v>10000</v>
      </c>
      <c r="D1642" s="631">
        <v>10000</v>
      </c>
      <c r="E1642" s="631">
        <v>0</v>
      </c>
      <c r="F1642" s="630" t="s">
        <v>2318</v>
      </c>
      <c r="G1642" s="630" t="s">
        <v>2288</v>
      </c>
      <c r="H1642" s="630" t="s">
        <v>2289</v>
      </c>
      <c r="I1642" s="630" t="s">
        <v>2290</v>
      </c>
      <c r="J1642" s="630" t="s">
        <v>2291</v>
      </c>
      <c r="K1642" s="630" t="s">
        <v>2292</v>
      </c>
      <c r="L1642" s="632">
        <v>43703</v>
      </c>
    </row>
    <row r="1643" spans="1:12">
      <c r="A1643" s="630">
        <v>1634</v>
      </c>
      <c r="B1643" s="630" t="s">
        <v>2510</v>
      </c>
      <c r="C1643" s="631">
        <v>384960</v>
      </c>
      <c r="D1643" s="631">
        <v>162324.79999999999</v>
      </c>
      <c r="E1643" s="631">
        <v>222635.2</v>
      </c>
      <c r="F1643" s="630" t="s">
        <v>2511</v>
      </c>
      <c r="G1643" s="630" t="s">
        <v>2320</v>
      </c>
      <c r="H1643" s="630" t="s">
        <v>2296</v>
      </c>
      <c r="I1643" s="630" t="s">
        <v>2297</v>
      </c>
      <c r="J1643" s="630" t="s">
        <v>2291</v>
      </c>
      <c r="K1643" s="630" t="s">
        <v>2292</v>
      </c>
      <c r="L1643" s="632">
        <v>43791</v>
      </c>
    </row>
    <row r="1644" spans="1:12">
      <c r="A1644" s="630">
        <v>1635</v>
      </c>
      <c r="B1644" s="630" t="s">
        <v>2512</v>
      </c>
      <c r="C1644" s="631">
        <v>82000</v>
      </c>
      <c r="D1644" s="631">
        <v>36045.83</v>
      </c>
      <c r="E1644" s="631">
        <v>45954.17</v>
      </c>
      <c r="F1644" s="630" t="s">
        <v>2318</v>
      </c>
      <c r="G1644" s="630" t="s">
        <v>2319</v>
      </c>
      <c r="H1644" s="630" t="s">
        <v>2289</v>
      </c>
      <c r="I1644" s="630" t="s">
        <v>2290</v>
      </c>
      <c r="J1644" s="630" t="s">
        <v>2291</v>
      </c>
      <c r="K1644" s="630" t="s">
        <v>2292</v>
      </c>
      <c r="L1644" s="632">
        <v>43276</v>
      </c>
    </row>
    <row r="1645" spans="1:12">
      <c r="A1645" s="630">
        <v>1636</v>
      </c>
      <c r="B1645" s="630" t="s">
        <v>2513</v>
      </c>
      <c r="C1645" s="631">
        <v>60000</v>
      </c>
      <c r="D1645" s="631">
        <v>26375</v>
      </c>
      <c r="E1645" s="631">
        <v>33625</v>
      </c>
      <c r="F1645" s="630" t="s">
        <v>2318</v>
      </c>
      <c r="G1645" s="630" t="s">
        <v>2319</v>
      </c>
      <c r="H1645" s="630" t="s">
        <v>2289</v>
      </c>
      <c r="I1645" s="630" t="s">
        <v>2290</v>
      </c>
      <c r="J1645" s="630" t="s">
        <v>2291</v>
      </c>
      <c r="K1645" s="630" t="s">
        <v>2292</v>
      </c>
      <c r="L1645" s="632">
        <v>43276</v>
      </c>
    </row>
    <row r="1646" spans="1:12">
      <c r="A1646" s="630">
        <v>1637</v>
      </c>
      <c r="B1646" s="630" t="s">
        <v>2514</v>
      </c>
      <c r="C1646" s="631">
        <v>418000</v>
      </c>
      <c r="D1646" s="631">
        <v>183745.84</v>
      </c>
      <c r="E1646" s="631">
        <v>234254.16</v>
      </c>
      <c r="F1646" s="630" t="s">
        <v>2515</v>
      </c>
      <c r="G1646" s="630" t="s">
        <v>2288</v>
      </c>
      <c r="H1646" s="630" t="s">
        <v>2289</v>
      </c>
      <c r="I1646" s="630" t="s">
        <v>2290</v>
      </c>
      <c r="J1646" s="630" t="s">
        <v>2291</v>
      </c>
      <c r="K1646" s="630" t="s">
        <v>2292</v>
      </c>
      <c r="L1646" s="632">
        <v>43276</v>
      </c>
    </row>
    <row r="1647" spans="1:12">
      <c r="A1647" s="630">
        <v>1638</v>
      </c>
      <c r="B1647" s="630" t="s">
        <v>2514</v>
      </c>
      <c r="C1647" s="631">
        <v>32000</v>
      </c>
      <c r="D1647" s="631">
        <v>9397.85</v>
      </c>
      <c r="E1647" s="631">
        <v>22602.15</v>
      </c>
      <c r="F1647" s="630" t="s">
        <v>2515</v>
      </c>
      <c r="G1647" s="630" t="s">
        <v>2288</v>
      </c>
      <c r="H1647" s="630" t="s">
        <v>2289</v>
      </c>
      <c r="I1647" s="630" t="s">
        <v>2290</v>
      </c>
      <c r="J1647" s="630" t="s">
        <v>2291</v>
      </c>
      <c r="K1647" s="630" t="s">
        <v>2292</v>
      </c>
      <c r="L1647" s="632">
        <v>43703</v>
      </c>
    </row>
    <row r="1648" spans="1:12">
      <c r="A1648" s="630">
        <v>1639</v>
      </c>
      <c r="B1648" s="630" t="s">
        <v>2516</v>
      </c>
      <c r="C1648" s="631">
        <v>80000</v>
      </c>
      <c r="D1648" s="631">
        <v>24623.66</v>
      </c>
      <c r="E1648" s="631">
        <v>55376.34</v>
      </c>
      <c r="F1648" s="630" t="s">
        <v>2294</v>
      </c>
      <c r="G1648" s="630" t="s">
        <v>2352</v>
      </c>
      <c r="H1648" s="630" t="s">
        <v>2296</v>
      </c>
      <c r="I1648" s="630" t="s">
        <v>2297</v>
      </c>
      <c r="J1648" s="630" t="s">
        <v>2291</v>
      </c>
      <c r="K1648" s="630" t="s">
        <v>2292</v>
      </c>
      <c r="L1648" s="632">
        <v>43437</v>
      </c>
    </row>
    <row r="1649" spans="1:12">
      <c r="A1649" s="630">
        <v>1640</v>
      </c>
      <c r="B1649" s="630" t="s">
        <v>2516</v>
      </c>
      <c r="C1649" s="631">
        <v>80000</v>
      </c>
      <c r="D1649" s="631">
        <v>24623.66</v>
      </c>
      <c r="E1649" s="631">
        <v>55376.34</v>
      </c>
      <c r="F1649" s="630" t="s">
        <v>2294</v>
      </c>
      <c r="G1649" s="630" t="s">
        <v>2352</v>
      </c>
      <c r="H1649" s="630" t="s">
        <v>2296</v>
      </c>
      <c r="I1649" s="630" t="s">
        <v>2297</v>
      </c>
      <c r="J1649" s="630" t="s">
        <v>2291</v>
      </c>
      <c r="K1649" s="630" t="s">
        <v>2292</v>
      </c>
      <c r="L1649" s="632">
        <v>43437</v>
      </c>
    </row>
    <row r="1650" spans="1:12">
      <c r="A1650" s="630">
        <v>1641</v>
      </c>
      <c r="B1650" s="630" t="s">
        <v>2516</v>
      </c>
      <c r="C1650" s="631">
        <v>80000</v>
      </c>
      <c r="D1650" s="631">
        <v>24623.66</v>
      </c>
      <c r="E1650" s="631">
        <v>55376.34</v>
      </c>
      <c r="F1650" s="630" t="s">
        <v>2294</v>
      </c>
      <c r="G1650" s="630" t="s">
        <v>2352</v>
      </c>
      <c r="H1650" s="630" t="s">
        <v>2296</v>
      </c>
      <c r="I1650" s="630" t="s">
        <v>2297</v>
      </c>
      <c r="J1650" s="630" t="s">
        <v>2291</v>
      </c>
      <c r="K1650" s="630" t="s">
        <v>2292</v>
      </c>
      <c r="L1650" s="632">
        <v>43437</v>
      </c>
    </row>
    <row r="1651" spans="1:12">
      <c r="A1651" s="630">
        <v>1642</v>
      </c>
      <c r="B1651" s="630" t="s">
        <v>2516</v>
      </c>
      <c r="C1651" s="631">
        <v>80000</v>
      </c>
      <c r="D1651" s="631">
        <v>24623.66</v>
      </c>
      <c r="E1651" s="631">
        <v>55376.34</v>
      </c>
      <c r="F1651" s="630" t="s">
        <v>2294</v>
      </c>
      <c r="G1651" s="630" t="s">
        <v>2352</v>
      </c>
      <c r="H1651" s="630" t="s">
        <v>2296</v>
      </c>
      <c r="I1651" s="630" t="s">
        <v>2297</v>
      </c>
      <c r="J1651" s="630" t="s">
        <v>2291</v>
      </c>
      <c r="K1651" s="630" t="s">
        <v>2292</v>
      </c>
      <c r="L1651" s="632">
        <v>43437</v>
      </c>
    </row>
    <row r="1652" spans="1:12">
      <c r="A1652" s="630">
        <v>1643</v>
      </c>
      <c r="B1652" s="630" t="s">
        <v>2517</v>
      </c>
      <c r="C1652" s="631">
        <v>135000</v>
      </c>
      <c r="D1652" s="631">
        <v>41552.42</v>
      </c>
      <c r="E1652" s="631">
        <v>93447.58</v>
      </c>
      <c r="F1652" s="630" t="s">
        <v>2294</v>
      </c>
      <c r="G1652" s="630" t="s">
        <v>2352</v>
      </c>
      <c r="H1652" s="630" t="s">
        <v>2296</v>
      </c>
      <c r="I1652" s="630" t="s">
        <v>2297</v>
      </c>
      <c r="J1652" s="630" t="s">
        <v>2291</v>
      </c>
      <c r="K1652" s="630" t="s">
        <v>2292</v>
      </c>
      <c r="L1652" s="632">
        <v>43437</v>
      </c>
    </row>
    <row r="1653" spans="1:12">
      <c r="A1653" s="630">
        <v>1644</v>
      </c>
      <c r="B1653" s="630" t="s">
        <v>2518</v>
      </c>
      <c r="C1653" s="631">
        <v>90000</v>
      </c>
      <c r="D1653" s="631">
        <v>27701.61</v>
      </c>
      <c r="E1653" s="631">
        <v>62298.39</v>
      </c>
      <c r="F1653" s="630" t="s">
        <v>2294</v>
      </c>
      <c r="G1653" s="630" t="s">
        <v>2352</v>
      </c>
      <c r="H1653" s="630" t="s">
        <v>2296</v>
      </c>
      <c r="I1653" s="630" t="s">
        <v>2297</v>
      </c>
      <c r="J1653" s="630" t="s">
        <v>2291</v>
      </c>
      <c r="K1653" s="630" t="s">
        <v>2292</v>
      </c>
      <c r="L1653" s="632">
        <v>43437</v>
      </c>
    </row>
    <row r="1654" spans="1:12">
      <c r="A1654" s="630">
        <v>1645</v>
      </c>
      <c r="B1654" s="630" t="s">
        <v>2519</v>
      </c>
      <c r="C1654" s="631">
        <v>75000</v>
      </c>
      <c r="D1654" s="631">
        <v>23084.68</v>
      </c>
      <c r="E1654" s="631">
        <v>51915.32</v>
      </c>
      <c r="F1654" s="630" t="s">
        <v>2294</v>
      </c>
      <c r="G1654" s="630" t="s">
        <v>2352</v>
      </c>
      <c r="H1654" s="630" t="s">
        <v>2296</v>
      </c>
      <c r="I1654" s="630" t="s">
        <v>2297</v>
      </c>
      <c r="J1654" s="630" t="s">
        <v>2291</v>
      </c>
      <c r="K1654" s="630" t="s">
        <v>2292</v>
      </c>
      <c r="L1654" s="632">
        <v>43437</v>
      </c>
    </row>
    <row r="1655" spans="1:12">
      <c r="A1655" s="630">
        <v>1646</v>
      </c>
      <c r="B1655" s="630" t="s">
        <v>2520</v>
      </c>
      <c r="C1655" s="631">
        <v>100000</v>
      </c>
      <c r="D1655" s="631">
        <v>30779.56</v>
      </c>
      <c r="E1655" s="631">
        <v>69220.44</v>
      </c>
      <c r="F1655" s="630" t="s">
        <v>2294</v>
      </c>
      <c r="G1655" s="630" t="s">
        <v>2352</v>
      </c>
      <c r="H1655" s="630" t="s">
        <v>2296</v>
      </c>
      <c r="I1655" s="630" t="s">
        <v>2297</v>
      </c>
      <c r="J1655" s="630" t="s">
        <v>2291</v>
      </c>
      <c r="K1655" s="630" t="s">
        <v>2292</v>
      </c>
      <c r="L1655" s="632">
        <v>43437</v>
      </c>
    </row>
    <row r="1656" spans="1:12">
      <c r="A1656" s="630">
        <v>1647</v>
      </c>
      <c r="B1656" s="630" t="s">
        <v>809</v>
      </c>
      <c r="C1656" s="631">
        <v>65000</v>
      </c>
      <c r="D1656" s="631">
        <v>20006.72</v>
      </c>
      <c r="E1656" s="631">
        <v>44993.279999999999</v>
      </c>
      <c r="F1656" s="630" t="s">
        <v>2294</v>
      </c>
      <c r="G1656" s="630" t="s">
        <v>2319</v>
      </c>
      <c r="H1656" s="630" t="s">
        <v>2296</v>
      </c>
      <c r="I1656" s="630" t="s">
        <v>2297</v>
      </c>
      <c r="J1656" s="630" t="s">
        <v>2291</v>
      </c>
      <c r="K1656" s="630" t="s">
        <v>2292</v>
      </c>
      <c r="L1656" s="632">
        <v>43437</v>
      </c>
    </row>
    <row r="1657" spans="1:12">
      <c r="A1657" s="630">
        <v>1648</v>
      </c>
      <c r="B1657" s="630" t="s">
        <v>2521</v>
      </c>
      <c r="C1657" s="631">
        <v>90000</v>
      </c>
      <c r="D1657" s="631">
        <v>27701.61</v>
      </c>
      <c r="E1657" s="631">
        <v>62298.39</v>
      </c>
      <c r="F1657" s="630" t="s">
        <v>2294</v>
      </c>
      <c r="G1657" s="630" t="s">
        <v>2352</v>
      </c>
      <c r="H1657" s="630" t="s">
        <v>2296</v>
      </c>
      <c r="I1657" s="630" t="s">
        <v>2297</v>
      </c>
      <c r="J1657" s="630" t="s">
        <v>2291</v>
      </c>
      <c r="K1657" s="630" t="s">
        <v>2292</v>
      </c>
      <c r="L1657" s="632">
        <v>43437</v>
      </c>
    </row>
    <row r="1658" spans="1:12">
      <c r="A1658" s="630">
        <v>1649</v>
      </c>
      <c r="B1658" s="630" t="s">
        <v>2522</v>
      </c>
      <c r="C1658" s="631">
        <v>15000</v>
      </c>
      <c r="D1658" s="631">
        <v>4616.9399999999996</v>
      </c>
      <c r="E1658" s="631">
        <v>10383.06</v>
      </c>
      <c r="F1658" s="630" t="s">
        <v>2294</v>
      </c>
      <c r="G1658" s="630" t="s">
        <v>2352</v>
      </c>
      <c r="H1658" s="630" t="s">
        <v>2296</v>
      </c>
      <c r="I1658" s="630" t="s">
        <v>2297</v>
      </c>
      <c r="J1658" s="630" t="s">
        <v>2291</v>
      </c>
      <c r="K1658" s="630" t="s">
        <v>2292</v>
      </c>
      <c r="L1658" s="632">
        <v>43437</v>
      </c>
    </row>
    <row r="1659" spans="1:12">
      <c r="C1659" s="634">
        <f>SUBTOTAL(9,C10:C1658)</f>
        <v>1555616299.3999999</v>
      </c>
      <c r="D1659" s="634">
        <f>SUBTOTAL(9,D10:D1658)</f>
        <v>697079931.31999421</v>
      </c>
      <c r="E1659" s="634">
        <f>SUBTOTAL(9,E10:E1658)</f>
        <v>858536368.08000576</v>
      </c>
    </row>
  </sheetData>
  <mergeCells count="2">
    <mergeCell ref="C6:J7"/>
    <mergeCell ref="I1:L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>
      <selection activeCell="J7" sqref="J7"/>
    </sheetView>
  </sheetViews>
  <sheetFormatPr defaultRowHeight="15"/>
  <cols>
    <col min="1" max="1" width="5.7109375" customWidth="1"/>
    <col min="2" max="2" width="17.42578125" customWidth="1"/>
    <col min="3" max="3" width="13.28515625" customWidth="1"/>
    <col min="4" max="4" width="13.5703125" customWidth="1"/>
  </cols>
  <sheetData>
    <row r="1" spans="1:8" s="473" customFormat="1">
      <c r="E1" s="726" t="s">
        <v>2778</v>
      </c>
      <c r="F1" s="726"/>
      <c r="G1" s="726"/>
      <c r="H1" s="726"/>
    </row>
    <row r="2" spans="1:8" s="473" customFormat="1">
      <c r="E2" s="726"/>
      <c r="F2" s="726"/>
      <c r="G2" s="726"/>
      <c r="H2" s="726"/>
    </row>
    <row r="3" spans="1:8" s="473" customFormat="1">
      <c r="E3" s="726"/>
      <c r="F3" s="726"/>
      <c r="G3" s="726"/>
      <c r="H3" s="726"/>
    </row>
    <row r="4" spans="1:8" s="473" customFormat="1">
      <c r="E4" s="726"/>
      <c r="F4" s="726"/>
      <c r="G4" s="726"/>
      <c r="H4" s="726"/>
    </row>
    <row r="5" spans="1:8" s="473" customFormat="1">
      <c r="E5" s="726"/>
      <c r="F5" s="726"/>
      <c r="G5" s="726"/>
      <c r="H5" s="726"/>
    </row>
    <row r="6" spans="1:8">
      <c r="A6" s="773" t="s">
        <v>2523</v>
      </c>
      <c r="B6" s="774"/>
      <c r="C6" s="774"/>
      <c r="D6" s="774"/>
      <c r="E6" s="774"/>
      <c r="F6" s="774"/>
      <c r="G6" s="774"/>
      <c r="H6" s="774"/>
    </row>
    <row r="7" spans="1:8">
      <c r="A7" s="774"/>
      <c r="B7" s="774"/>
      <c r="C7" s="774"/>
      <c r="D7" s="774"/>
      <c r="E7" s="774"/>
      <c r="F7" s="774"/>
      <c r="G7" s="774"/>
      <c r="H7" s="774"/>
    </row>
    <row r="8" spans="1:8" ht="13.5" customHeight="1">
      <c r="A8" s="774"/>
      <c r="B8" s="774"/>
      <c r="C8" s="774"/>
      <c r="D8" s="774"/>
      <c r="E8" s="774"/>
      <c r="F8" s="774"/>
      <c r="G8" s="774"/>
      <c r="H8" s="774"/>
    </row>
    <row r="9" spans="1:8" hidden="1">
      <c r="A9" s="774"/>
      <c r="B9" s="774"/>
      <c r="C9" s="774"/>
      <c r="D9" s="774"/>
      <c r="E9" s="774"/>
      <c r="F9" s="774"/>
      <c r="G9" s="774"/>
      <c r="H9" s="774"/>
    </row>
    <row r="10" spans="1:8" ht="15.75" thickBot="1">
      <c r="A10" s="473"/>
      <c r="B10" s="473"/>
      <c r="C10" s="473"/>
      <c r="D10" s="473"/>
      <c r="E10" s="473"/>
      <c r="F10" s="473"/>
      <c r="G10" s="473"/>
      <c r="H10" s="473"/>
    </row>
    <row r="11" spans="1:8" ht="15" customHeight="1">
      <c r="A11" s="775" t="s">
        <v>1851</v>
      </c>
      <c r="B11" s="757" t="s">
        <v>1852</v>
      </c>
      <c r="C11" s="760" t="s">
        <v>1853</v>
      </c>
      <c r="D11" s="760" t="s">
        <v>1854</v>
      </c>
      <c r="E11" s="587" t="s">
        <v>1855</v>
      </c>
      <c r="F11" s="763" t="s">
        <v>1856</v>
      </c>
      <c r="G11" s="764"/>
      <c r="H11" s="765"/>
    </row>
    <row r="12" spans="1:8" ht="54.75">
      <c r="A12" s="776"/>
      <c r="B12" s="758"/>
      <c r="C12" s="761"/>
      <c r="D12" s="761"/>
      <c r="E12" s="766" t="s">
        <v>1857</v>
      </c>
      <c r="F12" s="766" t="s">
        <v>1858</v>
      </c>
      <c r="G12" s="766" t="s">
        <v>1859</v>
      </c>
      <c r="H12" s="592" t="s">
        <v>1860</v>
      </c>
    </row>
    <row r="13" spans="1:8">
      <c r="A13" s="777"/>
      <c r="B13" s="759"/>
      <c r="C13" s="762"/>
      <c r="D13" s="762"/>
      <c r="E13" s="762"/>
      <c r="F13" s="762"/>
      <c r="G13" s="762"/>
      <c r="H13" s="584" t="s">
        <v>1861</v>
      </c>
    </row>
    <row r="14" spans="1:8">
      <c r="A14" s="635">
        <v>1</v>
      </c>
      <c r="B14" s="588">
        <v>2</v>
      </c>
      <c r="C14" s="585">
        <v>3</v>
      </c>
      <c r="D14" s="585">
        <v>4</v>
      </c>
      <c r="E14" s="585">
        <v>5</v>
      </c>
      <c r="F14" s="585">
        <v>6</v>
      </c>
      <c r="G14" s="585">
        <v>7</v>
      </c>
      <c r="H14" s="585">
        <v>8</v>
      </c>
    </row>
    <row r="15" spans="1:8">
      <c r="A15" s="636" t="s">
        <v>1862</v>
      </c>
      <c r="B15" s="589" t="s">
        <v>2016</v>
      </c>
      <c r="C15" s="586" t="s">
        <v>1956</v>
      </c>
      <c r="D15" s="586"/>
      <c r="E15" s="586" t="s">
        <v>2524</v>
      </c>
      <c r="F15" s="586"/>
      <c r="G15" s="586" t="s">
        <v>1866</v>
      </c>
      <c r="H15" s="586" t="s">
        <v>1866</v>
      </c>
    </row>
    <row r="16" spans="1:8" ht="27.75">
      <c r="A16" s="636" t="s">
        <v>1867</v>
      </c>
      <c r="B16" s="589" t="s">
        <v>2525</v>
      </c>
      <c r="C16" s="586" t="s">
        <v>2526</v>
      </c>
      <c r="D16" s="586"/>
      <c r="E16" s="586" t="s">
        <v>2527</v>
      </c>
      <c r="F16" s="586"/>
      <c r="G16" s="586" t="s">
        <v>1866</v>
      </c>
      <c r="H16" s="586" t="s">
        <v>1866</v>
      </c>
    </row>
    <row r="17" spans="1:8">
      <c r="A17" s="636" t="s">
        <v>2528</v>
      </c>
      <c r="B17" s="589" t="s">
        <v>2529</v>
      </c>
      <c r="C17" s="586" t="s">
        <v>1864</v>
      </c>
      <c r="D17" s="586"/>
      <c r="E17" s="586" t="s">
        <v>2530</v>
      </c>
      <c r="F17" s="586"/>
      <c r="G17" s="586" t="s">
        <v>1866</v>
      </c>
      <c r="H17" s="586" t="s">
        <v>1866</v>
      </c>
    </row>
    <row r="18" spans="1:8">
      <c r="A18" s="636" t="s">
        <v>2531</v>
      </c>
      <c r="B18" s="589" t="s">
        <v>2532</v>
      </c>
      <c r="C18" s="586" t="s">
        <v>1864</v>
      </c>
      <c r="D18" s="586"/>
      <c r="E18" s="586" t="s">
        <v>2533</v>
      </c>
      <c r="F18" s="586"/>
      <c r="G18" s="586" t="s">
        <v>1866</v>
      </c>
      <c r="H18" s="586" t="s">
        <v>1866</v>
      </c>
    </row>
    <row r="19" spans="1:8" ht="27.75">
      <c r="A19" s="636" t="s">
        <v>2534</v>
      </c>
      <c r="B19" s="589" t="s">
        <v>2535</v>
      </c>
      <c r="C19" s="586" t="s">
        <v>1956</v>
      </c>
      <c r="D19" s="586"/>
      <c r="E19" s="586" t="s">
        <v>2536</v>
      </c>
      <c r="F19" s="586"/>
      <c r="G19" s="586" t="s">
        <v>1866</v>
      </c>
      <c r="H19" s="586" t="s">
        <v>1866</v>
      </c>
    </row>
    <row r="20" spans="1:8" ht="27.75">
      <c r="A20" s="636" t="s">
        <v>2537</v>
      </c>
      <c r="B20" s="589" t="s">
        <v>2538</v>
      </c>
      <c r="C20" s="586" t="s">
        <v>2539</v>
      </c>
      <c r="D20" s="586"/>
      <c r="E20" s="586" t="s">
        <v>2540</v>
      </c>
      <c r="F20" s="586"/>
      <c r="G20" s="586" t="s">
        <v>1866</v>
      </c>
      <c r="H20" s="586" t="s">
        <v>1866</v>
      </c>
    </row>
    <row r="21" spans="1:8" ht="27.75">
      <c r="A21" s="636" t="s">
        <v>2541</v>
      </c>
      <c r="B21" s="589" t="s">
        <v>2538</v>
      </c>
      <c r="C21" s="586" t="s">
        <v>1956</v>
      </c>
      <c r="D21" s="586"/>
      <c r="E21" s="586" t="s">
        <v>2542</v>
      </c>
      <c r="F21" s="586"/>
      <c r="G21" s="586" t="s">
        <v>1866</v>
      </c>
      <c r="H21" s="586" t="s">
        <v>1866</v>
      </c>
    </row>
    <row r="22" spans="1:8" ht="27.75">
      <c r="A22" s="636" t="s">
        <v>2543</v>
      </c>
      <c r="B22" s="589" t="s">
        <v>2544</v>
      </c>
      <c r="C22" s="586" t="s">
        <v>1956</v>
      </c>
      <c r="D22" s="586"/>
      <c r="E22" s="586" t="s">
        <v>2545</v>
      </c>
      <c r="F22" s="586"/>
      <c r="G22" s="586" t="s">
        <v>1866</v>
      </c>
      <c r="H22" s="586" t="s">
        <v>1866</v>
      </c>
    </row>
    <row r="23" spans="1:8" ht="27.75">
      <c r="A23" s="636" t="s">
        <v>2546</v>
      </c>
      <c r="B23" s="589" t="s">
        <v>2547</v>
      </c>
      <c r="C23" s="586" t="s">
        <v>1900</v>
      </c>
      <c r="D23" s="586"/>
      <c r="E23" s="586" t="s">
        <v>2548</v>
      </c>
      <c r="F23" s="586"/>
      <c r="G23" s="586" t="s">
        <v>1866</v>
      </c>
      <c r="H23" s="586" t="s">
        <v>1866</v>
      </c>
    </row>
    <row r="24" spans="1:8">
      <c r="A24" s="636" t="s">
        <v>2549</v>
      </c>
      <c r="B24" s="589" t="s">
        <v>1988</v>
      </c>
      <c r="C24" s="586" t="s">
        <v>1900</v>
      </c>
      <c r="D24" s="586"/>
      <c r="E24" s="586" t="s">
        <v>2550</v>
      </c>
      <c r="F24" s="586"/>
      <c r="G24" s="586" t="s">
        <v>1866</v>
      </c>
      <c r="H24" s="586" t="s">
        <v>1866</v>
      </c>
    </row>
    <row r="25" spans="1:8" ht="27.75">
      <c r="A25" s="636" t="s">
        <v>2551</v>
      </c>
      <c r="B25" s="589" t="s">
        <v>2552</v>
      </c>
      <c r="C25" s="586" t="s">
        <v>1900</v>
      </c>
      <c r="D25" s="586"/>
      <c r="E25" s="586" t="s">
        <v>2553</v>
      </c>
      <c r="F25" s="586"/>
      <c r="G25" s="586" t="s">
        <v>1866</v>
      </c>
      <c r="H25" s="586" t="s">
        <v>1866</v>
      </c>
    </row>
    <row r="26" spans="1:8" ht="27.75">
      <c r="A26" s="636" t="s">
        <v>2554</v>
      </c>
      <c r="B26" s="589" t="s">
        <v>2555</v>
      </c>
      <c r="C26" s="586" t="s">
        <v>1900</v>
      </c>
      <c r="D26" s="586"/>
      <c r="E26" s="586" t="s">
        <v>2556</v>
      </c>
      <c r="F26" s="586"/>
      <c r="G26" s="586" t="s">
        <v>1866</v>
      </c>
      <c r="H26" s="586" t="s">
        <v>1866</v>
      </c>
    </row>
    <row r="27" spans="1:8" ht="27.75">
      <c r="A27" s="636" t="s">
        <v>2557</v>
      </c>
      <c r="B27" s="589" t="s">
        <v>2558</v>
      </c>
      <c r="C27" s="586" t="s">
        <v>1900</v>
      </c>
      <c r="D27" s="586"/>
      <c r="E27" s="586" t="s">
        <v>2559</v>
      </c>
      <c r="F27" s="586"/>
      <c r="G27" s="586" t="s">
        <v>1866</v>
      </c>
      <c r="H27" s="586" t="s">
        <v>1866</v>
      </c>
    </row>
    <row r="28" spans="1:8">
      <c r="A28" s="636" t="s">
        <v>2560</v>
      </c>
      <c r="B28" s="589" t="s">
        <v>1988</v>
      </c>
      <c r="C28" s="586" t="s">
        <v>2561</v>
      </c>
      <c r="D28" s="586"/>
      <c r="E28" s="586" t="s">
        <v>2562</v>
      </c>
      <c r="F28" s="586"/>
      <c r="G28" s="586" t="s">
        <v>1866</v>
      </c>
      <c r="H28" s="586" t="s">
        <v>1866</v>
      </c>
    </row>
    <row r="29" spans="1:8">
      <c r="A29" s="636" t="s">
        <v>2563</v>
      </c>
      <c r="B29" s="589" t="s">
        <v>1988</v>
      </c>
      <c r="C29" s="586" t="s">
        <v>2561</v>
      </c>
      <c r="D29" s="586"/>
      <c r="E29" s="586" t="s">
        <v>2564</v>
      </c>
      <c r="F29" s="586"/>
      <c r="G29" s="586" t="s">
        <v>1866</v>
      </c>
      <c r="H29" s="586" t="s">
        <v>1866</v>
      </c>
    </row>
    <row r="30" spans="1:8">
      <c r="A30" s="636" t="s">
        <v>2565</v>
      </c>
      <c r="B30" s="589" t="s">
        <v>2566</v>
      </c>
      <c r="C30" s="586" t="s">
        <v>2567</v>
      </c>
      <c r="D30" s="586"/>
      <c r="E30" s="586" t="s">
        <v>2568</v>
      </c>
      <c r="F30" s="586"/>
      <c r="G30" s="586" t="s">
        <v>1866</v>
      </c>
      <c r="H30" s="586" t="s">
        <v>1866</v>
      </c>
    </row>
    <row r="31" spans="1:8" ht="27.75">
      <c r="A31" s="636" t="s">
        <v>2569</v>
      </c>
      <c r="B31" s="589" t="s">
        <v>2570</v>
      </c>
      <c r="C31" s="586" t="s">
        <v>1864</v>
      </c>
      <c r="D31" s="586"/>
      <c r="E31" s="586" t="s">
        <v>2571</v>
      </c>
      <c r="F31" s="586"/>
      <c r="G31" s="586" t="s">
        <v>1866</v>
      </c>
      <c r="H31" s="586" t="s">
        <v>1866</v>
      </c>
    </row>
    <row r="32" spans="1:8" ht="27.75">
      <c r="A32" s="636" t="s">
        <v>2572</v>
      </c>
      <c r="B32" s="589" t="s">
        <v>2573</v>
      </c>
      <c r="C32" s="586" t="s">
        <v>2574</v>
      </c>
      <c r="D32" s="586"/>
      <c r="E32" s="586" t="s">
        <v>2575</v>
      </c>
      <c r="F32" s="586"/>
      <c r="G32" s="586" t="s">
        <v>1866</v>
      </c>
      <c r="H32" s="586" t="s">
        <v>1866</v>
      </c>
    </row>
    <row r="33" spans="1:8">
      <c r="A33" s="636" t="s">
        <v>2576</v>
      </c>
      <c r="B33" s="589" t="s">
        <v>2577</v>
      </c>
      <c r="C33" s="586" t="s">
        <v>1900</v>
      </c>
      <c r="D33" s="586"/>
      <c r="E33" s="586" t="s">
        <v>2578</v>
      </c>
      <c r="F33" s="586"/>
      <c r="G33" s="586" t="s">
        <v>1866</v>
      </c>
      <c r="H33" s="586" t="s">
        <v>1866</v>
      </c>
    </row>
    <row r="34" spans="1:8" ht="27.75">
      <c r="A34" s="636" t="s">
        <v>2579</v>
      </c>
      <c r="B34" s="589" t="s">
        <v>2580</v>
      </c>
      <c r="C34" s="586" t="s">
        <v>1900</v>
      </c>
      <c r="D34" s="586"/>
      <c r="E34" s="586" t="s">
        <v>2581</v>
      </c>
      <c r="F34" s="586"/>
      <c r="G34" s="586" t="s">
        <v>1866</v>
      </c>
      <c r="H34" s="586" t="s">
        <v>1866</v>
      </c>
    </row>
    <row r="35" spans="1:8" ht="27.75">
      <c r="A35" s="636" t="s">
        <v>2582</v>
      </c>
      <c r="B35" s="589" t="s">
        <v>2583</v>
      </c>
      <c r="C35" s="586" t="s">
        <v>2561</v>
      </c>
      <c r="D35" s="586"/>
      <c r="E35" s="586" t="s">
        <v>2584</v>
      </c>
      <c r="F35" s="586"/>
      <c r="G35" s="586" t="s">
        <v>1866</v>
      </c>
      <c r="H35" s="586" t="s">
        <v>1866</v>
      </c>
    </row>
    <row r="36" spans="1:8" ht="27.75">
      <c r="A36" s="636" t="s">
        <v>2585</v>
      </c>
      <c r="B36" s="589" t="s">
        <v>2586</v>
      </c>
      <c r="C36" s="586" t="s">
        <v>1900</v>
      </c>
      <c r="D36" s="586"/>
      <c r="E36" s="586" t="s">
        <v>2587</v>
      </c>
      <c r="F36" s="586"/>
      <c r="G36" s="586" t="s">
        <v>1866</v>
      </c>
      <c r="H36" s="586" t="s">
        <v>1866</v>
      </c>
    </row>
    <row r="37" spans="1:8">
      <c r="A37" s="636" t="s">
        <v>2588</v>
      </c>
      <c r="B37" s="589" t="s">
        <v>2589</v>
      </c>
      <c r="C37" s="586" t="s">
        <v>1900</v>
      </c>
      <c r="D37" s="586"/>
      <c r="E37" s="586" t="s">
        <v>2590</v>
      </c>
      <c r="F37" s="586"/>
      <c r="G37" s="586" t="s">
        <v>1866</v>
      </c>
      <c r="H37" s="586" t="s">
        <v>1866</v>
      </c>
    </row>
    <row r="38" spans="1:8" ht="41.25">
      <c r="A38" s="636" t="s">
        <v>2591</v>
      </c>
      <c r="B38" s="589" t="s">
        <v>2592</v>
      </c>
      <c r="C38" s="586" t="s">
        <v>2561</v>
      </c>
      <c r="D38" s="586"/>
      <c r="E38" s="586" t="s">
        <v>2593</v>
      </c>
      <c r="F38" s="586"/>
      <c r="G38" s="586" t="s">
        <v>1866</v>
      </c>
      <c r="H38" s="586" t="s">
        <v>1866</v>
      </c>
    </row>
    <row r="39" spans="1:8" ht="54.75">
      <c r="A39" s="636" t="s">
        <v>2594</v>
      </c>
      <c r="B39" s="589" t="s">
        <v>2595</v>
      </c>
      <c r="C39" s="586" t="s">
        <v>2561</v>
      </c>
      <c r="D39" s="586"/>
      <c r="E39" s="586" t="s">
        <v>2596</v>
      </c>
      <c r="F39" s="586"/>
      <c r="G39" s="586" t="s">
        <v>1866</v>
      </c>
      <c r="H39" s="586" t="s">
        <v>1866</v>
      </c>
    </row>
    <row r="40" spans="1:8" ht="27.75">
      <c r="A40" s="636" t="s">
        <v>2597</v>
      </c>
      <c r="B40" s="589" t="s">
        <v>2598</v>
      </c>
      <c r="C40" s="586" t="s">
        <v>2561</v>
      </c>
      <c r="D40" s="586"/>
      <c r="E40" s="586" t="s">
        <v>2599</v>
      </c>
      <c r="F40" s="586"/>
      <c r="G40" s="586" t="s">
        <v>1866</v>
      </c>
      <c r="H40" s="586" t="s">
        <v>1866</v>
      </c>
    </row>
    <row r="41" spans="1:8" ht="41.25">
      <c r="A41" s="636" t="s">
        <v>2600</v>
      </c>
      <c r="B41" s="589" t="s">
        <v>2601</v>
      </c>
      <c r="C41" s="586" t="s">
        <v>2561</v>
      </c>
      <c r="D41" s="586"/>
      <c r="E41" s="586" t="s">
        <v>2602</v>
      </c>
      <c r="F41" s="586"/>
      <c r="G41" s="586" t="s">
        <v>1866</v>
      </c>
      <c r="H41" s="586" t="s">
        <v>1866</v>
      </c>
    </row>
    <row r="42" spans="1:8" ht="41.25">
      <c r="A42" s="636" t="s">
        <v>2603</v>
      </c>
      <c r="B42" s="589" t="s">
        <v>2604</v>
      </c>
      <c r="C42" s="586" t="s">
        <v>2605</v>
      </c>
      <c r="D42" s="586"/>
      <c r="E42" s="586" t="s">
        <v>2606</v>
      </c>
      <c r="F42" s="586"/>
      <c r="G42" s="586" t="s">
        <v>1866</v>
      </c>
      <c r="H42" s="586" t="s">
        <v>1866</v>
      </c>
    </row>
    <row r="43" spans="1:8" ht="27.75">
      <c r="A43" s="636" t="s">
        <v>2607</v>
      </c>
      <c r="B43" s="589" t="s">
        <v>2608</v>
      </c>
      <c r="C43" s="586" t="s">
        <v>2605</v>
      </c>
      <c r="D43" s="586"/>
      <c r="E43" s="586" t="s">
        <v>2609</v>
      </c>
      <c r="F43" s="586"/>
      <c r="G43" s="586" t="s">
        <v>1866</v>
      </c>
      <c r="H43" s="586" t="s">
        <v>1866</v>
      </c>
    </row>
    <row r="44" spans="1:8" ht="27.75">
      <c r="A44" s="636" t="s">
        <v>2610</v>
      </c>
      <c r="B44" s="589" t="s">
        <v>2611</v>
      </c>
      <c r="C44" s="586" t="s">
        <v>2605</v>
      </c>
      <c r="D44" s="586"/>
      <c r="E44" s="586" t="s">
        <v>2612</v>
      </c>
      <c r="F44" s="586"/>
      <c r="G44" s="586" t="s">
        <v>1866</v>
      </c>
      <c r="H44" s="586" t="s">
        <v>1866</v>
      </c>
    </row>
    <row r="45" spans="1:8" ht="41.25">
      <c r="A45" s="636" t="s">
        <v>2613</v>
      </c>
      <c r="B45" s="589" t="s">
        <v>2614</v>
      </c>
      <c r="C45" s="586" t="s">
        <v>2574</v>
      </c>
      <c r="D45" s="586"/>
      <c r="E45" s="586" t="s">
        <v>2615</v>
      </c>
      <c r="F45" s="586"/>
      <c r="G45" s="586" t="s">
        <v>1866</v>
      </c>
      <c r="H45" s="586" t="s">
        <v>1866</v>
      </c>
    </row>
    <row r="46" spans="1:8" ht="54.75">
      <c r="A46" s="636" t="s">
        <v>2616</v>
      </c>
      <c r="B46" s="589" t="s">
        <v>2617</v>
      </c>
      <c r="C46" s="586" t="s">
        <v>2618</v>
      </c>
      <c r="D46" s="586"/>
      <c r="E46" s="586" t="s">
        <v>2619</v>
      </c>
      <c r="F46" s="586"/>
      <c r="G46" s="586" t="s">
        <v>1866</v>
      </c>
      <c r="H46" s="586" t="s">
        <v>1866</v>
      </c>
    </row>
    <row r="47" spans="1:8" ht="27.75">
      <c r="A47" s="636" t="s">
        <v>2620</v>
      </c>
      <c r="B47" s="589" t="s">
        <v>2621</v>
      </c>
      <c r="C47" s="586" t="s">
        <v>2622</v>
      </c>
      <c r="D47" s="586"/>
      <c r="E47" s="586" t="s">
        <v>2623</v>
      </c>
      <c r="F47" s="586"/>
      <c r="G47" s="586" t="s">
        <v>1866</v>
      </c>
      <c r="H47" s="586" t="s">
        <v>1866</v>
      </c>
    </row>
    <row r="48" spans="1:8" ht="27.75">
      <c r="A48" s="636" t="s">
        <v>2624</v>
      </c>
      <c r="B48" s="589" t="s">
        <v>2621</v>
      </c>
      <c r="C48" s="586" t="s">
        <v>2625</v>
      </c>
      <c r="D48" s="586"/>
      <c r="E48" s="586" t="s">
        <v>2626</v>
      </c>
      <c r="F48" s="586"/>
      <c r="G48" s="586" t="s">
        <v>1866</v>
      </c>
      <c r="H48" s="586" t="s">
        <v>1866</v>
      </c>
    </row>
    <row r="49" spans="1:8" ht="27.75">
      <c r="A49" s="636" t="s">
        <v>2627</v>
      </c>
      <c r="B49" s="589" t="s">
        <v>2621</v>
      </c>
      <c r="C49" s="586" t="s">
        <v>2567</v>
      </c>
      <c r="D49" s="586"/>
      <c r="E49" s="586" t="s">
        <v>2628</v>
      </c>
      <c r="F49" s="586"/>
      <c r="G49" s="586" t="s">
        <v>1866</v>
      </c>
      <c r="H49" s="586" t="s">
        <v>1866</v>
      </c>
    </row>
    <row r="50" spans="1:8" ht="27.75">
      <c r="A50" s="636" t="s">
        <v>2629</v>
      </c>
      <c r="B50" s="589" t="s">
        <v>2621</v>
      </c>
      <c r="C50" s="586" t="s">
        <v>2630</v>
      </c>
      <c r="D50" s="586"/>
      <c r="E50" s="586" t="s">
        <v>2631</v>
      </c>
      <c r="F50" s="586"/>
      <c r="G50" s="586" t="s">
        <v>1866</v>
      </c>
      <c r="H50" s="586" t="s">
        <v>1866</v>
      </c>
    </row>
    <row r="51" spans="1:8" ht="27.75">
      <c r="A51" s="636" t="s">
        <v>2632</v>
      </c>
      <c r="B51" s="589" t="s">
        <v>2621</v>
      </c>
      <c r="C51" s="586" t="s">
        <v>2633</v>
      </c>
      <c r="D51" s="586"/>
      <c r="E51" s="586" t="s">
        <v>2634</v>
      </c>
      <c r="F51" s="586"/>
      <c r="G51" s="586" t="s">
        <v>1866</v>
      </c>
      <c r="H51" s="586" t="s">
        <v>1866</v>
      </c>
    </row>
    <row r="52" spans="1:8" ht="27.75">
      <c r="A52" s="636" t="s">
        <v>2635</v>
      </c>
      <c r="B52" s="589" t="s">
        <v>2621</v>
      </c>
      <c r="C52" s="586" t="s">
        <v>2574</v>
      </c>
      <c r="D52" s="586"/>
      <c r="E52" s="586" t="s">
        <v>2636</v>
      </c>
      <c r="F52" s="586"/>
      <c r="G52" s="586" t="s">
        <v>1866</v>
      </c>
      <c r="H52" s="586" t="s">
        <v>1866</v>
      </c>
    </row>
    <row r="53" spans="1:8" ht="27.75">
      <c r="A53" s="636" t="s">
        <v>2637</v>
      </c>
      <c r="B53" s="589" t="s">
        <v>2621</v>
      </c>
      <c r="C53" s="586" t="s">
        <v>1956</v>
      </c>
      <c r="D53" s="586"/>
      <c r="E53" s="586" t="s">
        <v>2638</v>
      </c>
      <c r="F53" s="586"/>
      <c r="G53" s="586" t="s">
        <v>1866</v>
      </c>
      <c r="H53" s="586" t="s">
        <v>1866</v>
      </c>
    </row>
    <row r="54" spans="1:8" ht="27.75">
      <c r="A54" s="636" t="s">
        <v>2639</v>
      </c>
      <c r="B54" s="589" t="s">
        <v>2621</v>
      </c>
      <c r="C54" s="586" t="s">
        <v>2561</v>
      </c>
      <c r="D54" s="586"/>
      <c r="E54" s="586" t="s">
        <v>2640</v>
      </c>
      <c r="F54" s="586"/>
      <c r="G54" s="586" t="s">
        <v>1866</v>
      </c>
      <c r="H54" s="586" t="s">
        <v>1866</v>
      </c>
    </row>
    <row r="55" spans="1:8" ht="27.75">
      <c r="A55" s="636" t="s">
        <v>2641</v>
      </c>
      <c r="B55" s="589" t="s">
        <v>2621</v>
      </c>
      <c r="C55" s="586" t="s">
        <v>2605</v>
      </c>
      <c r="D55" s="586"/>
      <c r="E55" s="586" t="s">
        <v>2642</v>
      </c>
      <c r="F55" s="586"/>
      <c r="G55" s="586" t="s">
        <v>1866</v>
      </c>
      <c r="H55" s="586" t="s">
        <v>1866</v>
      </c>
    </row>
    <row r="56" spans="1:8" ht="54.75">
      <c r="A56" s="636" t="s">
        <v>2643</v>
      </c>
      <c r="B56" s="589" t="s">
        <v>2644</v>
      </c>
      <c r="C56" s="586" t="s">
        <v>2625</v>
      </c>
      <c r="D56" s="586"/>
      <c r="E56" s="586" t="s">
        <v>2645</v>
      </c>
      <c r="F56" s="586"/>
      <c r="G56" s="586" t="s">
        <v>1866</v>
      </c>
      <c r="H56" s="586" t="s">
        <v>1866</v>
      </c>
    </row>
    <row r="57" spans="1:8" ht="54.75">
      <c r="A57" s="636" t="s">
        <v>2646</v>
      </c>
      <c r="B57" s="589" t="s">
        <v>2647</v>
      </c>
      <c r="C57" s="586" t="s">
        <v>2630</v>
      </c>
      <c r="D57" s="586"/>
      <c r="E57" s="586" t="s">
        <v>2648</v>
      </c>
      <c r="F57" s="586"/>
      <c r="G57" s="586" t="s">
        <v>1866</v>
      </c>
      <c r="H57" s="586" t="s">
        <v>1866</v>
      </c>
    </row>
    <row r="58" spans="1:8" ht="54.75">
      <c r="A58" s="636" t="s">
        <v>2649</v>
      </c>
      <c r="B58" s="589" t="s">
        <v>2650</v>
      </c>
      <c r="C58" s="586" t="s">
        <v>2633</v>
      </c>
      <c r="D58" s="586"/>
      <c r="E58" s="586" t="s">
        <v>2651</v>
      </c>
      <c r="F58" s="586"/>
      <c r="G58" s="586" t="s">
        <v>1866</v>
      </c>
      <c r="H58" s="586" t="s">
        <v>1866</v>
      </c>
    </row>
    <row r="59" spans="1:8" ht="54.75">
      <c r="A59" s="636" t="s">
        <v>2652</v>
      </c>
      <c r="B59" s="589" t="s">
        <v>2653</v>
      </c>
      <c r="C59" s="586" t="s">
        <v>2561</v>
      </c>
      <c r="D59" s="586"/>
      <c r="E59" s="586" t="s">
        <v>2654</v>
      </c>
      <c r="F59" s="586"/>
      <c r="G59" s="586" t="s">
        <v>1866</v>
      </c>
      <c r="H59" s="586" t="s">
        <v>1866</v>
      </c>
    </row>
    <row r="60" spans="1:8" ht="68.25">
      <c r="A60" s="636" t="s">
        <v>2655</v>
      </c>
      <c r="B60" s="589" t="s">
        <v>2656</v>
      </c>
      <c r="C60" s="586" t="s">
        <v>2657</v>
      </c>
      <c r="D60" s="586"/>
      <c r="E60" s="586" t="s">
        <v>2658</v>
      </c>
      <c r="F60" s="586"/>
      <c r="G60" s="586" t="s">
        <v>1866</v>
      </c>
      <c r="H60" s="586" t="s">
        <v>1866</v>
      </c>
    </row>
    <row r="61" spans="1:8" ht="81.75">
      <c r="A61" s="636" t="s">
        <v>2659</v>
      </c>
      <c r="B61" s="589" t="s">
        <v>2660</v>
      </c>
      <c r="C61" s="586" t="s">
        <v>2661</v>
      </c>
      <c r="D61" s="586"/>
      <c r="E61" s="586" t="s">
        <v>2662</v>
      </c>
      <c r="F61" s="586"/>
      <c r="G61" s="586" t="s">
        <v>1866</v>
      </c>
      <c r="H61" s="586" t="s">
        <v>1866</v>
      </c>
    </row>
    <row r="62" spans="1:8" ht="81.75">
      <c r="A62" s="636" t="s">
        <v>2663</v>
      </c>
      <c r="B62" s="589" t="s">
        <v>2660</v>
      </c>
      <c r="C62" s="586" t="s">
        <v>2567</v>
      </c>
      <c r="D62" s="586"/>
      <c r="E62" s="586" t="s">
        <v>2664</v>
      </c>
      <c r="F62" s="586"/>
      <c r="G62" s="586" t="s">
        <v>1866</v>
      </c>
      <c r="H62" s="586" t="s">
        <v>1866</v>
      </c>
    </row>
    <row r="63" spans="1:8" ht="95.25">
      <c r="A63" s="636" t="s">
        <v>2665</v>
      </c>
      <c r="B63" s="589" t="s">
        <v>2666</v>
      </c>
      <c r="C63" s="586" t="s">
        <v>2561</v>
      </c>
      <c r="D63" s="586"/>
      <c r="E63" s="586" t="s">
        <v>2667</v>
      </c>
      <c r="F63" s="586"/>
      <c r="G63" s="586" t="s">
        <v>1866</v>
      </c>
      <c r="H63" s="586" t="s">
        <v>1866</v>
      </c>
    </row>
    <row r="64" spans="1:8" ht="95.25">
      <c r="A64" s="636" t="s">
        <v>2668</v>
      </c>
      <c r="B64" s="589" t="s">
        <v>2669</v>
      </c>
      <c r="C64" s="586" t="s">
        <v>2670</v>
      </c>
      <c r="D64" s="586"/>
      <c r="E64" s="586" t="s">
        <v>2671</v>
      </c>
      <c r="F64" s="586"/>
      <c r="G64" s="586" t="s">
        <v>1866</v>
      </c>
      <c r="H64" s="586" t="s">
        <v>1866</v>
      </c>
    </row>
    <row r="65" spans="1:8" ht="95.25">
      <c r="A65" s="636" t="s">
        <v>2672</v>
      </c>
      <c r="B65" s="589" t="s">
        <v>2673</v>
      </c>
      <c r="C65" s="586" t="s">
        <v>2605</v>
      </c>
      <c r="D65" s="586"/>
      <c r="E65" s="586" t="s">
        <v>2674</v>
      </c>
      <c r="F65" s="586"/>
      <c r="G65" s="586" t="s">
        <v>1866</v>
      </c>
      <c r="H65" s="586" t="s">
        <v>1866</v>
      </c>
    </row>
    <row r="66" spans="1:8" ht="68.25">
      <c r="A66" s="636" t="s">
        <v>2675</v>
      </c>
      <c r="B66" s="589" t="s">
        <v>2676</v>
      </c>
      <c r="C66" s="586" t="s">
        <v>2605</v>
      </c>
      <c r="D66" s="586"/>
      <c r="E66" s="586" t="s">
        <v>2677</v>
      </c>
      <c r="F66" s="586"/>
      <c r="G66" s="586" t="s">
        <v>1866</v>
      </c>
      <c r="H66" s="586" t="s">
        <v>1866</v>
      </c>
    </row>
    <row r="67" spans="1:8" ht="41.25">
      <c r="A67" s="636" t="s">
        <v>2678</v>
      </c>
      <c r="B67" s="589" t="s">
        <v>2679</v>
      </c>
      <c r="C67" s="586" t="s">
        <v>2625</v>
      </c>
      <c r="D67" s="586"/>
      <c r="E67" s="586" t="s">
        <v>2680</v>
      </c>
      <c r="F67" s="586"/>
      <c r="G67" s="586" t="s">
        <v>1866</v>
      </c>
      <c r="H67" s="586" t="s">
        <v>1866</v>
      </c>
    </row>
    <row r="68" spans="1:8" ht="27.75">
      <c r="A68" s="636" t="s">
        <v>2681</v>
      </c>
      <c r="B68" s="589" t="s">
        <v>2682</v>
      </c>
      <c r="C68" s="586" t="s">
        <v>2605</v>
      </c>
      <c r="D68" s="586"/>
      <c r="E68" s="586" t="s">
        <v>2683</v>
      </c>
      <c r="F68" s="586"/>
      <c r="G68" s="586" t="s">
        <v>1866</v>
      </c>
      <c r="H68" s="586" t="s">
        <v>1866</v>
      </c>
    </row>
    <row r="69" spans="1:8" ht="27.75">
      <c r="A69" s="636" t="s">
        <v>2684</v>
      </c>
      <c r="B69" s="589" t="s">
        <v>2685</v>
      </c>
      <c r="C69" s="586" t="s">
        <v>1956</v>
      </c>
      <c r="D69" s="586"/>
      <c r="E69" s="586" t="s">
        <v>2686</v>
      </c>
      <c r="F69" s="586"/>
      <c r="G69" s="586" t="s">
        <v>1866</v>
      </c>
      <c r="H69" s="586" t="s">
        <v>1866</v>
      </c>
    </row>
    <row r="70" spans="1:8" ht="27.75">
      <c r="A70" s="636" t="s">
        <v>2687</v>
      </c>
      <c r="B70" s="589" t="s">
        <v>2688</v>
      </c>
      <c r="C70" s="586" t="s">
        <v>1956</v>
      </c>
      <c r="D70" s="586"/>
      <c r="E70" s="586" t="s">
        <v>2689</v>
      </c>
      <c r="F70" s="586"/>
      <c r="G70" s="586" t="s">
        <v>1866</v>
      </c>
      <c r="H70" s="586" t="s">
        <v>1866</v>
      </c>
    </row>
    <row r="71" spans="1:8" ht="27.75">
      <c r="A71" s="636" t="s">
        <v>2690</v>
      </c>
      <c r="B71" s="589" t="s">
        <v>2691</v>
      </c>
      <c r="C71" s="586" t="s">
        <v>1956</v>
      </c>
      <c r="D71" s="586"/>
      <c r="E71" s="586" t="s">
        <v>2692</v>
      </c>
      <c r="F71" s="586"/>
      <c r="G71" s="586" t="s">
        <v>1866</v>
      </c>
      <c r="H71" s="586" t="s">
        <v>1866</v>
      </c>
    </row>
    <row r="72" spans="1:8" ht="27.75">
      <c r="A72" s="636" t="s">
        <v>2693</v>
      </c>
      <c r="B72" s="589" t="s">
        <v>2694</v>
      </c>
      <c r="C72" s="586" t="s">
        <v>2657</v>
      </c>
      <c r="D72" s="586"/>
      <c r="E72" s="586" t="s">
        <v>2695</v>
      </c>
      <c r="F72" s="586"/>
      <c r="G72" s="586" t="s">
        <v>1866</v>
      </c>
      <c r="H72" s="586" t="s">
        <v>1866</v>
      </c>
    </row>
    <row r="73" spans="1:8" ht="41.25">
      <c r="A73" s="636" t="s">
        <v>2696</v>
      </c>
      <c r="B73" s="589" t="s">
        <v>2697</v>
      </c>
      <c r="C73" s="586" t="s">
        <v>2657</v>
      </c>
      <c r="D73" s="586"/>
      <c r="E73" s="586" t="s">
        <v>2698</v>
      </c>
      <c r="F73" s="586"/>
      <c r="G73" s="586" t="s">
        <v>1866</v>
      </c>
      <c r="H73" s="586" t="s">
        <v>1866</v>
      </c>
    </row>
    <row r="74" spans="1:8" ht="27.75">
      <c r="A74" s="636" t="s">
        <v>2699</v>
      </c>
      <c r="B74" s="589" t="s">
        <v>2700</v>
      </c>
      <c r="C74" s="586" t="s">
        <v>2657</v>
      </c>
      <c r="D74" s="586"/>
      <c r="E74" s="586" t="s">
        <v>2701</v>
      </c>
      <c r="F74" s="586"/>
      <c r="G74" s="586" t="s">
        <v>1866</v>
      </c>
      <c r="H74" s="586" t="s">
        <v>1866</v>
      </c>
    </row>
    <row r="75" spans="1:8">
      <c r="A75" s="636" t="s">
        <v>2702</v>
      </c>
      <c r="B75" s="589" t="s">
        <v>2703</v>
      </c>
      <c r="C75" s="586" t="s">
        <v>2704</v>
      </c>
      <c r="D75" s="586"/>
      <c r="E75" s="586" t="s">
        <v>2705</v>
      </c>
      <c r="F75" s="586"/>
      <c r="G75" s="586" t="s">
        <v>1866</v>
      </c>
      <c r="H75" s="586" t="s">
        <v>1866</v>
      </c>
    </row>
    <row r="76" spans="1:8" ht="27.75">
      <c r="A76" s="636" t="s">
        <v>2706</v>
      </c>
      <c r="B76" s="589" t="s">
        <v>2707</v>
      </c>
      <c r="C76" s="586" t="s">
        <v>2708</v>
      </c>
      <c r="D76" s="586"/>
      <c r="E76" s="586" t="s">
        <v>2709</v>
      </c>
      <c r="F76" s="586"/>
      <c r="G76" s="586" t="s">
        <v>1866</v>
      </c>
      <c r="H76" s="586" t="s">
        <v>1866</v>
      </c>
    </row>
    <row r="77" spans="1:8">
      <c r="A77" s="636" t="s">
        <v>2710</v>
      </c>
      <c r="B77" s="589" t="s">
        <v>2711</v>
      </c>
      <c r="C77" s="586" t="s">
        <v>2561</v>
      </c>
      <c r="D77" s="586"/>
      <c r="E77" s="586" t="s">
        <v>2712</v>
      </c>
      <c r="F77" s="586"/>
      <c r="G77" s="586" t="s">
        <v>1866</v>
      </c>
      <c r="H77" s="586" t="s">
        <v>1866</v>
      </c>
    </row>
    <row r="78" spans="1:8" ht="41.25">
      <c r="A78" s="636" t="s">
        <v>2713</v>
      </c>
      <c r="B78" s="589" t="s">
        <v>2714</v>
      </c>
      <c r="C78" s="586" t="s">
        <v>2708</v>
      </c>
      <c r="D78" s="586"/>
      <c r="E78" s="586" t="s">
        <v>2715</v>
      </c>
      <c r="F78" s="586"/>
      <c r="G78" s="586" t="s">
        <v>1866</v>
      </c>
      <c r="H78" s="586" t="s">
        <v>1866</v>
      </c>
    </row>
    <row r="79" spans="1:8" ht="27.75">
      <c r="A79" s="636" t="s">
        <v>2716</v>
      </c>
      <c r="B79" s="589" t="s">
        <v>2717</v>
      </c>
      <c r="C79" s="586" t="s">
        <v>1919</v>
      </c>
      <c r="D79" s="586"/>
      <c r="E79" s="586" t="s">
        <v>2718</v>
      </c>
      <c r="F79" s="586"/>
      <c r="G79" s="586" t="s">
        <v>1866</v>
      </c>
      <c r="H79" s="586" t="s">
        <v>1866</v>
      </c>
    </row>
    <row r="80" spans="1:8" ht="27.75">
      <c r="A80" s="636" t="s">
        <v>2719</v>
      </c>
      <c r="B80" s="589" t="s">
        <v>2717</v>
      </c>
      <c r="C80" s="586" t="s">
        <v>2720</v>
      </c>
      <c r="D80" s="586"/>
      <c r="E80" s="586" t="s">
        <v>2721</v>
      </c>
      <c r="F80" s="586"/>
      <c r="G80" s="586" t="s">
        <v>1866</v>
      </c>
      <c r="H80" s="586" t="s">
        <v>1866</v>
      </c>
    </row>
    <row r="81" spans="1:8" ht="27.75">
      <c r="A81" s="636" t="s">
        <v>2722</v>
      </c>
      <c r="B81" s="586" t="s">
        <v>2723</v>
      </c>
      <c r="C81" s="586" t="s">
        <v>2708</v>
      </c>
      <c r="D81" s="586"/>
      <c r="E81" s="586" t="s">
        <v>2724</v>
      </c>
      <c r="F81" s="586"/>
      <c r="G81" s="586" t="s">
        <v>1866</v>
      </c>
      <c r="H81" s="586" t="s">
        <v>1866</v>
      </c>
    </row>
    <row r="82" spans="1:8" ht="27.75">
      <c r="A82" s="636" t="s">
        <v>2725</v>
      </c>
      <c r="B82" s="586" t="s">
        <v>2726</v>
      </c>
      <c r="C82" s="586" t="s">
        <v>2720</v>
      </c>
      <c r="D82" s="586"/>
      <c r="E82" s="586" t="s">
        <v>2727</v>
      </c>
      <c r="F82" s="586"/>
      <c r="G82" s="586" t="s">
        <v>1866</v>
      </c>
      <c r="H82" s="586" t="s">
        <v>1866</v>
      </c>
    </row>
    <row r="83" spans="1:8" ht="54.75">
      <c r="A83" s="636" t="s">
        <v>2728</v>
      </c>
      <c r="B83" s="586" t="s">
        <v>2729</v>
      </c>
      <c r="C83" s="586" t="s">
        <v>2730</v>
      </c>
      <c r="D83" s="586"/>
      <c r="E83" s="586" t="s">
        <v>2731</v>
      </c>
      <c r="F83" s="586"/>
      <c r="G83" s="586" t="s">
        <v>1866</v>
      </c>
      <c r="H83" s="586" t="s">
        <v>1866</v>
      </c>
    </row>
    <row r="84" spans="1:8" ht="54.75">
      <c r="A84" s="636" t="s">
        <v>2732</v>
      </c>
      <c r="B84" s="586" t="s">
        <v>2729</v>
      </c>
      <c r="C84" s="586" t="s">
        <v>2730</v>
      </c>
      <c r="D84" s="586"/>
      <c r="E84" s="586" t="s">
        <v>2733</v>
      </c>
      <c r="F84" s="586"/>
      <c r="G84" s="586" t="s">
        <v>1866</v>
      </c>
      <c r="H84" s="586" t="s">
        <v>1866</v>
      </c>
    </row>
    <row r="85" spans="1:8" ht="27.75">
      <c r="A85" s="636" t="s">
        <v>2734</v>
      </c>
      <c r="B85" s="586" t="s">
        <v>2573</v>
      </c>
      <c r="C85" s="586" t="s">
        <v>2735</v>
      </c>
      <c r="D85" s="586"/>
      <c r="E85" s="586" t="s">
        <v>2736</v>
      </c>
      <c r="F85" s="586"/>
      <c r="G85" s="586" t="s">
        <v>1866</v>
      </c>
      <c r="H85" s="586" t="s">
        <v>1866</v>
      </c>
    </row>
    <row r="86" spans="1:8" ht="27.75">
      <c r="A86" s="636" t="s">
        <v>2737</v>
      </c>
      <c r="B86" s="591" t="s">
        <v>2738</v>
      </c>
      <c r="C86" s="591" t="s">
        <v>2735</v>
      </c>
      <c r="D86" s="591"/>
      <c r="E86" s="591" t="s">
        <v>2739</v>
      </c>
      <c r="F86" s="591"/>
      <c r="G86" s="591" t="s">
        <v>1866</v>
      </c>
      <c r="H86" s="591" t="s">
        <v>1866</v>
      </c>
    </row>
    <row r="87" spans="1:8" ht="27.75">
      <c r="A87" s="636" t="s">
        <v>2740</v>
      </c>
      <c r="B87" s="637" t="s">
        <v>2738</v>
      </c>
      <c r="C87" s="637" t="s">
        <v>2735</v>
      </c>
      <c r="D87" s="637"/>
      <c r="E87" s="637" t="s">
        <v>2741</v>
      </c>
      <c r="F87" s="637"/>
      <c r="G87" s="637" t="s">
        <v>1866</v>
      </c>
      <c r="H87" s="637" t="s">
        <v>1866</v>
      </c>
    </row>
    <row r="88" spans="1:8" ht="27.75">
      <c r="A88" s="636" t="s">
        <v>2742</v>
      </c>
      <c r="B88" s="586" t="s">
        <v>2621</v>
      </c>
      <c r="C88" s="586"/>
      <c r="D88" s="586"/>
      <c r="E88" s="586" t="s">
        <v>2743</v>
      </c>
      <c r="F88" s="586"/>
      <c r="G88" s="586" t="s">
        <v>1866</v>
      </c>
      <c r="H88" s="586" t="s">
        <v>1866</v>
      </c>
    </row>
    <row r="89" spans="1:8">
      <c r="A89" s="636" t="s">
        <v>2744</v>
      </c>
      <c r="B89" s="586" t="s">
        <v>2745</v>
      </c>
      <c r="C89" s="586"/>
      <c r="D89" s="586"/>
      <c r="E89" s="586" t="s">
        <v>2746</v>
      </c>
      <c r="F89" s="586"/>
      <c r="G89" s="586" t="s">
        <v>1866</v>
      </c>
      <c r="H89" s="586" t="s">
        <v>1866</v>
      </c>
    </row>
    <row r="90" spans="1:8">
      <c r="A90" s="636" t="s">
        <v>2747</v>
      </c>
      <c r="B90" s="586" t="s">
        <v>2745</v>
      </c>
      <c r="C90" s="586"/>
      <c r="D90" s="586"/>
      <c r="E90" s="586" t="s">
        <v>2748</v>
      </c>
      <c r="F90" s="586"/>
      <c r="G90" s="586" t="s">
        <v>1866</v>
      </c>
      <c r="H90" s="586" t="s">
        <v>1866</v>
      </c>
    </row>
    <row r="91" spans="1:8">
      <c r="A91" s="636" t="s">
        <v>2749</v>
      </c>
      <c r="B91" s="586" t="s">
        <v>2745</v>
      </c>
      <c r="C91" s="586"/>
      <c r="D91" s="586"/>
      <c r="E91" s="586" t="s">
        <v>2750</v>
      </c>
      <c r="F91" s="586"/>
      <c r="G91" s="586" t="s">
        <v>1866</v>
      </c>
      <c r="H91" s="586" t="s">
        <v>1866</v>
      </c>
    </row>
    <row r="92" spans="1:8" ht="27.75">
      <c r="A92" s="636" t="s">
        <v>2751</v>
      </c>
      <c r="B92" s="586" t="s">
        <v>2752</v>
      </c>
      <c r="C92" s="586"/>
      <c r="D92" s="586"/>
      <c r="E92" s="586" t="s">
        <v>2753</v>
      </c>
      <c r="F92" s="586"/>
      <c r="G92" s="586" t="s">
        <v>1866</v>
      </c>
      <c r="H92" s="586" t="s">
        <v>1866</v>
      </c>
    </row>
    <row r="93" spans="1:8">
      <c r="A93" s="636" t="s">
        <v>2754</v>
      </c>
      <c r="B93" s="586" t="s">
        <v>2755</v>
      </c>
      <c r="C93" s="586"/>
      <c r="D93" s="586"/>
      <c r="E93" s="586" t="s">
        <v>2756</v>
      </c>
      <c r="F93" s="586"/>
      <c r="G93" s="586" t="s">
        <v>1866</v>
      </c>
      <c r="H93" s="586" t="s">
        <v>1866</v>
      </c>
    </row>
    <row r="94" spans="1:8">
      <c r="A94" s="636" t="s">
        <v>2757</v>
      </c>
      <c r="B94" s="586" t="s">
        <v>2755</v>
      </c>
      <c r="C94" s="586"/>
      <c r="D94" s="586"/>
      <c r="E94" s="586" t="s">
        <v>2758</v>
      </c>
      <c r="F94" s="586"/>
      <c r="G94" s="586" t="s">
        <v>1866</v>
      </c>
      <c r="H94" s="586" t="s">
        <v>1866</v>
      </c>
    </row>
    <row r="95" spans="1:8" ht="27.75">
      <c r="A95" s="636" t="s">
        <v>2759</v>
      </c>
      <c r="B95" s="638" t="s">
        <v>2760</v>
      </c>
      <c r="C95" s="638"/>
      <c r="D95" s="638"/>
      <c r="E95" s="638" t="s">
        <v>2761</v>
      </c>
      <c r="F95" s="638"/>
      <c r="G95" s="638" t="s">
        <v>1866</v>
      </c>
      <c r="H95" s="638" t="s">
        <v>1866</v>
      </c>
    </row>
  </sheetData>
  <mergeCells count="10">
    <mergeCell ref="E1:H5"/>
    <mergeCell ref="A6:H9"/>
    <mergeCell ref="A11:A13"/>
    <mergeCell ref="B11:B13"/>
    <mergeCell ref="C11:C13"/>
    <mergeCell ref="D11:D13"/>
    <mergeCell ref="F11:H11"/>
    <mergeCell ref="E12:E13"/>
    <mergeCell ref="F12:F13"/>
    <mergeCell ref="G12:G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1"/>
  <sheetViews>
    <sheetView topLeftCell="A5" workbookViewId="0">
      <selection activeCell="F5" sqref="F5:I6"/>
    </sheetView>
  </sheetViews>
  <sheetFormatPr defaultRowHeight="15.75"/>
  <cols>
    <col min="1" max="1" width="5.42578125" style="190" customWidth="1"/>
    <col min="2" max="2" width="36.85546875" style="190" customWidth="1"/>
    <col min="3" max="3" width="7.28515625" style="190" customWidth="1"/>
    <col min="4" max="4" width="6.85546875" style="190" customWidth="1"/>
    <col min="5" max="5" width="9.5703125" style="190" customWidth="1"/>
    <col min="6" max="6" width="10" style="190" customWidth="1"/>
    <col min="7" max="7" width="13.140625" style="190" customWidth="1"/>
    <col min="8" max="8" width="10.140625" style="190" customWidth="1"/>
    <col min="9" max="9" width="12" style="190" customWidth="1"/>
    <col min="10" max="16384" width="9.140625" style="190"/>
  </cols>
  <sheetData>
    <row r="1" spans="1:10" ht="3.75" hidden="1" customHeight="1">
      <c r="A1" s="187"/>
      <c r="B1" s="187"/>
      <c r="C1" s="188"/>
      <c r="D1" s="188"/>
      <c r="E1" s="189"/>
      <c r="F1" s="187" t="s">
        <v>474</v>
      </c>
      <c r="G1" s="188" t="s">
        <v>475</v>
      </c>
      <c r="H1" s="188"/>
      <c r="I1" s="188"/>
    </row>
    <row r="2" spans="1:10" ht="19.5" hidden="1" customHeight="1">
      <c r="A2" s="187"/>
      <c r="B2" s="187"/>
      <c r="C2" s="188"/>
      <c r="D2" s="188"/>
      <c r="E2" s="189"/>
      <c r="F2" s="187" t="s">
        <v>476</v>
      </c>
      <c r="G2" s="187" t="s">
        <v>477</v>
      </c>
      <c r="H2" s="187"/>
      <c r="I2" s="187"/>
    </row>
    <row r="3" spans="1:10" ht="19.5" hidden="1" customHeight="1">
      <c r="A3" s="187"/>
      <c r="B3" s="187"/>
      <c r="C3" s="188"/>
      <c r="D3" s="188"/>
      <c r="E3" s="189"/>
      <c r="F3" s="187" t="s">
        <v>478</v>
      </c>
      <c r="G3" s="188" t="s">
        <v>479</v>
      </c>
      <c r="H3" s="188"/>
      <c r="I3" s="188"/>
      <c r="J3" s="188"/>
    </row>
    <row r="4" spans="1:10" ht="19.5" hidden="1" customHeight="1">
      <c r="A4" s="187"/>
      <c r="B4" s="187"/>
      <c r="C4" s="188"/>
      <c r="D4" s="188"/>
      <c r="E4" s="189"/>
      <c r="F4" s="187"/>
      <c r="G4" s="187" t="s">
        <v>480</v>
      </c>
      <c r="H4" s="187"/>
      <c r="I4" s="187"/>
    </row>
    <row r="5" spans="1:10" ht="19.5" customHeight="1">
      <c r="A5" s="187"/>
      <c r="B5" s="187"/>
      <c r="C5" s="188"/>
      <c r="D5" s="188"/>
      <c r="E5" s="189"/>
      <c r="F5" s="668" t="s">
        <v>2764</v>
      </c>
      <c r="G5" s="668"/>
      <c r="H5" s="668"/>
      <c r="I5" s="668"/>
    </row>
    <row r="6" spans="1:10" ht="27.75" customHeight="1">
      <c r="A6" s="187"/>
      <c r="B6" s="187"/>
      <c r="C6" s="188"/>
      <c r="D6" s="188"/>
      <c r="E6" s="189"/>
      <c r="F6" s="668"/>
      <c r="G6" s="668"/>
      <c r="H6" s="668"/>
      <c r="I6" s="668"/>
    </row>
    <row r="7" spans="1:10" ht="31.5" customHeight="1">
      <c r="A7" s="187"/>
      <c r="B7" s="665" t="s">
        <v>481</v>
      </c>
      <c r="C7" s="665"/>
      <c r="D7" s="665"/>
      <c r="E7" s="665"/>
      <c r="F7" s="665"/>
      <c r="G7" s="665"/>
      <c r="H7" s="665"/>
      <c r="I7" s="665"/>
    </row>
    <row r="8" spans="1:10" ht="47.25" hidden="1" customHeight="1">
      <c r="A8" s="191" t="s">
        <v>482</v>
      </c>
      <c r="B8" s="191"/>
      <c r="C8" s="191"/>
      <c r="D8" s="191"/>
      <c r="E8" s="191"/>
      <c r="F8" s="191"/>
      <c r="G8" s="191"/>
      <c r="H8" s="191"/>
      <c r="I8" s="191"/>
      <c r="J8" s="191"/>
    </row>
    <row r="9" spans="1:10" ht="40.5" customHeight="1">
      <c r="A9" s="468" t="s">
        <v>113</v>
      </c>
      <c r="B9" s="468" t="s">
        <v>114</v>
      </c>
      <c r="C9" s="465" t="s">
        <v>115</v>
      </c>
      <c r="D9" s="465" t="s">
        <v>483</v>
      </c>
      <c r="E9" s="468" t="s">
        <v>118</v>
      </c>
      <c r="F9" s="470" t="s">
        <v>6</v>
      </c>
      <c r="G9" s="471"/>
      <c r="H9" s="464" t="s">
        <v>119</v>
      </c>
      <c r="I9" s="464"/>
    </row>
    <row r="10" spans="1:10" ht="21">
      <c r="A10" s="469"/>
      <c r="B10" s="469"/>
      <c r="C10" s="466"/>
      <c r="D10" s="466"/>
      <c r="E10" s="469"/>
      <c r="F10" s="468" t="s">
        <v>120</v>
      </c>
      <c r="G10" s="193" t="s">
        <v>121</v>
      </c>
      <c r="H10" s="177" t="s">
        <v>122</v>
      </c>
      <c r="I10" s="194" t="s">
        <v>123</v>
      </c>
    </row>
    <row r="11" spans="1:10">
      <c r="A11" s="1">
        <v>1</v>
      </c>
      <c r="B11" s="1" t="s">
        <v>83</v>
      </c>
      <c r="C11" s="195">
        <v>1984</v>
      </c>
      <c r="D11" s="195" t="s">
        <v>11</v>
      </c>
      <c r="E11" s="196">
        <v>20000</v>
      </c>
      <c r="F11" s="1">
        <v>1</v>
      </c>
      <c r="G11" s="196">
        <f t="shared" ref="G11:G35" si="0">SUM(E11*F11)</f>
        <v>20000</v>
      </c>
      <c r="H11" s="1">
        <v>1</v>
      </c>
      <c r="I11" s="1">
        <f t="shared" ref="I11:I74" si="1">SUM(G11)</f>
        <v>20000</v>
      </c>
    </row>
    <row r="12" spans="1:10">
      <c r="A12" s="197">
        <v>2</v>
      </c>
      <c r="B12" s="1" t="s">
        <v>484</v>
      </c>
      <c r="C12" s="195">
        <v>2008</v>
      </c>
      <c r="D12" s="195" t="s">
        <v>11</v>
      </c>
      <c r="E12" s="196">
        <v>20000</v>
      </c>
      <c r="F12" s="1">
        <v>1</v>
      </c>
      <c r="G12" s="196">
        <f t="shared" si="0"/>
        <v>20000</v>
      </c>
      <c r="H12" s="1">
        <v>1</v>
      </c>
      <c r="I12" s="1">
        <f t="shared" si="1"/>
        <v>20000</v>
      </c>
    </row>
    <row r="13" spans="1:10">
      <c r="A13" s="1">
        <v>3</v>
      </c>
      <c r="B13" s="1" t="s">
        <v>485</v>
      </c>
      <c r="C13" s="195">
        <v>1984</v>
      </c>
      <c r="D13" s="195" t="s">
        <v>11</v>
      </c>
      <c r="E13" s="196">
        <v>22100</v>
      </c>
      <c r="F13" s="1">
        <v>1</v>
      </c>
      <c r="G13" s="196">
        <f t="shared" si="0"/>
        <v>22100</v>
      </c>
      <c r="H13" s="1">
        <v>1</v>
      </c>
      <c r="I13" s="1">
        <f t="shared" si="1"/>
        <v>22100</v>
      </c>
    </row>
    <row r="14" spans="1:10">
      <c r="A14" s="1">
        <v>4</v>
      </c>
      <c r="B14" s="1" t="s">
        <v>486</v>
      </c>
      <c r="C14" s="195">
        <v>1986</v>
      </c>
      <c r="D14" s="195" t="s">
        <v>11</v>
      </c>
      <c r="E14" s="196">
        <v>17550</v>
      </c>
      <c r="F14" s="1">
        <v>36</v>
      </c>
      <c r="G14" s="196">
        <v>631800</v>
      </c>
      <c r="H14" s="1">
        <v>36</v>
      </c>
      <c r="I14" s="1">
        <f t="shared" si="1"/>
        <v>631800</v>
      </c>
    </row>
    <row r="15" spans="1:10">
      <c r="A15" s="1">
        <v>5</v>
      </c>
      <c r="B15" s="198" t="s">
        <v>487</v>
      </c>
      <c r="C15" s="199">
        <v>2011</v>
      </c>
      <c r="D15" s="195" t="s">
        <v>11</v>
      </c>
      <c r="E15" s="200">
        <v>9100</v>
      </c>
      <c r="F15" s="198">
        <v>1</v>
      </c>
      <c r="G15" s="196">
        <f t="shared" si="0"/>
        <v>9100</v>
      </c>
      <c r="H15" s="198">
        <v>1</v>
      </c>
      <c r="I15" s="1">
        <f t="shared" si="1"/>
        <v>9100</v>
      </c>
    </row>
    <row r="16" spans="1:10">
      <c r="A16" s="1">
        <v>6</v>
      </c>
      <c r="B16" s="1" t="s">
        <v>488</v>
      </c>
      <c r="C16" s="195">
        <v>2011</v>
      </c>
      <c r="D16" s="195" t="s">
        <v>11</v>
      </c>
      <c r="E16" s="196">
        <v>3250</v>
      </c>
      <c r="F16" s="1">
        <v>2</v>
      </c>
      <c r="G16" s="196">
        <f t="shared" si="0"/>
        <v>6500</v>
      </c>
      <c r="H16" s="1">
        <v>2</v>
      </c>
      <c r="I16" s="1">
        <f t="shared" si="1"/>
        <v>6500</v>
      </c>
    </row>
    <row r="17" spans="1:9">
      <c r="A17" s="1">
        <v>7</v>
      </c>
      <c r="B17" s="1" t="s">
        <v>357</v>
      </c>
      <c r="C17" s="195">
        <v>2011</v>
      </c>
      <c r="D17" s="195" t="s">
        <v>11</v>
      </c>
      <c r="E17" s="196">
        <v>98</v>
      </c>
      <c r="F17" s="1">
        <v>192</v>
      </c>
      <c r="G17" s="196">
        <f t="shared" si="0"/>
        <v>18816</v>
      </c>
      <c r="H17" s="1">
        <v>192</v>
      </c>
      <c r="I17" s="1">
        <f t="shared" si="1"/>
        <v>18816</v>
      </c>
    </row>
    <row r="18" spans="1:9">
      <c r="A18" s="197">
        <v>8</v>
      </c>
      <c r="B18" s="1" t="s">
        <v>489</v>
      </c>
      <c r="C18" s="195">
        <v>2011</v>
      </c>
      <c r="D18" s="195" t="s">
        <v>11</v>
      </c>
      <c r="E18" s="196">
        <v>1300</v>
      </c>
      <c r="F18" s="1">
        <v>2</v>
      </c>
      <c r="G18" s="196">
        <f t="shared" si="0"/>
        <v>2600</v>
      </c>
      <c r="H18" s="1">
        <v>2</v>
      </c>
      <c r="I18" s="1">
        <f t="shared" si="1"/>
        <v>2600</v>
      </c>
    </row>
    <row r="19" spans="1:9">
      <c r="A19" s="1">
        <v>9</v>
      </c>
      <c r="B19" s="1" t="s">
        <v>490</v>
      </c>
      <c r="C19" s="195">
        <v>2011</v>
      </c>
      <c r="D19" s="195" t="s">
        <v>11</v>
      </c>
      <c r="E19" s="196">
        <v>8450</v>
      </c>
      <c r="F19" s="1">
        <v>2</v>
      </c>
      <c r="G19" s="196">
        <f t="shared" si="0"/>
        <v>16900</v>
      </c>
      <c r="H19" s="1">
        <v>2</v>
      </c>
      <c r="I19" s="1">
        <f t="shared" si="1"/>
        <v>16900</v>
      </c>
    </row>
    <row r="20" spans="1:9">
      <c r="A20" s="197">
        <v>10</v>
      </c>
      <c r="B20" s="198" t="s">
        <v>491</v>
      </c>
      <c r="C20" s="199">
        <v>2011</v>
      </c>
      <c r="D20" s="195" t="s">
        <v>11</v>
      </c>
      <c r="E20" s="200">
        <v>3250</v>
      </c>
      <c r="F20" s="198">
        <v>121</v>
      </c>
      <c r="G20" s="196">
        <f t="shared" si="0"/>
        <v>393250</v>
      </c>
      <c r="H20" s="198">
        <v>121</v>
      </c>
      <c r="I20" s="1">
        <f t="shared" si="1"/>
        <v>393250</v>
      </c>
    </row>
    <row r="21" spans="1:9">
      <c r="A21" s="1">
        <v>11</v>
      </c>
      <c r="B21" s="198" t="s">
        <v>492</v>
      </c>
      <c r="C21" s="199">
        <v>2011</v>
      </c>
      <c r="D21" s="195" t="s">
        <v>11</v>
      </c>
      <c r="E21" s="200">
        <v>45500</v>
      </c>
      <c r="F21" s="198">
        <v>1</v>
      </c>
      <c r="G21" s="196">
        <f t="shared" si="0"/>
        <v>45500</v>
      </c>
      <c r="H21" s="198">
        <v>1</v>
      </c>
      <c r="I21" s="1">
        <f t="shared" si="1"/>
        <v>45500</v>
      </c>
    </row>
    <row r="22" spans="1:9">
      <c r="A22" s="197">
        <v>12</v>
      </c>
      <c r="B22" s="198" t="s">
        <v>493</v>
      </c>
      <c r="C22" s="199">
        <v>2011</v>
      </c>
      <c r="D22" s="195" t="s">
        <v>11</v>
      </c>
      <c r="E22" s="200">
        <v>10000</v>
      </c>
      <c r="F22" s="198">
        <v>1</v>
      </c>
      <c r="G22" s="196">
        <f t="shared" si="0"/>
        <v>10000</v>
      </c>
      <c r="H22" s="198">
        <v>1</v>
      </c>
      <c r="I22" s="1">
        <f t="shared" si="1"/>
        <v>10000</v>
      </c>
    </row>
    <row r="23" spans="1:9">
      <c r="A23" s="1">
        <v>13</v>
      </c>
      <c r="B23" s="198" t="s">
        <v>494</v>
      </c>
      <c r="C23" s="199">
        <v>2011</v>
      </c>
      <c r="D23" s="195" t="s">
        <v>11</v>
      </c>
      <c r="E23" s="200">
        <v>9425</v>
      </c>
      <c r="F23" s="198">
        <v>32</v>
      </c>
      <c r="G23" s="196">
        <f t="shared" si="0"/>
        <v>301600</v>
      </c>
      <c r="H23" s="198">
        <v>32</v>
      </c>
      <c r="I23" s="1">
        <f t="shared" si="1"/>
        <v>301600</v>
      </c>
    </row>
    <row r="24" spans="1:9">
      <c r="A24" s="197">
        <v>14</v>
      </c>
      <c r="B24" s="198" t="s">
        <v>495</v>
      </c>
      <c r="C24" s="199">
        <v>2011</v>
      </c>
      <c r="D24" s="195" t="s">
        <v>11</v>
      </c>
      <c r="E24" s="200">
        <v>2145</v>
      </c>
      <c r="F24" s="198">
        <v>160</v>
      </c>
      <c r="G24" s="196">
        <f t="shared" si="0"/>
        <v>343200</v>
      </c>
      <c r="H24" s="198">
        <v>160</v>
      </c>
      <c r="I24" s="1">
        <f t="shared" si="1"/>
        <v>343200</v>
      </c>
    </row>
    <row r="25" spans="1:9">
      <c r="A25" s="197">
        <v>15</v>
      </c>
      <c r="B25" s="198" t="s">
        <v>496</v>
      </c>
      <c r="C25" s="199">
        <v>2011</v>
      </c>
      <c r="D25" s="195" t="s">
        <v>11</v>
      </c>
      <c r="E25" s="200">
        <v>65</v>
      </c>
      <c r="F25" s="198">
        <v>68</v>
      </c>
      <c r="G25" s="196">
        <f t="shared" si="0"/>
        <v>4420</v>
      </c>
      <c r="H25" s="198">
        <v>68</v>
      </c>
      <c r="I25" s="1">
        <f t="shared" si="1"/>
        <v>4420</v>
      </c>
    </row>
    <row r="26" spans="1:9">
      <c r="A26" s="1">
        <v>16</v>
      </c>
      <c r="B26" s="198" t="s">
        <v>497</v>
      </c>
      <c r="C26" s="199">
        <v>2011</v>
      </c>
      <c r="D26" s="195" t="s">
        <v>11</v>
      </c>
      <c r="E26" s="200">
        <v>2500</v>
      </c>
      <c r="F26" s="198">
        <v>6</v>
      </c>
      <c r="G26" s="196">
        <f t="shared" si="0"/>
        <v>15000</v>
      </c>
      <c r="H26" s="198">
        <v>6</v>
      </c>
      <c r="I26" s="1">
        <f t="shared" si="1"/>
        <v>15000</v>
      </c>
    </row>
    <row r="27" spans="1:9">
      <c r="A27" s="197">
        <v>17</v>
      </c>
      <c r="B27" s="198" t="s">
        <v>498</v>
      </c>
      <c r="C27" s="199">
        <v>2011</v>
      </c>
      <c r="D27" s="195" t="s">
        <v>11</v>
      </c>
      <c r="E27" s="200">
        <v>4225</v>
      </c>
      <c r="F27" s="198">
        <v>5</v>
      </c>
      <c r="G27" s="196">
        <f t="shared" si="0"/>
        <v>21125</v>
      </c>
      <c r="H27" s="198">
        <v>5</v>
      </c>
      <c r="I27" s="1">
        <f t="shared" si="1"/>
        <v>21125</v>
      </c>
    </row>
    <row r="28" spans="1:9">
      <c r="A28" s="1">
        <v>18</v>
      </c>
      <c r="B28" s="1" t="s">
        <v>499</v>
      </c>
      <c r="C28" s="195">
        <v>2008</v>
      </c>
      <c r="D28" s="195" t="s">
        <v>11</v>
      </c>
      <c r="E28" s="196">
        <v>3250</v>
      </c>
      <c r="F28" s="1">
        <v>46</v>
      </c>
      <c r="G28" s="196">
        <f t="shared" si="0"/>
        <v>149500</v>
      </c>
      <c r="H28" s="1">
        <v>46</v>
      </c>
      <c r="I28" s="1">
        <f t="shared" si="1"/>
        <v>149500</v>
      </c>
    </row>
    <row r="29" spans="1:9">
      <c r="A29" s="197">
        <v>19</v>
      </c>
      <c r="B29" s="1" t="s">
        <v>500</v>
      </c>
      <c r="C29" s="195">
        <v>2009</v>
      </c>
      <c r="D29" s="195" t="s">
        <v>11</v>
      </c>
      <c r="E29" s="196">
        <v>3770</v>
      </c>
      <c r="F29" s="1">
        <v>75</v>
      </c>
      <c r="G29" s="196">
        <f t="shared" si="0"/>
        <v>282750</v>
      </c>
      <c r="H29" s="1">
        <v>75</v>
      </c>
      <c r="I29" s="1">
        <f t="shared" si="1"/>
        <v>282750</v>
      </c>
    </row>
    <row r="30" spans="1:9">
      <c r="A30" s="197">
        <v>20</v>
      </c>
      <c r="B30" s="1" t="s">
        <v>501</v>
      </c>
      <c r="C30" s="195">
        <v>1989</v>
      </c>
      <c r="D30" s="195" t="s">
        <v>11</v>
      </c>
      <c r="E30" s="196">
        <v>25000</v>
      </c>
      <c r="F30" s="1">
        <v>1</v>
      </c>
      <c r="G30" s="196">
        <f t="shared" si="0"/>
        <v>25000</v>
      </c>
      <c r="H30" s="1">
        <v>1</v>
      </c>
      <c r="I30" s="1">
        <f t="shared" si="1"/>
        <v>25000</v>
      </c>
    </row>
    <row r="31" spans="1:9">
      <c r="A31" s="1">
        <v>21</v>
      </c>
      <c r="B31" s="1" t="s">
        <v>502</v>
      </c>
      <c r="C31" s="195">
        <v>1989</v>
      </c>
      <c r="D31" s="195" t="s">
        <v>11</v>
      </c>
      <c r="E31" s="196">
        <v>15000</v>
      </c>
      <c r="F31" s="1">
        <v>1</v>
      </c>
      <c r="G31" s="196">
        <f t="shared" si="0"/>
        <v>15000</v>
      </c>
      <c r="H31" s="1">
        <v>1</v>
      </c>
      <c r="I31" s="1">
        <f t="shared" si="1"/>
        <v>15000</v>
      </c>
    </row>
    <row r="32" spans="1:9">
      <c r="A32" s="1">
        <v>22</v>
      </c>
      <c r="B32" s="1" t="s">
        <v>503</v>
      </c>
      <c r="C32" s="195">
        <v>1989</v>
      </c>
      <c r="D32" s="195" t="s">
        <v>11</v>
      </c>
      <c r="E32" s="196">
        <v>2000</v>
      </c>
      <c r="F32" s="1">
        <v>8</v>
      </c>
      <c r="G32" s="196">
        <f t="shared" si="0"/>
        <v>16000</v>
      </c>
      <c r="H32" s="1">
        <v>8</v>
      </c>
      <c r="I32" s="1">
        <f t="shared" si="1"/>
        <v>16000</v>
      </c>
    </row>
    <row r="33" spans="1:9">
      <c r="A33" s="197">
        <v>23</v>
      </c>
      <c r="B33" s="1" t="s">
        <v>495</v>
      </c>
      <c r="C33" s="195">
        <v>2007</v>
      </c>
      <c r="D33" s="195" t="s">
        <v>11</v>
      </c>
      <c r="E33" s="196">
        <v>1800</v>
      </c>
      <c r="F33" s="1">
        <v>30</v>
      </c>
      <c r="G33" s="196">
        <f t="shared" si="0"/>
        <v>54000</v>
      </c>
      <c r="H33" s="1">
        <v>30</v>
      </c>
      <c r="I33" s="1">
        <f t="shared" si="1"/>
        <v>54000</v>
      </c>
    </row>
    <row r="34" spans="1:9">
      <c r="A34" s="1">
        <v>24</v>
      </c>
      <c r="B34" s="1" t="s">
        <v>495</v>
      </c>
      <c r="C34" s="195">
        <v>2008</v>
      </c>
      <c r="D34" s="195" t="s">
        <v>11</v>
      </c>
      <c r="E34" s="196">
        <v>2400</v>
      </c>
      <c r="F34" s="1">
        <v>54</v>
      </c>
      <c r="G34" s="196">
        <f t="shared" si="0"/>
        <v>129600</v>
      </c>
      <c r="H34" s="1">
        <v>54</v>
      </c>
      <c r="I34" s="1">
        <f t="shared" si="1"/>
        <v>129600</v>
      </c>
    </row>
    <row r="35" spans="1:9">
      <c r="A35" s="197">
        <v>25</v>
      </c>
      <c r="B35" s="1" t="s">
        <v>504</v>
      </c>
      <c r="C35" s="195">
        <v>2008</v>
      </c>
      <c r="D35" s="195" t="s">
        <v>11</v>
      </c>
      <c r="E35" s="196">
        <v>22800</v>
      </c>
      <c r="F35" s="1">
        <v>1</v>
      </c>
      <c r="G35" s="196">
        <f t="shared" si="0"/>
        <v>22800</v>
      </c>
      <c r="H35" s="1">
        <v>1</v>
      </c>
      <c r="I35" s="1">
        <f t="shared" si="1"/>
        <v>22800</v>
      </c>
    </row>
    <row r="36" spans="1:9">
      <c r="A36" s="1">
        <v>26</v>
      </c>
      <c r="B36" s="1" t="s">
        <v>505</v>
      </c>
      <c r="C36" s="195">
        <v>2009</v>
      </c>
      <c r="D36" s="195" t="s">
        <v>11</v>
      </c>
      <c r="E36" s="196">
        <v>9600</v>
      </c>
      <c r="F36" s="1">
        <v>1</v>
      </c>
      <c r="G36" s="196">
        <f>SUM(E36*F36)</f>
        <v>9600</v>
      </c>
      <c r="H36" s="1">
        <v>1</v>
      </c>
      <c r="I36" s="1">
        <f t="shared" si="1"/>
        <v>9600</v>
      </c>
    </row>
    <row r="37" spans="1:9">
      <c r="A37" s="197">
        <v>27</v>
      </c>
      <c r="B37" s="1" t="s">
        <v>495</v>
      </c>
      <c r="C37" s="195">
        <v>2009</v>
      </c>
      <c r="D37" s="195" t="s">
        <v>11</v>
      </c>
      <c r="E37" s="196">
        <v>2400</v>
      </c>
      <c r="F37" s="1">
        <v>50</v>
      </c>
      <c r="G37" s="196">
        <f>SUM(E37*F37)</f>
        <v>120000</v>
      </c>
      <c r="H37" s="1">
        <v>50</v>
      </c>
      <c r="I37" s="1">
        <f t="shared" si="1"/>
        <v>120000</v>
      </c>
    </row>
    <row r="38" spans="1:9">
      <c r="A38" s="197">
        <v>28</v>
      </c>
      <c r="B38" s="1" t="s">
        <v>506</v>
      </c>
      <c r="C38" s="195">
        <v>2010</v>
      </c>
      <c r="D38" s="195" t="s">
        <v>11</v>
      </c>
      <c r="E38" s="196">
        <v>13455</v>
      </c>
      <c r="F38" s="1">
        <v>4</v>
      </c>
      <c r="G38" s="196">
        <f t="shared" ref="G38:G89" si="2">SUM(E38*F38)</f>
        <v>53820</v>
      </c>
      <c r="H38" s="1">
        <v>4</v>
      </c>
      <c r="I38" s="1">
        <f t="shared" si="1"/>
        <v>53820</v>
      </c>
    </row>
    <row r="39" spans="1:9">
      <c r="A39" s="1">
        <v>29</v>
      </c>
      <c r="B39" s="1" t="s">
        <v>507</v>
      </c>
      <c r="C39" s="195">
        <v>2010</v>
      </c>
      <c r="D39" s="195" t="s">
        <v>11</v>
      </c>
      <c r="E39" s="196">
        <v>9425</v>
      </c>
      <c r="F39" s="1">
        <v>24</v>
      </c>
      <c r="G39" s="196">
        <f t="shared" si="2"/>
        <v>226200</v>
      </c>
      <c r="H39" s="1">
        <v>24</v>
      </c>
      <c r="I39" s="1">
        <f t="shared" si="1"/>
        <v>226200</v>
      </c>
    </row>
    <row r="40" spans="1:9">
      <c r="A40" s="197">
        <v>30</v>
      </c>
      <c r="B40" s="1" t="s">
        <v>508</v>
      </c>
      <c r="C40" s="195">
        <v>2010</v>
      </c>
      <c r="D40" s="195" t="s">
        <v>11</v>
      </c>
      <c r="E40" s="196">
        <v>2275</v>
      </c>
      <c r="F40" s="1">
        <v>60</v>
      </c>
      <c r="G40" s="196">
        <f t="shared" si="2"/>
        <v>136500</v>
      </c>
      <c r="H40" s="1">
        <v>60</v>
      </c>
      <c r="I40" s="1">
        <f t="shared" si="1"/>
        <v>136500</v>
      </c>
    </row>
    <row r="41" spans="1:9">
      <c r="A41" s="1">
        <v>31</v>
      </c>
      <c r="B41" s="1" t="s">
        <v>509</v>
      </c>
      <c r="C41" s="195">
        <v>2010</v>
      </c>
      <c r="D41" s="195" t="s">
        <v>11</v>
      </c>
      <c r="E41" s="196">
        <v>3250</v>
      </c>
      <c r="F41" s="1">
        <v>20</v>
      </c>
      <c r="G41" s="196">
        <f t="shared" si="2"/>
        <v>65000</v>
      </c>
      <c r="H41" s="1">
        <v>20</v>
      </c>
      <c r="I41" s="1">
        <f t="shared" si="1"/>
        <v>65000</v>
      </c>
    </row>
    <row r="42" spans="1:9">
      <c r="A42" s="197">
        <v>32</v>
      </c>
      <c r="B42" s="1" t="s">
        <v>510</v>
      </c>
      <c r="C42" s="195">
        <v>2010</v>
      </c>
      <c r="D42" s="195" t="s">
        <v>11</v>
      </c>
      <c r="E42" s="196">
        <v>34450</v>
      </c>
      <c r="F42" s="1">
        <v>1</v>
      </c>
      <c r="G42" s="196">
        <f t="shared" si="2"/>
        <v>34450</v>
      </c>
      <c r="H42" s="1">
        <v>1</v>
      </c>
      <c r="I42" s="1">
        <f t="shared" si="1"/>
        <v>34450</v>
      </c>
    </row>
    <row r="43" spans="1:9">
      <c r="A43" s="1">
        <v>33</v>
      </c>
      <c r="B43" s="197" t="s">
        <v>511</v>
      </c>
      <c r="C43" s="195">
        <v>2012</v>
      </c>
      <c r="D43" s="195" t="s">
        <v>11</v>
      </c>
      <c r="E43" s="201">
        <v>104000</v>
      </c>
      <c r="F43" s="201">
        <v>1</v>
      </c>
      <c r="G43" s="196">
        <f t="shared" si="2"/>
        <v>104000</v>
      </c>
      <c r="H43" s="201">
        <v>1</v>
      </c>
      <c r="I43" s="1">
        <f t="shared" si="1"/>
        <v>104000</v>
      </c>
    </row>
    <row r="44" spans="1:9">
      <c r="A44" s="197">
        <v>34</v>
      </c>
      <c r="B44" s="1" t="s">
        <v>512</v>
      </c>
      <c r="C44" s="195">
        <v>2012</v>
      </c>
      <c r="D44" s="195" t="s">
        <v>11</v>
      </c>
      <c r="E44" s="196">
        <v>10000</v>
      </c>
      <c r="F44" s="196">
        <v>1</v>
      </c>
      <c r="G44" s="196">
        <f t="shared" si="2"/>
        <v>10000</v>
      </c>
      <c r="H44" s="196">
        <v>1</v>
      </c>
      <c r="I44" s="1">
        <f t="shared" si="1"/>
        <v>10000</v>
      </c>
    </row>
    <row r="45" spans="1:9">
      <c r="A45" s="1">
        <v>35</v>
      </c>
      <c r="B45" s="1" t="s">
        <v>513</v>
      </c>
      <c r="C45" s="195">
        <v>2012</v>
      </c>
      <c r="D45" s="195" t="s">
        <v>11</v>
      </c>
      <c r="E45" s="196">
        <v>227500</v>
      </c>
      <c r="F45" s="196">
        <v>1</v>
      </c>
      <c r="G45" s="196">
        <f t="shared" si="2"/>
        <v>227500</v>
      </c>
      <c r="H45" s="196">
        <v>1</v>
      </c>
      <c r="I45" s="1">
        <f t="shared" si="1"/>
        <v>227500</v>
      </c>
    </row>
    <row r="46" spans="1:9">
      <c r="A46" s="197">
        <v>36</v>
      </c>
      <c r="B46" s="1" t="s">
        <v>514</v>
      </c>
      <c r="C46" s="195">
        <v>2012</v>
      </c>
      <c r="D46" s="195" t="s">
        <v>11</v>
      </c>
      <c r="E46" s="196">
        <v>108000</v>
      </c>
      <c r="F46" s="196">
        <v>1</v>
      </c>
      <c r="G46" s="196">
        <f t="shared" si="2"/>
        <v>108000</v>
      </c>
      <c r="H46" s="196">
        <v>1</v>
      </c>
      <c r="I46" s="1">
        <f t="shared" si="1"/>
        <v>108000</v>
      </c>
    </row>
    <row r="47" spans="1:9">
      <c r="A47" s="1">
        <v>37</v>
      </c>
      <c r="B47" s="1" t="s">
        <v>35</v>
      </c>
      <c r="C47" s="195">
        <v>2012</v>
      </c>
      <c r="D47" s="195" t="s">
        <v>11</v>
      </c>
      <c r="E47" s="196">
        <v>3146</v>
      </c>
      <c r="F47" s="196">
        <v>10</v>
      </c>
      <c r="G47" s="196">
        <f t="shared" si="2"/>
        <v>31460</v>
      </c>
      <c r="H47" s="196">
        <v>10</v>
      </c>
      <c r="I47" s="1">
        <f t="shared" si="1"/>
        <v>31460</v>
      </c>
    </row>
    <row r="48" spans="1:9">
      <c r="A48" s="197">
        <v>38</v>
      </c>
      <c r="B48" s="1" t="s">
        <v>515</v>
      </c>
      <c r="C48" s="195">
        <v>2012</v>
      </c>
      <c r="D48" s="195" t="s">
        <v>11</v>
      </c>
      <c r="E48" s="196">
        <v>23998</v>
      </c>
      <c r="F48" s="196">
        <v>1</v>
      </c>
      <c r="G48" s="196">
        <f t="shared" si="2"/>
        <v>23998</v>
      </c>
      <c r="H48" s="196">
        <v>1</v>
      </c>
      <c r="I48" s="1">
        <f t="shared" si="1"/>
        <v>23998</v>
      </c>
    </row>
    <row r="49" spans="1:9">
      <c r="A49" s="1">
        <v>39</v>
      </c>
      <c r="B49" s="1" t="s">
        <v>516</v>
      </c>
      <c r="C49" s="195">
        <v>2012</v>
      </c>
      <c r="D49" s="195" t="s">
        <v>11</v>
      </c>
      <c r="E49" s="196">
        <v>14700</v>
      </c>
      <c r="F49" s="196">
        <v>8</v>
      </c>
      <c r="G49" s="196">
        <f t="shared" si="2"/>
        <v>117600</v>
      </c>
      <c r="H49" s="196">
        <v>8</v>
      </c>
      <c r="I49" s="1">
        <f t="shared" si="1"/>
        <v>117600</v>
      </c>
    </row>
    <row r="50" spans="1:9">
      <c r="A50" s="197">
        <v>40</v>
      </c>
      <c r="B50" s="1" t="s">
        <v>517</v>
      </c>
      <c r="C50" s="195">
        <v>2012</v>
      </c>
      <c r="D50" s="195" t="s">
        <v>11</v>
      </c>
      <c r="E50" s="196">
        <v>15000</v>
      </c>
      <c r="F50" s="196">
        <v>4</v>
      </c>
      <c r="G50" s="196">
        <f t="shared" si="2"/>
        <v>60000</v>
      </c>
      <c r="H50" s="196">
        <v>4</v>
      </c>
      <c r="I50" s="1">
        <f t="shared" si="1"/>
        <v>60000</v>
      </c>
    </row>
    <row r="51" spans="1:9" ht="28.5">
      <c r="A51" s="1">
        <v>41</v>
      </c>
      <c r="B51" s="202" t="s">
        <v>518</v>
      </c>
      <c r="C51" s="195">
        <v>2012</v>
      </c>
      <c r="D51" s="195" t="s">
        <v>11</v>
      </c>
      <c r="E51" s="196">
        <v>232830</v>
      </c>
      <c r="F51" s="196">
        <v>1</v>
      </c>
      <c r="G51" s="196">
        <f t="shared" si="2"/>
        <v>232830</v>
      </c>
      <c r="H51" s="196">
        <v>1</v>
      </c>
      <c r="I51" s="1">
        <f t="shared" si="1"/>
        <v>232830</v>
      </c>
    </row>
    <row r="52" spans="1:9">
      <c r="A52" s="197">
        <v>42</v>
      </c>
      <c r="B52" s="1" t="s">
        <v>69</v>
      </c>
      <c r="C52" s="195">
        <v>2012</v>
      </c>
      <c r="D52" s="195" t="s">
        <v>11</v>
      </c>
      <c r="E52" s="196">
        <v>27300</v>
      </c>
      <c r="F52" s="196">
        <v>12</v>
      </c>
      <c r="G52" s="196">
        <f t="shared" si="2"/>
        <v>327600</v>
      </c>
      <c r="H52" s="196">
        <v>12</v>
      </c>
      <c r="I52" s="1">
        <f t="shared" si="1"/>
        <v>327600</v>
      </c>
    </row>
    <row r="53" spans="1:9">
      <c r="A53" s="1">
        <v>43</v>
      </c>
      <c r="B53" s="1" t="s">
        <v>69</v>
      </c>
      <c r="C53" s="195">
        <v>2012</v>
      </c>
      <c r="D53" s="195" t="s">
        <v>11</v>
      </c>
      <c r="E53" s="196">
        <v>27300</v>
      </c>
      <c r="F53" s="196">
        <v>12</v>
      </c>
      <c r="G53" s="196">
        <f t="shared" si="2"/>
        <v>327600</v>
      </c>
      <c r="H53" s="196">
        <v>12</v>
      </c>
      <c r="I53" s="1">
        <f t="shared" si="1"/>
        <v>327600</v>
      </c>
    </row>
    <row r="54" spans="1:9">
      <c r="A54" s="197">
        <v>44</v>
      </c>
      <c r="B54" s="1" t="s">
        <v>519</v>
      </c>
      <c r="C54" s="195">
        <v>2012</v>
      </c>
      <c r="D54" s="195" t="s">
        <v>11</v>
      </c>
      <c r="E54" s="196">
        <v>23979</v>
      </c>
      <c r="F54" s="196">
        <v>12</v>
      </c>
      <c r="G54" s="196">
        <f t="shared" si="2"/>
        <v>287748</v>
      </c>
      <c r="H54" s="196">
        <v>12</v>
      </c>
      <c r="I54" s="1">
        <f t="shared" si="1"/>
        <v>287748</v>
      </c>
    </row>
    <row r="55" spans="1:9">
      <c r="A55" s="1">
        <v>45</v>
      </c>
      <c r="B55" s="1" t="s">
        <v>84</v>
      </c>
      <c r="C55" s="195">
        <v>2012</v>
      </c>
      <c r="D55" s="195" t="s">
        <v>11</v>
      </c>
      <c r="E55" s="196">
        <v>44636</v>
      </c>
      <c r="F55" s="196">
        <v>3</v>
      </c>
      <c r="G55" s="196">
        <f t="shared" si="2"/>
        <v>133908</v>
      </c>
      <c r="H55" s="196">
        <v>3</v>
      </c>
      <c r="I55" s="1">
        <f t="shared" si="1"/>
        <v>133908</v>
      </c>
    </row>
    <row r="56" spans="1:9">
      <c r="A56" s="197">
        <v>46</v>
      </c>
      <c r="B56" s="1" t="s">
        <v>109</v>
      </c>
      <c r="C56" s="195">
        <v>2012</v>
      </c>
      <c r="D56" s="195" t="s">
        <v>11</v>
      </c>
      <c r="E56" s="196">
        <v>15451</v>
      </c>
      <c r="F56" s="196">
        <v>20</v>
      </c>
      <c r="G56" s="196">
        <f t="shared" si="2"/>
        <v>309020</v>
      </c>
      <c r="H56" s="196">
        <v>20</v>
      </c>
      <c r="I56" s="1">
        <f t="shared" si="1"/>
        <v>309020</v>
      </c>
    </row>
    <row r="57" spans="1:9">
      <c r="A57" s="1">
        <v>47</v>
      </c>
      <c r="B57" s="1" t="s">
        <v>69</v>
      </c>
      <c r="C57" s="195">
        <v>2012</v>
      </c>
      <c r="D57" s="195" t="s">
        <v>11</v>
      </c>
      <c r="E57" s="196">
        <v>27300</v>
      </c>
      <c r="F57" s="196">
        <v>3</v>
      </c>
      <c r="G57" s="196">
        <f t="shared" si="2"/>
        <v>81900</v>
      </c>
      <c r="H57" s="196">
        <v>3</v>
      </c>
      <c r="I57" s="1">
        <f t="shared" si="1"/>
        <v>81900</v>
      </c>
    </row>
    <row r="58" spans="1:9">
      <c r="A58" s="197">
        <v>48</v>
      </c>
      <c r="B58" s="1" t="s">
        <v>520</v>
      </c>
      <c r="C58" s="195">
        <v>2012</v>
      </c>
      <c r="D58" s="195" t="s">
        <v>11</v>
      </c>
      <c r="E58" s="196">
        <v>11700</v>
      </c>
      <c r="F58" s="196">
        <v>6</v>
      </c>
      <c r="G58" s="196">
        <f t="shared" si="2"/>
        <v>70200</v>
      </c>
      <c r="H58" s="196">
        <v>6</v>
      </c>
      <c r="I58" s="1">
        <f t="shared" si="1"/>
        <v>70200</v>
      </c>
    </row>
    <row r="59" spans="1:9">
      <c r="A59" s="197">
        <v>49</v>
      </c>
      <c r="B59" s="1" t="s">
        <v>521</v>
      </c>
      <c r="C59" s="195">
        <v>2012</v>
      </c>
      <c r="D59" s="195" t="s">
        <v>11</v>
      </c>
      <c r="E59" s="196">
        <v>25200</v>
      </c>
      <c r="F59" s="196">
        <v>1</v>
      </c>
      <c r="G59" s="196">
        <f t="shared" si="2"/>
        <v>25200</v>
      </c>
      <c r="H59" s="196">
        <v>1</v>
      </c>
      <c r="I59" s="1">
        <f t="shared" si="1"/>
        <v>25200</v>
      </c>
    </row>
    <row r="60" spans="1:9">
      <c r="A60" s="1">
        <v>50</v>
      </c>
      <c r="B60" s="1" t="s">
        <v>522</v>
      </c>
      <c r="C60" s="195">
        <v>2012</v>
      </c>
      <c r="D60" s="195" t="s">
        <v>11</v>
      </c>
      <c r="E60" s="196">
        <v>1092</v>
      </c>
      <c r="F60" s="196">
        <v>400</v>
      </c>
      <c r="G60" s="196">
        <f t="shared" si="2"/>
        <v>436800</v>
      </c>
      <c r="H60" s="196">
        <v>400</v>
      </c>
      <c r="I60" s="1">
        <f t="shared" si="1"/>
        <v>436800</v>
      </c>
    </row>
    <row r="61" spans="1:9">
      <c r="A61" s="197">
        <v>51</v>
      </c>
      <c r="B61" s="1" t="s">
        <v>523</v>
      </c>
      <c r="C61" s="195">
        <v>2012</v>
      </c>
      <c r="D61" s="195" t="s">
        <v>11</v>
      </c>
      <c r="E61" s="196">
        <v>527</v>
      </c>
      <c r="F61" s="196">
        <v>400</v>
      </c>
      <c r="G61" s="196">
        <f t="shared" si="2"/>
        <v>210800</v>
      </c>
      <c r="H61" s="196">
        <v>400</v>
      </c>
      <c r="I61" s="1">
        <f t="shared" si="1"/>
        <v>210800</v>
      </c>
    </row>
    <row r="62" spans="1:9">
      <c r="A62" s="1">
        <v>52</v>
      </c>
      <c r="B62" s="1" t="s">
        <v>524</v>
      </c>
      <c r="C62" s="195">
        <v>2012</v>
      </c>
      <c r="D62" s="195" t="s">
        <v>11</v>
      </c>
      <c r="E62" s="196">
        <v>644</v>
      </c>
      <c r="F62" s="196">
        <v>348</v>
      </c>
      <c r="G62" s="196">
        <f t="shared" si="2"/>
        <v>224112</v>
      </c>
      <c r="H62" s="196">
        <v>348</v>
      </c>
      <c r="I62" s="1">
        <f t="shared" si="1"/>
        <v>224112</v>
      </c>
    </row>
    <row r="63" spans="1:9">
      <c r="A63" s="197">
        <v>53</v>
      </c>
      <c r="B63" s="1" t="s">
        <v>525</v>
      </c>
      <c r="C63" s="195">
        <v>2012</v>
      </c>
      <c r="D63" s="195" t="s">
        <v>11</v>
      </c>
      <c r="E63" s="196">
        <v>2438</v>
      </c>
      <c r="F63" s="196">
        <v>225</v>
      </c>
      <c r="G63" s="196">
        <f t="shared" si="2"/>
        <v>548550</v>
      </c>
      <c r="H63" s="196">
        <v>225</v>
      </c>
      <c r="I63" s="1">
        <f t="shared" si="1"/>
        <v>548550</v>
      </c>
    </row>
    <row r="64" spans="1:9">
      <c r="A64" s="1">
        <v>54</v>
      </c>
      <c r="B64" s="1" t="s">
        <v>526</v>
      </c>
      <c r="C64" s="195">
        <v>2012</v>
      </c>
      <c r="D64" s="195" t="s">
        <v>11</v>
      </c>
      <c r="E64" s="196">
        <v>226</v>
      </c>
      <c r="F64" s="196">
        <v>685</v>
      </c>
      <c r="G64" s="196">
        <f t="shared" si="2"/>
        <v>154810</v>
      </c>
      <c r="H64" s="196">
        <v>685</v>
      </c>
      <c r="I64" s="1">
        <f t="shared" si="1"/>
        <v>154810</v>
      </c>
    </row>
    <row r="65" spans="1:9">
      <c r="A65" s="197">
        <v>55</v>
      </c>
      <c r="B65" s="1" t="s">
        <v>527</v>
      </c>
      <c r="C65" s="195">
        <v>2012</v>
      </c>
      <c r="D65" s="195" t="s">
        <v>11</v>
      </c>
      <c r="E65" s="196">
        <v>2274</v>
      </c>
      <c r="F65" s="196">
        <v>230</v>
      </c>
      <c r="G65" s="196">
        <f t="shared" si="2"/>
        <v>523020</v>
      </c>
      <c r="H65" s="196">
        <v>230</v>
      </c>
      <c r="I65" s="1">
        <f t="shared" si="1"/>
        <v>523020</v>
      </c>
    </row>
    <row r="66" spans="1:9">
      <c r="A66" s="1">
        <v>56</v>
      </c>
      <c r="B66" s="1" t="s">
        <v>528</v>
      </c>
      <c r="C66" s="195">
        <v>2012</v>
      </c>
      <c r="D66" s="195" t="s">
        <v>11</v>
      </c>
      <c r="E66" s="196">
        <v>241</v>
      </c>
      <c r="F66" s="196">
        <v>150</v>
      </c>
      <c r="G66" s="196">
        <f t="shared" si="2"/>
        <v>36150</v>
      </c>
      <c r="H66" s="196">
        <v>150</v>
      </c>
      <c r="I66" s="1">
        <f t="shared" si="1"/>
        <v>36150</v>
      </c>
    </row>
    <row r="67" spans="1:9">
      <c r="A67" s="1">
        <v>57</v>
      </c>
      <c r="B67" s="1" t="s">
        <v>529</v>
      </c>
      <c r="C67" s="195">
        <v>2012</v>
      </c>
      <c r="D67" s="195" t="s">
        <v>11</v>
      </c>
      <c r="E67" s="196">
        <v>644</v>
      </c>
      <c r="F67" s="196">
        <v>60</v>
      </c>
      <c r="G67" s="196">
        <f t="shared" si="2"/>
        <v>38640</v>
      </c>
      <c r="H67" s="196">
        <v>60</v>
      </c>
      <c r="I67" s="1">
        <f t="shared" si="1"/>
        <v>38640</v>
      </c>
    </row>
    <row r="68" spans="1:9">
      <c r="A68" s="197">
        <v>58</v>
      </c>
      <c r="B68" s="1" t="s">
        <v>525</v>
      </c>
      <c r="C68" s="195">
        <v>2012</v>
      </c>
      <c r="D68" s="195" t="s">
        <v>11</v>
      </c>
      <c r="E68" s="196">
        <v>2438</v>
      </c>
      <c r="F68" s="196">
        <v>60</v>
      </c>
      <c r="G68" s="196">
        <f t="shared" si="2"/>
        <v>146280</v>
      </c>
      <c r="H68" s="196">
        <v>60</v>
      </c>
      <c r="I68" s="1">
        <f t="shared" si="1"/>
        <v>146280</v>
      </c>
    </row>
    <row r="69" spans="1:9">
      <c r="A69" s="1">
        <v>59</v>
      </c>
      <c r="B69" s="1" t="s">
        <v>530</v>
      </c>
      <c r="C69" s="195">
        <v>2012</v>
      </c>
      <c r="D69" s="195" t="s">
        <v>11</v>
      </c>
      <c r="E69" s="196">
        <v>9274</v>
      </c>
      <c r="F69" s="196">
        <v>408</v>
      </c>
      <c r="G69" s="196">
        <f t="shared" si="2"/>
        <v>3783792</v>
      </c>
      <c r="H69" s="196">
        <v>408</v>
      </c>
      <c r="I69" s="1">
        <f t="shared" si="1"/>
        <v>3783792</v>
      </c>
    </row>
    <row r="70" spans="1:9">
      <c r="A70" s="197">
        <v>60</v>
      </c>
      <c r="B70" s="1" t="s">
        <v>531</v>
      </c>
      <c r="C70" s="195">
        <v>2012</v>
      </c>
      <c r="D70" s="195" t="s">
        <v>11</v>
      </c>
      <c r="E70" s="196">
        <v>5952</v>
      </c>
      <c r="F70" s="196">
        <v>12</v>
      </c>
      <c r="G70" s="196">
        <f t="shared" si="2"/>
        <v>71424</v>
      </c>
      <c r="H70" s="196">
        <v>12</v>
      </c>
      <c r="I70" s="1">
        <f t="shared" si="1"/>
        <v>71424</v>
      </c>
    </row>
    <row r="71" spans="1:9">
      <c r="A71" s="197">
        <v>61</v>
      </c>
      <c r="B71" s="1" t="s">
        <v>527</v>
      </c>
      <c r="C71" s="195">
        <v>2012</v>
      </c>
      <c r="D71" s="195" t="s">
        <v>11</v>
      </c>
      <c r="E71" s="196">
        <v>2274</v>
      </c>
      <c r="F71" s="196">
        <v>60</v>
      </c>
      <c r="G71" s="196">
        <f t="shared" si="2"/>
        <v>136440</v>
      </c>
      <c r="H71" s="196">
        <v>60</v>
      </c>
      <c r="I71" s="1">
        <f t="shared" si="1"/>
        <v>136440</v>
      </c>
    </row>
    <row r="72" spans="1:9">
      <c r="A72" s="197">
        <v>62</v>
      </c>
      <c r="B72" s="1" t="s">
        <v>354</v>
      </c>
      <c r="C72" s="195">
        <v>2012</v>
      </c>
      <c r="D72" s="195" t="s">
        <v>45</v>
      </c>
      <c r="E72" s="196">
        <v>1322</v>
      </c>
      <c r="F72" s="196">
        <v>64.5</v>
      </c>
      <c r="G72" s="196">
        <f t="shared" si="2"/>
        <v>85269</v>
      </c>
      <c r="H72" s="196">
        <v>64.5</v>
      </c>
      <c r="I72" s="1">
        <f t="shared" si="1"/>
        <v>85269</v>
      </c>
    </row>
    <row r="73" spans="1:9">
      <c r="A73" s="1">
        <v>63</v>
      </c>
      <c r="B73" s="1" t="s">
        <v>532</v>
      </c>
      <c r="C73" s="195">
        <v>2012</v>
      </c>
      <c r="D73" s="195" t="s">
        <v>45</v>
      </c>
      <c r="E73" s="196">
        <v>59</v>
      </c>
      <c r="F73" s="196">
        <v>600</v>
      </c>
      <c r="G73" s="196">
        <f t="shared" si="2"/>
        <v>35400</v>
      </c>
      <c r="H73" s="196">
        <v>600</v>
      </c>
      <c r="I73" s="1">
        <f t="shared" si="1"/>
        <v>35400</v>
      </c>
    </row>
    <row r="74" spans="1:9">
      <c r="A74" s="1">
        <v>64</v>
      </c>
      <c r="B74" s="1" t="s">
        <v>354</v>
      </c>
      <c r="C74" s="195">
        <v>2012</v>
      </c>
      <c r="D74" s="195" t="s">
        <v>45</v>
      </c>
      <c r="E74" s="196">
        <v>1248</v>
      </c>
      <c r="F74" s="196">
        <v>35</v>
      </c>
      <c r="G74" s="196">
        <f t="shared" si="2"/>
        <v>43680</v>
      </c>
      <c r="H74" s="196">
        <v>35</v>
      </c>
      <c r="I74" s="1">
        <f t="shared" si="1"/>
        <v>43680</v>
      </c>
    </row>
    <row r="75" spans="1:9">
      <c r="A75" s="197">
        <v>65</v>
      </c>
      <c r="B75" s="1" t="s">
        <v>354</v>
      </c>
      <c r="C75" s="195">
        <v>2012</v>
      </c>
      <c r="D75" s="195" t="s">
        <v>45</v>
      </c>
      <c r="E75" s="196">
        <v>1248</v>
      </c>
      <c r="F75" s="196">
        <v>45</v>
      </c>
      <c r="G75" s="196">
        <f t="shared" si="2"/>
        <v>56160</v>
      </c>
      <c r="H75" s="196">
        <v>45</v>
      </c>
      <c r="I75" s="1">
        <f t="shared" ref="I75:I134" si="3">SUM(G75)</f>
        <v>56160</v>
      </c>
    </row>
    <row r="76" spans="1:9">
      <c r="A76" s="1">
        <v>66</v>
      </c>
      <c r="B76" s="1" t="s">
        <v>354</v>
      </c>
      <c r="C76" s="195">
        <v>2012</v>
      </c>
      <c r="D76" s="195" t="s">
        <v>45</v>
      </c>
      <c r="E76" s="196">
        <v>2570</v>
      </c>
      <c r="F76" s="196">
        <v>10</v>
      </c>
      <c r="G76" s="196">
        <f t="shared" si="2"/>
        <v>25700</v>
      </c>
      <c r="H76" s="196">
        <v>10</v>
      </c>
      <c r="I76" s="1">
        <f t="shared" si="3"/>
        <v>25700</v>
      </c>
    </row>
    <row r="77" spans="1:9">
      <c r="A77" s="197">
        <v>67</v>
      </c>
      <c r="B77" s="1" t="s">
        <v>354</v>
      </c>
      <c r="C77" s="195">
        <v>2012</v>
      </c>
      <c r="D77" s="195" t="s">
        <v>45</v>
      </c>
      <c r="E77" s="196">
        <v>2570</v>
      </c>
      <c r="F77" s="196">
        <v>22</v>
      </c>
      <c r="G77" s="196">
        <f t="shared" si="2"/>
        <v>56540</v>
      </c>
      <c r="H77" s="196">
        <v>22</v>
      </c>
      <c r="I77" s="1">
        <f t="shared" si="3"/>
        <v>56540</v>
      </c>
    </row>
    <row r="78" spans="1:9">
      <c r="A78" s="1">
        <v>68</v>
      </c>
      <c r="B78" s="1" t="s">
        <v>532</v>
      </c>
      <c r="C78" s="195">
        <v>2012</v>
      </c>
      <c r="D78" s="195" t="s">
        <v>45</v>
      </c>
      <c r="E78" s="196">
        <v>59</v>
      </c>
      <c r="F78" s="196">
        <v>115</v>
      </c>
      <c r="G78" s="196">
        <f t="shared" si="2"/>
        <v>6785</v>
      </c>
      <c r="H78" s="196">
        <v>115</v>
      </c>
      <c r="I78" s="1">
        <f t="shared" si="3"/>
        <v>6785</v>
      </c>
    </row>
    <row r="79" spans="1:9">
      <c r="A79" s="197">
        <v>69</v>
      </c>
      <c r="B79" s="1" t="s">
        <v>533</v>
      </c>
      <c r="C79" s="195">
        <v>2012</v>
      </c>
      <c r="D79" s="195" t="s">
        <v>45</v>
      </c>
      <c r="E79" s="196">
        <v>1689</v>
      </c>
      <c r="F79" s="196">
        <v>420</v>
      </c>
      <c r="G79" s="196">
        <f t="shared" si="2"/>
        <v>709380</v>
      </c>
      <c r="H79" s="196">
        <v>420</v>
      </c>
      <c r="I79" s="1">
        <f t="shared" si="3"/>
        <v>709380</v>
      </c>
    </row>
    <row r="80" spans="1:9">
      <c r="A80" s="1">
        <v>70</v>
      </c>
      <c r="B80" s="1" t="s">
        <v>534</v>
      </c>
      <c r="C80" s="195">
        <v>2012</v>
      </c>
      <c r="D80" s="195" t="s">
        <v>11</v>
      </c>
      <c r="E80" s="196">
        <v>24700</v>
      </c>
      <c r="F80" s="196">
        <v>2</v>
      </c>
      <c r="G80" s="196">
        <f t="shared" si="2"/>
        <v>49400</v>
      </c>
      <c r="H80" s="196">
        <v>2</v>
      </c>
      <c r="I80" s="1">
        <f t="shared" si="3"/>
        <v>49400</v>
      </c>
    </row>
    <row r="81" spans="1:9">
      <c r="A81" s="197">
        <v>71</v>
      </c>
      <c r="B81" s="1" t="s">
        <v>535</v>
      </c>
      <c r="C81" s="195">
        <v>2012</v>
      </c>
      <c r="D81" s="195" t="s">
        <v>11</v>
      </c>
      <c r="E81" s="196">
        <v>22100</v>
      </c>
      <c r="F81" s="196">
        <v>1</v>
      </c>
      <c r="G81" s="196">
        <f t="shared" si="2"/>
        <v>22100</v>
      </c>
      <c r="H81" s="196">
        <v>1</v>
      </c>
      <c r="I81" s="1">
        <f t="shared" si="3"/>
        <v>22100</v>
      </c>
    </row>
    <row r="82" spans="1:9">
      <c r="A82" s="1">
        <v>72</v>
      </c>
      <c r="B82" s="1" t="s">
        <v>536</v>
      </c>
      <c r="C82" s="195">
        <v>2012</v>
      </c>
      <c r="D82" s="195" t="s">
        <v>11</v>
      </c>
      <c r="E82" s="196">
        <v>6500</v>
      </c>
      <c r="F82" s="196">
        <v>2</v>
      </c>
      <c r="G82" s="196">
        <f t="shared" si="2"/>
        <v>13000</v>
      </c>
      <c r="H82" s="196">
        <v>2</v>
      </c>
      <c r="I82" s="1">
        <f t="shared" si="3"/>
        <v>13000</v>
      </c>
    </row>
    <row r="83" spans="1:9">
      <c r="A83" s="197">
        <v>73</v>
      </c>
      <c r="B83" s="1" t="s">
        <v>537</v>
      </c>
      <c r="C83" s="195">
        <v>2012</v>
      </c>
      <c r="D83" s="195" t="s">
        <v>11</v>
      </c>
      <c r="E83" s="196">
        <v>5200</v>
      </c>
      <c r="F83" s="196">
        <v>2</v>
      </c>
      <c r="G83" s="196">
        <f t="shared" si="2"/>
        <v>10400</v>
      </c>
      <c r="H83" s="196">
        <v>2</v>
      </c>
      <c r="I83" s="1">
        <f t="shared" si="3"/>
        <v>10400</v>
      </c>
    </row>
    <row r="84" spans="1:9">
      <c r="A84" s="1">
        <v>74</v>
      </c>
      <c r="B84" s="1" t="s">
        <v>538</v>
      </c>
      <c r="C84" s="195">
        <v>2012</v>
      </c>
      <c r="D84" s="195" t="s">
        <v>11</v>
      </c>
      <c r="E84" s="196">
        <v>3900</v>
      </c>
      <c r="F84" s="196">
        <v>16</v>
      </c>
      <c r="G84" s="196">
        <f t="shared" si="2"/>
        <v>62400</v>
      </c>
      <c r="H84" s="196">
        <v>16</v>
      </c>
      <c r="I84" s="1">
        <f t="shared" si="3"/>
        <v>62400</v>
      </c>
    </row>
    <row r="85" spans="1:9">
      <c r="A85" s="1">
        <v>75</v>
      </c>
      <c r="B85" s="1" t="s">
        <v>496</v>
      </c>
      <c r="C85" s="195">
        <v>2012</v>
      </c>
      <c r="D85" s="195" t="s">
        <v>11</v>
      </c>
      <c r="E85" s="196">
        <v>53</v>
      </c>
      <c r="F85" s="196">
        <v>310</v>
      </c>
      <c r="G85" s="196">
        <f t="shared" si="2"/>
        <v>16430</v>
      </c>
      <c r="H85" s="196">
        <v>310</v>
      </c>
      <c r="I85" s="1">
        <f t="shared" si="3"/>
        <v>16430</v>
      </c>
    </row>
    <row r="86" spans="1:9">
      <c r="A86" s="197">
        <v>76</v>
      </c>
      <c r="B86" s="1" t="s">
        <v>372</v>
      </c>
      <c r="C86" s="195">
        <v>2012</v>
      </c>
      <c r="D86" s="195" t="s">
        <v>11</v>
      </c>
      <c r="E86" s="196">
        <v>39</v>
      </c>
      <c r="F86" s="196">
        <v>410</v>
      </c>
      <c r="G86" s="196">
        <f t="shared" si="2"/>
        <v>15990</v>
      </c>
      <c r="H86" s="196">
        <v>410</v>
      </c>
      <c r="I86" s="1">
        <f t="shared" si="3"/>
        <v>15990</v>
      </c>
    </row>
    <row r="87" spans="1:9">
      <c r="A87" s="1">
        <v>77</v>
      </c>
      <c r="B87" s="1" t="s">
        <v>539</v>
      </c>
      <c r="C87" s="195">
        <v>2012</v>
      </c>
      <c r="D87" s="195" t="s">
        <v>11</v>
      </c>
      <c r="E87" s="196">
        <v>39</v>
      </c>
      <c r="F87" s="196">
        <v>110</v>
      </c>
      <c r="G87" s="196">
        <f t="shared" si="2"/>
        <v>4290</v>
      </c>
      <c r="H87" s="196">
        <v>110</v>
      </c>
      <c r="I87" s="1">
        <f t="shared" si="3"/>
        <v>4290</v>
      </c>
    </row>
    <row r="88" spans="1:9">
      <c r="A88" s="197">
        <v>78</v>
      </c>
      <c r="B88" s="1" t="s">
        <v>540</v>
      </c>
      <c r="C88" s="195">
        <v>2012</v>
      </c>
      <c r="D88" s="195" t="s">
        <v>11</v>
      </c>
      <c r="E88" s="196">
        <v>900</v>
      </c>
      <c r="F88" s="196">
        <v>2</v>
      </c>
      <c r="G88" s="196">
        <f t="shared" si="2"/>
        <v>1800</v>
      </c>
      <c r="H88" s="196">
        <v>2</v>
      </c>
      <c r="I88" s="1">
        <f t="shared" si="3"/>
        <v>1800</v>
      </c>
    </row>
    <row r="89" spans="1:9">
      <c r="A89" s="1">
        <v>79</v>
      </c>
      <c r="B89" s="1" t="s">
        <v>541</v>
      </c>
      <c r="C89" s="195">
        <v>2012</v>
      </c>
      <c r="D89" s="195" t="s">
        <v>11</v>
      </c>
      <c r="E89" s="196">
        <v>11700</v>
      </c>
      <c r="F89" s="196">
        <v>1</v>
      </c>
      <c r="G89" s="196">
        <f t="shared" si="2"/>
        <v>11700</v>
      </c>
      <c r="H89" s="196">
        <v>1</v>
      </c>
      <c r="I89" s="1">
        <f t="shared" si="3"/>
        <v>11700</v>
      </c>
    </row>
    <row r="90" spans="1:9" ht="31.5">
      <c r="A90" s="1">
        <v>80</v>
      </c>
      <c r="B90" s="203" t="s">
        <v>542</v>
      </c>
      <c r="C90" s="467" t="s">
        <v>543</v>
      </c>
      <c r="D90" s="195" t="s">
        <v>11</v>
      </c>
      <c r="E90" s="204">
        <v>318500</v>
      </c>
      <c r="F90" s="204">
        <v>2</v>
      </c>
      <c r="G90" s="204">
        <v>637000</v>
      </c>
      <c r="H90" s="204">
        <v>2</v>
      </c>
      <c r="I90" s="204">
        <f t="shared" si="3"/>
        <v>637000</v>
      </c>
    </row>
    <row r="91" spans="1:9">
      <c r="A91" s="197">
        <v>81</v>
      </c>
      <c r="B91" s="1" t="s">
        <v>544</v>
      </c>
      <c r="C91" s="195">
        <v>2012</v>
      </c>
      <c r="D91" s="195" t="s">
        <v>11</v>
      </c>
      <c r="E91" s="196">
        <v>76697</v>
      </c>
      <c r="F91" s="196">
        <v>26</v>
      </c>
      <c r="G91" s="196">
        <f t="shared" ref="G91:G139" si="4">SUM(E91*F91)</f>
        <v>1994122</v>
      </c>
      <c r="H91" s="196">
        <v>26</v>
      </c>
      <c r="I91" s="1">
        <f t="shared" si="3"/>
        <v>1994122</v>
      </c>
    </row>
    <row r="92" spans="1:9">
      <c r="A92" s="1">
        <v>82</v>
      </c>
      <c r="B92" s="1" t="s">
        <v>544</v>
      </c>
      <c r="C92" s="195">
        <v>2012</v>
      </c>
      <c r="D92" s="195" t="s">
        <v>11</v>
      </c>
      <c r="E92" s="196">
        <v>31200</v>
      </c>
      <c r="F92" s="196">
        <v>6</v>
      </c>
      <c r="G92" s="196">
        <f t="shared" si="4"/>
        <v>187200</v>
      </c>
      <c r="H92" s="196">
        <v>6</v>
      </c>
      <c r="I92" s="1">
        <f t="shared" si="3"/>
        <v>187200</v>
      </c>
    </row>
    <row r="93" spans="1:9">
      <c r="A93" s="197">
        <v>83</v>
      </c>
      <c r="B93" s="1" t="s">
        <v>545</v>
      </c>
      <c r="C93" s="195">
        <v>2012</v>
      </c>
      <c r="D93" s="195" t="s">
        <v>11</v>
      </c>
      <c r="E93" s="196">
        <v>4111</v>
      </c>
      <c r="F93" s="196">
        <v>100</v>
      </c>
      <c r="G93" s="196">
        <f t="shared" si="4"/>
        <v>411100</v>
      </c>
      <c r="H93" s="196">
        <v>100</v>
      </c>
      <c r="I93" s="1">
        <f t="shared" si="3"/>
        <v>411100</v>
      </c>
    </row>
    <row r="94" spans="1:9">
      <c r="A94" s="1">
        <v>84</v>
      </c>
      <c r="B94" s="1" t="s">
        <v>546</v>
      </c>
      <c r="C94" s="195">
        <v>2012</v>
      </c>
      <c r="D94" s="195" t="s">
        <v>11</v>
      </c>
      <c r="E94" s="196">
        <v>7176</v>
      </c>
      <c r="F94" s="196">
        <v>70</v>
      </c>
      <c r="G94" s="196">
        <f t="shared" si="4"/>
        <v>502320</v>
      </c>
      <c r="H94" s="196">
        <v>70</v>
      </c>
      <c r="I94" s="1">
        <f t="shared" si="3"/>
        <v>502320</v>
      </c>
    </row>
    <row r="95" spans="1:9">
      <c r="A95" s="197">
        <v>85</v>
      </c>
      <c r="B95" s="1" t="s">
        <v>547</v>
      </c>
      <c r="C95" s="195">
        <v>2012</v>
      </c>
      <c r="D95" s="195" t="s">
        <v>11</v>
      </c>
      <c r="E95" s="196">
        <v>22696</v>
      </c>
      <c r="F95" s="196">
        <v>20</v>
      </c>
      <c r="G95" s="196">
        <f t="shared" si="4"/>
        <v>453920</v>
      </c>
      <c r="H95" s="196">
        <v>20</v>
      </c>
      <c r="I95" s="1">
        <f t="shared" si="3"/>
        <v>453920</v>
      </c>
    </row>
    <row r="96" spans="1:9">
      <c r="A96" s="1">
        <v>86</v>
      </c>
      <c r="B96" s="1" t="s">
        <v>547</v>
      </c>
      <c r="C96" s="195">
        <v>2012</v>
      </c>
      <c r="D96" s="195" t="s">
        <v>11</v>
      </c>
      <c r="E96" s="196">
        <v>22696</v>
      </c>
      <c r="F96" s="196">
        <v>18</v>
      </c>
      <c r="G96" s="196">
        <f t="shared" si="4"/>
        <v>408528</v>
      </c>
      <c r="H96" s="196">
        <v>18</v>
      </c>
      <c r="I96" s="1">
        <f t="shared" si="3"/>
        <v>408528</v>
      </c>
    </row>
    <row r="97" spans="1:9">
      <c r="A97" s="197">
        <v>87</v>
      </c>
      <c r="B97" s="1" t="s">
        <v>547</v>
      </c>
      <c r="C97" s="195">
        <v>2012</v>
      </c>
      <c r="D97" s="195" t="s">
        <v>11</v>
      </c>
      <c r="E97" s="196">
        <v>22696</v>
      </c>
      <c r="F97" s="196">
        <v>18</v>
      </c>
      <c r="G97" s="196">
        <f t="shared" si="4"/>
        <v>408528</v>
      </c>
      <c r="H97" s="196">
        <v>18</v>
      </c>
      <c r="I97" s="1">
        <f t="shared" si="3"/>
        <v>408528</v>
      </c>
    </row>
    <row r="98" spans="1:9">
      <c r="A98" s="1">
        <v>88</v>
      </c>
      <c r="B98" s="1" t="s">
        <v>547</v>
      </c>
      <c r="C98" s="195">
        <v>2012</v>
      </c>
      <c r="D98" s="195" t="s">
        <v>11</v>
      </c>
      <c r="E98" s="196">
        <v>22696</v>
      </c>
      <c r="F98" s="196">
        <v>20</v>
      </c>
      <c r="G98" s="196">
        <f t="shared" si="4"/>
        <v>453920</v>
      </c>
      <c r="H98" s="196">
        <v>20</v>
      </c>
      <c r="I98" s="1">
        <f t="shared" si="3"/>
        <v>453920</v>
      </c>
    </row>
    <row r="99" spans="1:9">
      <c r="A99" s="197">
        <v>89</v>
      </c>
      <c r="B99" s="1" t="s">
        <v>547</v>
      </c>
      <c r="C99" s="195">
        <v>2012</v>
      </c>
      <c r="D99" s="195" t="s">
        <v>11</v>
      </c>
      <c r="E99" s="196">
        <v>22697</v>
      </c>
      <c r="F99" s="196">
        <v>6</v>
      </c>
      <c r="G99" s="196">
        <f t="shared" si="4"/>
        <v>136182</v>
      </c>
      <c r="H99" s="196">
        <v>6</v>
      </c>
      <c r="I99" s="1">
        <f t="shared" si="3"/>
        <v>136182</v>
      </c>
    </row>
    <row r="100" spans="1:9">
      <c r="A100" s="1">
        <v>90</v>
      </c>
      <c r="B100" s="1" t="s">
        <v>106</v>
      </c>
      <c r="C100" s="195">
        <v>2012</v>
      </c>
      <c r="D100" s="195" t="s">
        <v>11</v>
      </c>
      <c r="E100" s="196">
        <v>5446</v>
      </c>
      <c r="F100" s="196">
        <v>23</v>
      </c>
      <c r="G100" s="196">
        <f t="shared" si="4"/>
        <v>125258</v>
      </c>
      <c r="H100" s="196">
        <v>23</v>
      </c>
      <c r="I100" s="1">
        <f t="shared" si="3"/>
        <v>125258</v>
      </c>
    </row>
    <row r="101" spans="1:9">
      <c r="A101" s="197">
        <v>91</v>
      </c>
      <c r="B101" s="1" t="s">
        <v>519</v>
      </c>
      <c r="C101" s="195">
        <v>2012</v>
      </c>
      <c r="D101" s="195" t="s">
        <v>11</v>
      </c>
      <c r="E101" s="196">
        <v>12973</v>
      </c>
      <c r="F101" s="196">
        <v>12</v>
      </c>
      <c r="G101" s="196">
        <f t="shared" si="4"/>
        <v>155676</v>
      </c>
      <c r="H101" s="196">
        <v>12</v>
      </c>
      <c r="I101" s="1">
        <f t="shared" si="3"/>
        <v>155676</v>
      </c>
    </row>
    <row r="102" spans="1:9">
      <c r="A102" s="1">
        <v>92</v>
      </c>
      <c r="B102" s="1" t="s">
        <v>548</v>
      </c>
      <c r="C102" s="195">
        <v>2012</v>
      </c>
      <c r="D102" s="195" t="s">
        <v>11</v>
      </c>
      <c r="E102" s="196">
        <v>15600</v>
      </c>
      <c r="F102" s="196">
        <v>4</v>
      </c>
      <c r="G102" s="196">
        <f t="shared" si="4"/>
        <v>62400</v>
      </c>
      <c r="H102" s="196">
        <v>4</v>
      </c>
      <c r="I102" s="1">
        <f t="shared" si="3"/>
        <v>62400</v>
      </c>
    </row>
    <row r="103" spans="1:9">
      <c r="A103" s="197">
        <v>93</v>
      </c>
      <c r="B103" s="1" t="s">
        <v>109</v>
      </c>
      <c r="C103" s="195">
        <v>2012</v>
      </c>
      <c r="D103" s="195" t="s">
        <v>11</v>
      </c>
      <c r="E103" s="196">
        <v>18000</v>
      </c>
      <c r="F103" s="196">
        <v>4</v>
      </c>
      <c r="G103" s="196">
        <f t="shared" si="4"/>
        <v>72000</v>
      </c>
      <c r="H103" s="196">
        <v>4</v>
      </c>
      <c r="I103" s="1">
        <f t="shared" si="3"/>
        <v>72000</v>
      </c>
    </row>
    <row r="104" spans="1:9">
      <c r="A104" s="1">
        <v>94</v>
      </c>
      <c r="B104" s="1" t="s">
        <v>549</v>
      </c>
      <c r="C104" s="195">
        <v>2012</v>
      </c>
      <c r="D104" s="195" t="s">
        <v>11</v>
      </c>
      <c r="E104" s="196">
        <v>520</v>
      </c>
      <c r="F104" s="196">
        <v>20</v>
      </c>
      <c r="G104" s="196">
        <f t="shared" si="4"/>
        <v>10400</v>
      </c>
      <c r="H104" s="196">
        <v>20</v>
      </c>
      <c r="I104" s="1">
        <f t="shared" si="3"/>
        <v>10400</v>
      </c>
    </row>
    <row r="105" spans="1:9">
      <c r="A105" s="197">
        <v>95</v>
      </c>
      <c r="B105" s="1" t="s">
        <v>550</v>
      </c>
      <c r="C105" s="195">
        <v>2012</v>
      </c>
      <c r="D105" s="195" t="s">
        <v>11</v>
      </c>
      <c r="E105" s="196">
        <v>325</v>
      </c>
      <c r="F105" s="196">
        <v>2</v>
      </c>
      <c r="G105" s="196">
        <f t="shared" si="4"/>
        <v>650</v>
      </c>
      <c r="H105" s="196">
        <v>2</v>
      </c>
      <c r="I105" s="1">
        <f t="shared" si="3"/>
        <v>650</v>
      </c>
    </row>
    <row r="106" spans="1:9">
      <c r="A106" s="1">
        <v>96</v>
      </c>
      <c r="B106" s="1" t="s">
        <v>551</v>
      </c>
      <c r="C106" s="195">
        <v>2012</v>
      </c>
      <c r="D106" s="195" t="s">
        <v>11</v>
      </c>
      <c r="E106" s="196">
        <v>3575</v>
      </c>
      <c r="F106" s="196">
        <v>4</v>
      </c>
      <c r="G106" s="196">
        <f t="shared" si="4"/>
        <v>14300</v>
      </c>
      <c r="H106" s="196">
        <v>4</v>
      </c>
      <c r="I106" s="1">
        <f t="shared" si="3"/>
        <v>14300</v>
      </c>
    </row>
    <row r="107" spans="1:9">
      <c r="A107" s="197">
        <v>97</v>
      </c>
      <c r="B107" s="205" t="s">
        <v>552</v>
      </c>
      <c r="C107" s="195">
        <v>2013</v>
      </c>
      <c r="D107" s="195" t="s">
        <v>11</v>
      </c>
      <c r="E107" s="196">
        <v>2769</v>
      </c>
      <c r="F107" s="196">
        <v>410</v>
      </c>
      <c r="G107" s="196">
        <f t="shared" si="4"/>
        <v>1135290</v>
      </c>
      <c r="H107" s="196">
        <v>410</v>
      </c>
      <c r="I107" s="1">
        <f t="shared" si="3"/>
        <v>1135290</v>
      </c>
    </row>
    <row r="108" spans="1:9">
      <c r="A108" s="1">
        <v>98</v>
      </c>
      <c r="B108" s="205" t="s">
        <v>553</v>
      </c>
      <c r="C108" s="195">
        <v>2013</v>
      </c>
      <c r="D108" s="195" t="s">
        <v>11</v>
      </c>
      <c r="E108" s="196">
        <v>214500</v>
      </c>
      <c r="F108" s="196">
        <v>1</v>
      </c>
      <c r="G108" s="196">
        <f t="shared" si="4"/>
        <v>214500</v>
      </c>
      <c r="H108" s="196">
        <v>1</v>
      </c>
      <c r="I108" s="1">
        <f t="shared" si="3"/>
        <v>214500</v>
      </c>
    </row>
    <row r="109" spans="1:9">
      <c r="A109" s="197">
        <v>99</v>
      </c>
      <c r="B109" s="205" t="s">
        <v>554</v>
      </c>
      <c r="C109" s="195">
        <v>2013</v>
      </c>
      <c r="D109" s="195" t="s">
        <v>11</v>
      </c>
      <c r="E109" s="196">
        <v>250250</v>
      </c>
      <c r="F109" s="196">
        <v>1</v>
      </c>
      <c r="G109" s="196">
        <f t="shared" si="4"/>
        <v>250250</v>
      </c>
      <c r="H109" s="196">
        <v>1</v>
      </c>
      <c r="I109" s="1">
        <f t="shared" si="3"/>
        <v>250250</v>
      </c>
    </row>
    <row r="110" spans="1:9">
      <c r="A110" s="1">
        <v>100</v>
      </c>
      <c r="B110" s="205" t="s">
        <v>555</v>
      </c>
      <c r="C110" s="195">
        <v>2013</v>
      </c>
      <c r="D110" s="195" t="s">
        <v>11</v>
      </c>
      <c r="E110" s="196">
        <v>50000</v>
      </c>
      <c r="F110" s="196">
        <v>1</v>
      </c>
      <c r="G110" s="196">
        <f t="shared" si="4"/>
        <v>50000</v>
      </c>
      <c r="H110" s="196">
        <v>1</v>
      </c>
      <c r="I110" s="1">
        <f t="shared" si="3"/>
        <v>50000</v>
      </c>
    </row>
    <row r="111" spans="1:9">
      <c r="A111" s="197">
        <v>101</v>
      </c>
      <c r="B111" s="205" t="s">
        <v>556</v>
      </c>
      <c r="C111" s="195">
        <v>2013</v>
      </c>
      <c r="D111" s="195" t="s">
        <v>11</v>
      </c>
      <c r="E111" s="196">
        <v>44203</v>
      </c>
      <c r="F111" s="196">
        <v>3</v>
      </c>
      <c r="G111" s="196">
        <f t="shared" si="4"/>
        <v>132609</v>
      </c>
      <c r="H111" s="196">
        <v>3</v>
      </c>
      <c r="I111" s="1">
        <f t="shared" si="3"/>
        <v>132609</v>
      </c>
    </row>
    <row r="112" spans="1:9">
      <c r="A112" s="1">
        <v>102</v>
      </c>
      <c r="B112" s="205" t="s">
        <v>557</v>
      </c>
      <c r="C112" s="195">
        <v>2013</v>
      </c>
      <c r="D112" s="195" t="s">
        <v>11</v>
      </c>
      <c r="E112" s="196">
        <v>16251</v>
      </c>
      <c r="F112" s="196">
        <v>1</v>
      </c>
      <c r="G112" s="196">
        <f t="shared" si="4"/>
        <v>16251</v>
      </c>
      <c r="H112" s="196">
        <v>1</v>
      </c>
      <c r="I112" s="1">
        <f t="shared" si="3"/>
        <v>16251</v>
      </c>
    </row>
    <row r="113" spans="1:9">
      <c r="A113" s="197">
        <v>103</v>
      </c>
      <c r="B113" s="205" t="s">
        <v>558</v>
      </c>
      <c r="C113" s="195">
        <v>2013</v>
      </c>
      <c r="D113" s="195" t="s">
        <v>11</v>
      </c>
      <c r="E113" s="196">
        <v>89700</v>
      </c>
      <c r="F113" s="196">
        <v>1</v>
      </c>
      <c r="G113" s="196">
        <f t="shared" si="4"/>
        <v>89700</v>
      </c>
      <c r="H113" s="196">
        <v>1</v>
      </c>
      <c r="I113" s="1">
        <f t="shared" si="3"/>
        <v>89700</v>
      </c>
    </row>
    <row r="114" spans="1:9">
      <c r="A114" s="1">
        <v>104</v>
      </c>
      <c r="B114" s="205" t="s">
        <v>486</v>
      </c>
      <c r="C114" s="195">
        <v>1977</v>
      </c>
      <c r="D114" s="195" t="s">
        <v>11</v>
      </c>
      <c r="E114" s="196">
        <v>32539</v>
      </c>
      <c r="F114" s="196">
        <v>6</v>
      </c>
      <c r="G114" s="196">
        <f t="shared" si="4"/>
        <v>195234</v>
      </c>
      <c r="H114" s="196">
        <v>6</v>
      </c>
      <c r="I114" s="1">
        <f t="shared" si="3"/>
        <v>195234</v>
      </c>
    </row>
    <row r="115" spans="1:9">
      <c r="A115" s="197">
        <v>105</v>
      </c>
      <c r="B115" s="205" t="s">
        <v>559</v>
      </c>
      <c r="C115" s="195">
        <v>2013</v>
      </c>
      <c r="D115" s="195" t="s">
        <v>11</v>
      </c>
      <c r="E115" s="196">
        <v>2730</v>
      </c>
      <c r="F115" s="196">
        <v>19</v>
      </c>
      <c r="G115" s="196">
        <f t="shared" si="4"/>
        <v>51870</v>
      </c>
      <c r="H115" s="196">
        <v>19</v>
      </c>
      <c r="I115" s="1">
        <f t="shared" si="3"/>
        <v>51870</v>
      </c>
    </row>
    <row r="116" spans="1:9">
      <c r="A116" s="1">
        <v>106</v>
      </c>
      <c r="B116" s="205" t="s">
        <v>560</v>
      </c>
      <c r="C116" s="195">
        <v>2013</v>
      </c>
      <c r="D116" s="195" t="s">
        <v>11</v>
      </c>
      <c r="E116" s="196">
        <v>5000</v>
      </c>
      <c r="F116" s="196">
        <v>1</v>
      </c>
      <c r="G116" s="196">
        <f t="shared" si="4"/>
        <v>5000</v>
      </c>
      <c r="H116" s="196">
        <v>1</v>
      </c>
      <c r="I116" s="1">
        <f t="shared" si="3"/>
        <v>5000</v>
      </c>
    </row>
    <row r="117" spans="1:9">
      <c r="A117" s="197">
        <v>107</v>
      </c>
      <c r="B117" s="205" t="s">
        <v>561</v>
      </c>
      <c r="C117" s="195">
        <v>2013</v>
      </c>
      <c r="D117" s="195" t="s">
        <v>11</v>
      </c>
      <c r="E117" s="196">
        <v>7800</v>
      </c>
      <c r="F117" s="196">
        <v>3</v>
      </c>
      <c r="G117" s="196">
        <f t="shared" si="4"/>
        <v>23400</v>
      </c>
      <c r="H117" s="196">
        <v>3</v>
      </c>
      <c r="I117" s="1">
        <f t="shared" si="3"/>
        <v>23400</v>
      </c>
    </row>
    <row r="118" spans="1:9">
      <c r="A118" s="1">
        <v>108</v>
      </c>
      <c r="B118" s="205" t="s">
        <v>562</v>
      </c>
      <c r="C118" s="195">
        <v>2013</v>
      </c>
      <c r="D118" s="195" t="s">
        <v>11</v>
      </c>
      <c r="E118" s="196">
        <v>420</v>
      </c>
      <c r="F118" s="196">
        <v>28</v>
      </c>
      <c r="G118" s="196">
        <f t="shared" si="4"/>
        <v>11760</v>
      </c>
      <c r="H118" s="196">
        <v>28</v>
      </c>
      <c r="I118" s="1">
        <f t="shared" si="3"/>
        <v>11760</v>
      </c>
    </row>
    <row r="119" spans="1:9">
      <c r="A119" s="197">
        <v>109</v>
      </c>
      <c r="B119" s="205" t="s">
        <v>563</v>
      </c>
      <c r="C119" s="195">
        <v>2013</v>
      </c>
      <c r="D119" s="195" t="s">
        <v>11</v>
      </c>
      <c r="E119" s="196">
        <v>455</v>
      </c>
      <c r="F119" s="196">
        <v>99</v>
      </c>
      <c r="G119" s="196">
        <f t="shared" si="4"/>
        <v>45045</v>
      </c>
      <c r="H119" s="196">
        <v>99</v>
      </c>
      <c r="I119" s="1">
        <f t="shared" si="3"/>
        <v>45045</v>
      </c>
    </row>
    <row r="120" spans="1:9">
      <c r="A120" s="1">
        <v>110</v>
      </c>
      <c r="B120" s="205" t="s">
        <v>564</v>
      </c>
      <c r="C120" s="195">
        <v>2013</v>
      </c>
      <c r="D120" s="195" t="s">
        <v>11</v>
      </c>
      <c r="E120" s="196">
        <v>90</v>
      </c>
      <c r="F120" s="196">
        <v>2</v>
      </c>
      <c r="G120" s="196">
        <f t="shared" si="4"/>
        <v>180</v>
      </c>
      <c r="H120" s="196">
        <v>2</v>
      </c>
      <c r="I120" s="1">
        <f t="shared" si="3"/>
        <v>180</v>
      </c>
    </row>
    <row r="121" spans="1:9">
      <c r="A121" s="1">
        <v>111</v>
      </c>
      <c r="B121" s="205" t="s">
        <v>565</v>
      </c>
      <c r="C121" s="195">
        <v>2013</v>
      </c>
      <c r="D121" s="195" t="s">
        <v>11</v>
      </c>
      <c r="E121" s="196">
        <v>975</v>
      </c>
      <c r="F121" s="196">
        <v>12</v>
      </c>
      <c r="G121" s="196">
        <f t="shared" si="4"/>
        <v>11700</v>
      </c>
      <c r="H121" s="196">
        <v>12</v>
      </c>
      <c r="I121" s="1">
        <f t="shared" si="3"/>
        <v>11700</v>
      </c>
    </row>
    <row r="122" spans="1:9">
      <c r="A122" s="1">
        <v>112</v>
      </c>
      <c r="B122" s="205" t="s">
        <v>566</v>
      </c>
      <c r="C122" s="195">
        <v>2013</v>
      </c>
      <c r="D122" s="195" t="s">
        <v>11</v>
      </c>
      <c r="E122" s="196">
        <v>900</v>
      </c>
      <c r="F122" s="196">
        <v>10</v>
      </c>
      <c r="G122" s="196">
        <f t="shared" si="4"/>
        <v>9000</v>
      </c>
      <c r="H122" s="196">
        <v>10</v>
      </c>
      <c r="I122" s="1">
        <f t="shared" si="3"/>
        <v>9000</v>
      </c>
    </row>
    <row r="123" spans="1:9">
      <c r="A123" s="1">
        <v>113</v>
      </c>
      <c r="B123" s="205" t="s">
        <v>567</v>
      </c>
      <c r="C123" s="195">
        <v>2013</v>
      </c>
      <c r="D123" s="195" t="s">
        <v>11</v>
      </c>
      <c r="E123" s="196">
        <v>2100</v>
      </c>
      <c r="F123" s="196">
        <v>12</v>
      </c>
      <c r="G123" s="196">
        <f t="shared" si="4"/>
        <v>25200</v>
      </c>
      <c r="H123" s="196">
        <v>12</v>
      </c>
      <c r="I123" s="1">
        <f t="shared" si="3"/>
        <v>25200</v>
      </c>
    </row>
    <row r="124" spans="1:9">
      <c r="A124" s="1">
        <v>114</v>
      </c>
      <c r="B124" s="205" t="s">
        <v>568</v>
      </c>
      <c r="C124" s="195">
        <v>2013</v>
      </c>
      <c r="D124" s="195" t="s">
        <v>11</v>
      </c>
      <c r="E124" s="196">
        <v>520</v>
      </c>
      <c r="F124" s="196">
        <v>20</v>
      </c>
      <c r="G124" s="196">
        <f t="shared" si="4"/>
        <v>10400</v>
      </c>
      <c r="H124" s="196">
        <v>20</v>
      </c>
      <c r="I124" s="1">
        <f t="shared" si="3"/>
        <v>10400</v>
      </c>
    </row>
    <row r="125" spans="1:9">
      <c r="A125" s="197">
        <v>115</v>
      </c>
      <c r="B125" s="205" t="s">
        <v>569</v>
      </c>
      <c r="C125" s="195">
        <v>2013</v>
      </c>
      <c r="D125" s="195" t="s">
        <v>11</v>
      </c>
      <c r="E125" s="196">
        <v>325</v>
      </c>
      <c r="F125" s="196">
        <v>14</v>
      </c>
      <c r="G125" s="196">
        <f t="shared" si="4"/>
        <v>4550</v>
      </c>
      <c r="H125" s="196">
        <v>14</v>
      </c>
      <c r="I125" s="1">
        <f t="shared" si="3"/>
        <v>4550</v>
      </c>
    </row>
    <row r="126" spans="1:9">
      <c r="A126" s="1">
        <v>116</v>
      </c>
      <c r="B126" s="205" t="s">
        <v>570</v>
      </c>
      <c r="C126" s="195">
        <v>2013</v>
      </c>
      <c r="D126" s="195" t="s">
        <v>11</v>
      </c>
      <c r="E126" s="196">
        <v>1000</v>
      </c>
      <c r="F126" s="196">
        <v>11</v>
      </c>
      <c r="G126" s="196">
        <f t="shared" si="4"/>
        <v>11000</v>
      </c>
      <c r="H126" s="196">
        <v>11</v>
      </c>
      <c r="I126" s="1">
        <f t="shared" si="3"/>
        <v>11000</v>
      </c>
    </row>
    <row r="127" spans="1:9">
      <c r="A127" s="197">
        <v>117</v>
      </c>
      <c r="B127" s="205" t="s">
        <v>571</v>
      </c>
      <c r="C127" s="195">
        <v>2013</v>
      </c>
      <c r="D127" s="195" t="s">
        <v>11</v>
      </c>
      <c r="E127" s="196">
        <v>1000</v>
      </c>
      <c r="F127" s="196">
        <v>11</v>
      </c>
      <c r="G127" s="196">
        <f t="shared" si="4"/>
        <v>11000</v>
      </c>
      <c r="H127" s="196">
        <v>11</v>
      </c>
      <c r="I127" s="1">
        <f t="shared" si="3"/>
        <v>11000</v>
      </c>
    </row>
    <row r="128" spans="1:9">
      <c r="A128" s="1">
        <v>118</v>
      </c>
      <c r="B128" s="205" t="s">
        <v>572</v>
      </c>
      <c r="C128" s="195">
        <v>2013</v>
      </c>
      <c r="D128" s="195" t="s">
        <v>11</v>
      </c>
      <c r="E128" s="196">
        <v>600</v>
      </c>
      <c r="F128" s="196">
        <v>13</v>
      </c>
      <c r="G128" s="196">
        <f t="shared" si="4"/>
        <v>7800</v>
      </c>
      <c r="H128" s="196">
        <v>13</v>
      </c>
      <c r="I128" s="1">
        <f t="shared" si="3"/>
        <v>7800</v>
      </c>
    </row>
    <row r="129" spans="1:9">
      <c r="A129" s="1">
        <v>119</v>
      </c>
      <c r="B129" s="205" t="s">
        <v>573</v>
      </c>
      <c r="C129" s="195">
        <v>2013</v>
      </c>
      <c r="D129" s="195" t="s">
        <v>11</v>
      </c>
      <c r="E129" s="196">
        <v>750</v>
      </c>
      <c r="F129" s="196">
        <v>4</v>
      </c>
      <c r="G129" s="196">
        <f t="shared" si="4"/>
        <v>3000</v>
      </c>
      <c r="H129" s="196">
        <v>4</v>
      </c>
      <c r="I129" s="1">
        <f t="shared" si="3"/>
        <v>3000</v>
      </c>
    </row>
    <row r="130" spans="1:9">
      <c r="A130" s="197">
        <v>120</v>
      </c>
      <c r="B130" s="205" t="s">
        <v>574</v>
      </c>
      <c r="C130" s="195">
        <v>2013</v>
      </c>
      <c r="D130" s="195" t="s">
        <v>11</v>
      </c>
      <c r="E130" s="196">
        <v>1950</v>
      </c>
      <c r="F130" s="196">
        <v>1</v>
      </c>
      <c r="G130" s="196">
        <f t="shared" si="4"/>
        <v>1950</v>
      </c>
      <c r="H130" s="196">
        <v>1</v>
      </c>
      <c r="I130" s="1">
        <f t="shared" si="3"/>
        <v>1950</v>
      </c>
    </row>
    <row r="131" spans="1:9">
      <c r="A131" s="197">
        <v>121</v>
      </c>
      <c r="B131" s="205" t="s">
        <v>575</v>
      </c>
      <c r="C131" s="195">
        <v>2013</v>
      </c>
      <c r="D131" s="195" t="s">
        <v>11</v>
      </c>
      <c r="E131" s="196">
        <v>480</v>
      </c>
      <c r="F131" s="196">
        <v>10</v>
      </c>
      <c r="G131" s="196">
        <f t="shared" si="4"/>
        <v>4800</v>
      </c>
      <c r="H131" s="196">
        <v>10</v>
      </c>
      <c r="I131" s="1">
        <f t="shared" si="3"/>
        <v>4800</v>
      </c>
    </row>
    <row r="132" spans="1:9">
      <c r="A132" s="1">
        <v>122</v>
      </c>
      <c r="B132" s="205" t="s">
        <v>576</v>
      </c>
      <c r="C132" s="195">
        <v>2013</v>
      </c>
      <c r="D132" s="195" t="s">
        <v>11</v>
      </c>
      <c r="E132" s="196">
        <v>975</v>
      </c>
      <c r="F132" s="196">
        <v>6</v>
      </c>
      <c r="G132" s="196">
        <f t="shared" si="4"/>
        <v>5850</v>
      </c>
      <c r="H132" s="196">
        <v>6</v>
      </c>
      <c r="I132" s="1">
        <f t="shared" si="3"/>
        <v>5850</v>
      </c>
    </row>
    <row r="133" spans="1:9">
      <c r="A133" s="197">
        <v>123</v>
      </c>
      <c r="B133" s="205" t="s">
        <v>577</v>
      </c>
      <c r="C133" s="195">
        <v>2013</v>
      </c>
      <c r="D133" s="195" t="s">
        <v>11</v>
      </c>
      <c r="E133" s="196">
        <v>7699</v>
      </c>
      <c r="F133" s="196">
        <v>18</v>
      </c>
      <c r="G133" s="196">
        <f t="shared" si="4"/>
        <v>138582</v>
      </c>
      <c r="H133" s="196">
        <v>18</v>
      </c>
      <c r="I133" s="1">
        <f t="shared" si="3"/>
        <v>138582</v>
      </c>
    </row>
    <row r="134" spans="1:9">
      <c r="A134" s="1">
        <v>124</v>
      </c>
      <c r="B134" s="205" t="s">
        <v>577</v>
      </c>
      <c r="C134" s="195">
        <v>2013</v>
      </c>
      <c r="D134" s="195" t="s">
        <v>11</v>
      </c>
      <c r="E134" s="196">
        <v>7554</v>
      </c>
      <c r="F134" s="196">
        <v>18</v>
      </c>
      <c r="G134" s="196">
        <f t="shared" si="4"/>
        <v>135972</v>
      </c>
      <c r="H134" s="196">
        <v>18</v>
      </c>
      <c r="I134" s="1">
        <f t="shared" si="3"/>
        <v>135972</v>
      </c>
    </row>
    <row r="135" spans="1:9">
      <c r="A135" s="197">
        <v>125</v>
      </c>
      <c r="B135" s="205" t="s">
        <v>577</v>
      </c>
      <c r="C135" s="195">
        <v>2013</v>
      </c>
      <c r="D135" s="195" t="s">
        <v>11</v>
      </c>
      <c r="E135" s="196">
        <v>7472</v>
      </c>
      <c r="F135" s="196">
        <v>15</v>
      </c>
      <c r="G135" s="196">
        <f t="shared" si="4"/>
        <v>112080</v>
      </c>
      <c r="H135" s="196">
        <v>15</v>
      </c>
      <c r="I135" s="1">
        <f>SUM(G135)</f>
        <v>112080</v>
      </c>
    </row>
    <row r="136" spans="1:9">
      <c r="A136" s="1">
        <v>126</v>
      </c>
      <c r="B136" s="205" t="s">
        <v>578</v>
      </c>
      <c r="C136" s="195">
        <v>2013</v>
      </c>
      <c r="D136" s="195" t="s">
        <v>11</v>
      </c>
      <c r="E136" s="196">
        <v>2282</v>
      </c>
      <c r="F136" s="196">
        <v>129</v>
      </c>
      <c r="G136" s="196">
        <f t="shared" si="4"/>
        <v>294378</v>
      </c>
      <c r="H136" s="196">
        <v>129</v>
      </c>
      <c r="I136" s="1">
        <f>SUM(G136)</f>
        <v>294378</v>
      </c>
    </row>
    <row r="137" spans="1:9">
      <c r="A137" s="197">
        <v>127</v>
      </c>
      <c r="B137" s="205" t="s">
        <v>578</v>
      </c>
      <c r="C137" s="195">
        <v>2013</v>
      </c>
      <c r="D137" s="195" t="s">
        <v>11</v>
      </c>
      <c r="E137" s="196">
        <v>2071</v>
      </c>
      <c r="F137" s="196">
        <v>60</v>
      </c>
      <c r="G137" s="196">
        <f t="shared" si="4"/>
        <v>124260</v>
      </c>
      <c r="H137" s="196">
        <v>60</v>
      </c>
      <c r="I137" s="1">
        <f>SUM(G137)</f>
        <v>124260</v>
      </c>
    </row>
    <row r="138" spans="1:9">
      <c r="A138" s="1">
        <v>128</v>
      </c>
      <c r="B138" s="205" t="s">
        <v>579</v>
      </c>
      <c r="C138" s="195">
        <v>2013</v>
      </c>
      <c r="D138" s="195" t="s">
        <v>11</v>
      </c>
      <c r="E138" s="196">
        <v>11018</v>
      </c>
      <c r="F138" s="196">
        <v>12</v>
      </c>
      <c r="G138" s="196">
        <f t="shared" si="4"/>
        <v>132216</v>
      </c>
      <c r="H138" s="196">
        <v>12</v>
      </c>
      <c r="I138" s="1">
        <f>SUM(G138)</f>
        <v>132216</v>
      </c>
    </row>
    <row r="139" spans="1:9">
      <c r="A139" s="197">
        <v>129</v>
      </c>
      <c r="B139" s="205" t="s">
        <v>580</v>
      </c>
      <c r="C139" s="195">
        <v>2013</v>
      </c>
      <c r="D139" s="195" t="s">
        <v>11</v>
      </c>
      <c r="E139" s="196">
        <v>9344</v>
      </c>
      <c r="F139" s="196">
        <v>2</v>
      </c>
      <c r="G139" s="196">
        <f t="shared" si="4"/>
        <v>18688</v>
      </c>
      <c r="H139" s="196">
        <v>2</v>
      </c>
      <c r="I139" s="1">
        <f>SUM(G139)</f>
        <v>18688</v>
      </c>
    </row>
    <row r="140" spans="1:9">
      <c r="A140" s="1">
        <v>130</v>
      </c>
      <c r="B140" s="205" t="s">
        <v>581</v>
      </c>
      <c r="C140" s="195">
        <v>2013</v>
      </c>
      <c r="D140" s="195" t="s">
        <v>45</v>
      </c>
      <c r="E140" s="196">
        <v>1343</v>
      </c>
      <c r="F140" s="196" t="s">
        <v>582</v>
      </c>
      <c r="G140" s="196">
        <v>32232</v>
      </c>
      <c r="H140" s="196" t="s">
        <v>582</v>
      </c>
      <c r="I140" s="1">
        <v>32232</v>
      </c>
    </row>
    <row r="141" spans="1:9">
      <c r="A141" s="197">
        <v>131</v>
      </c>
      <c r="B141" s="205" t="s">
        <v>583</v>
      </c>
      <c r="C141" s="195">
        <v>2013</v>
      </c>
      <c r="D141" s="195" t="s">
        <v>11</v>
      </c>
      <c r="E141" s="196">
        <v>39000</v>
      </c>
      <c r="F141" s="196">
        <v>1</v>
      </c>
      <c r="G141" s="196">
        <v>39000</v>
      </c>
      <c r="H141" s="196">
        <v>1</v>
      </c>
      <c r="I141" s="1">
        <v>39000</v>
      </c>
    </row>
    <row r="142" spans="1:9">
      <c r="A142" s="1">
        <v>132</v>
      </c>
      <c r="B142" s="205" t="s">
        <v>584</v>
      </c>
      <c r="C142" s="195">
        <v>2013</v>
      </c>
      <c r="D142" s="195" t="s">
        <v>11</v>
      </c>
      <c r="E142" s="196">
        <v>8645</v>
      </c>
      <c r="F142" s="196">
        <v>3</v>
      </c>
      <c r="G142" s="196">
        <v>25935</v>
      </c>
      <c r="H142" s="196">
        <v>3</v>
      </c>
      <c r="I142" s="1">
        <v>25935</v>
      </c>
    </row>
    <row r="143" spans="1:9">
      <c r="A143" s="197">
        <v>133</v>
      </c>
      <c r="B143" s="205" t="s">
        <v>585</v>
      </c>
      <c r="C143" s="195">
        <v>2013</v>
      </c>
      <c r="D143" s="195" t="s">
        <v>11</v>
      </c>
      <c r="E143" s="196">
        <v>660</v>
      </c>
      <c r="F143" s="196">
        <v>8</v>
      </c>
      <c r="G143" s="196">
        <v>5280</v>
      </c>
      <c r="H143" s="196">
        <v>8</v>
      </c>
      <c r="I143" s="1">
        <v>5280</v>
      </c>
    </row>
    <row r="144" spans="1:9">
      <c r="A144" s="1">
        <v>134</v>
      </c>
      <c r="B144" s="205" t="s">
        <v>586</v>
      </c>
      <c r="C144" s="195">
        <v>2013</v>
      </c>
      <c r="D144" s="195" t="s">
        <v>11</v>
      </c>
      <c r="E144" s="196">
        <v>1950</v>
      </c>
      <c r="F144" s="196">
        <v>1</v>
      </c>
      <c r="G144" s="196">
        <f t="shared" ref="G144:G221" si="5">SUM(E144*F144)</f>
        <v>1950</v>
      </c>
      <c r="H144" s="196">
        <v>1</v>
      </c>
      <c r="I144" s="1">
        <f t="shared" ref="I144:I223" si="6">SUM(G144)</f>
        <v>1950</v>
      </c>
    </row>
    <row r="145" spans="1:9">
      <c r="A145" s="197">
        <v>134</v>
      </c>
      <c r="B145" s="205" t="s">
        <v>587</v>
      </c>
      <c r="C145" s="195">
        <v>2013</v>
      </c>
      <c r="D145" s="195" t="s">
        <v>11</v>
      </c>
      <c r="E145" s="196">
        <v>1250</v>
      </c>
      <c r="F145" s="196">
        <v>1</v>
      </c>
      <c r="G145" s="196">
        <f t="shared" si="5"/>
        <v>1250</v>
      </c>
      <c r="H145" s="196">
        <v>1</v>
      </c>
      <c r="I145" s="1">
        <f t="shared" si="6"/>
        <v>1250</v>
      </c>
    </row>
    <row r="146" spans="1:9">
      <c r="A146" s="1">
        <v>136</v>
      </c>
      <c r="B146" s="205" t="s">
        <v>588</v>
      </c>
      <c r="C146" s="195">
        <v>2013</v>
      </c>
      <c r="D146" s="195" t="s">
        <v>11</v>
      </c>
      <c r="E146" s="196">
        <v>71500</v>
      </c>
      <c r="F146" s="196">
        <v>5</v>
      </c>
      <c r="G146" s="196">
        <f t="shared" si="5"/>
        <v>357500</v>
      </c>
      <c r="H146" s="196">
        <v>5</v>
      </c>
      <c r="I146" s="1">
        <f t="shared" si="6"/>
        <v>357500</v>
      </c>
    </row>
    <row r="147" spans="1:9">
      <c r="A147" s="197">
        <v>137</v>
      </c>
      <c r="B147" s="205" t="s">
        <v>589</v>
      </c>
      <c r="C147" s="195">
        <v>2013</v>
      </c>
      <c r="D147" s="195" t="s">
        <v>11</v>
      </c>
      <c r="E147" s="196">
        <v>23400</v>
      </c>
      <c r="F147" s="196">
        <v>2</v>
      </c>
      <c r="G147" s="196">
        <f t="shared" si="5"/>
        <v>46800</v>
      </c>
      <c r="H147" s="196">
        <v>2</v>
      </c>
      <c r="I147" s="1">
        <f t="shared" si="6"/>
        <v>46800</v>
      </c>
    </row>
    <row r="148" spans="1:9">
      <c r="A148" s="1">
        <v>138</v>
      </c>
      <c r="B148" s="205" t="s">
        <v>590</v>
      </c>
      <c r="C148" s="195">
        <v>2013</v>
      </c>
      <c r="D148" s="195" t="s">
        <v>11</v>
      </c>
      <c r="E148" s="196">
        <v>22100</v>
      </c>
      <c r="F148" s="196">
        <v>2</v>
      </c>
      <c r="G148" s="196">
        <f t="shared" si="5"/>
        <v>44200</v>
      </c>
      <c r="H148" s="196">
        <v>2</v>
      </c>
      <c r="I148" s="1">
        <f t="shared" si="6"/>
        <v>44200</v>
      </c>
    </row>
    <row r="149" spans="1:9">
      <c r="A149" s="197">
        <v>139</v>
      </c>
      <c r="B149" s="205" t="s">
        <v>591</v>
      </c>
      <c r="C149" s="195">
        <v>2013</v>
      </c>
      <c r="D149" s="195" t="s">
        <v>11</v>
      </c>
      <c r="E149" s="196">
        <v>3800</v>
      </c>
      <c r="F149" s="196">
        <v>1</v>
      </c>
      <c r="G149" s="196">
        <f t="shared" si="5"/>
        <v>3800</v>
      </c>
      <c r="H149" s="196">
        <v>1</v>
      </c>
      <c r="I149" s="1">
        <f t="shared" si="6"/>
        <v>3800</v>
      </c>
    </row>
    <row r="150" spans="1:9">
      <c r="A150" s="1">
        <v>140</v>
      </c>
      <c r="B150" s="205" t="s">
        <v>592</v>
      </c>
      <c r="C150" s="195">
        <v>2013</v>
      </c>
      <c r="D150" s="195" t="s">
        <v>11</v>
      </c>
      <c r="E150" s="196">
        <v>2600</v>
      </c>
      <c r="F150" s="196">
        <v>2</v>
      </c>
      <c r="G150" s="196">
        <f t="shared" si="5"/>
        <v>5200</v>
      </c>
      <c r="H150" s="196">
        <v>2</v>
      </c>
      <c r="I150" s="1">
        <f t="shared" si="6"/>
        <v>5200</v>
      </c>
    </row>
    <row r="151" spans="1:9">
      <c r="A151" s="197">
        <v>141</v>
      </c>
      <c r="B151" s="205" t="s">
        <v>593</v>
      </c>
      <c r="C151" s="195">
        <v>2013</v>
      </c>
      <c r="D151" s="195" t="s">
        <v>11</v>
      </c>
      <c r="E151" s="196">
        <v>650</v>
      </c>
      <c r="F151" s="196">
        <v>15</v>
      </c>
      <c r="G151" s="196">
        <f t="shared" si="5"/>
        <v>9750</v>
      </c>
      <c r="H151" s="196">
        <v>15</v>
      </c>
      <c r="I151" s="1">
        <f t="shared" si="6"/>
        <v>9750</v>
      </c>
    </row>
    <row r="152" spans="1:9">
      <c r="A152" s="197">
        <v>142</v>
      </c>
      <c r="B152" s="205" t="s">
        <v>594</v>
      </c>
      <c r="C152" s="195">
        <v>2014</v>
      </c>
      <c r="D152" s="195" t="s">
        <v>11</v>
      </c>
      <c r="E152" s="196">
        <v>20000</v>
      </c>
      <c r="F152" s="196">
        <v>1</v>
      </c>
      <c r="G152" s="196">
        <f t="shared" si="5"/>
        <v>20000</v>
      </c>
      <c r="H152" s="196">
        <v>1</v>
      </c>
      <c r="I152" s="1">
        <f t="shared" si="6"/>
        <v>20000</v>
      </c>
    </row>
    <row r="153" spans="1:9">
      <c r="A153" s="1">
        <v>143</v>
      </c>
      <c r="B153" s="205" t="s">
        <v>595</v>
      </c>
      <c r="C153" s="195">
        <v>2014</v>
      </c>
      <c r="D153" s="195" t="s">
        <v>11</v>
      </c>
      <c r="E153" s="196">
        <v>13000</v>
      </c>
      <c r="F153" s="196">
        <v>1</v>
      </c>
      <c r="G153" s="196">
        <f t="shared" si="5"/>
        <v>13000</v>
      </c>
      <c r="H153" s="196">
        <v>1</v>
      </c>
      <c r="I153" s="1">
        <f t="shared" si="6"/>
        <v>13000</v>
      </c>
    </row>
    <row r="154" spans="1:9">
      <c r="A154" s="197">
        <v>144</v>
      </c>
      <c r="B154" s="205" t="s">
        <v>596</v>
      </c>
      <c r="C154" s="195">
        <v>2014</v>
      </c>
      <c r="D154" s="195" t="s">
        <v>11</v>
      </c>
      <c r="E154" s="196">
        <v>52000</v>
      </c>
      <c r="F154" s="196">
        <v>2</v>
      </c>
      <c r="G154" s="196">
        <f t="shared" si="5"/>
        <v>104000</v>
      </c>
      <c r="H154" s="196">
        <v>2</v>
      </c>
      <c r="I154" s="1">
        <f t="shared" si="6"/>
        <v>104000</v>
      </c>
    </row>
    <row r="155" spans="1:9">
      <c r="A155" s="1">
        <v>145</v>
      </c>
      <c r="B155" s="205" t="s">
        <v>597</v>
      </c>
      <c r="C155" s="195">
        <v>2014</v>
      </c>
      <c r="D155" s="195" t="s">
        <v>11</v>
      </c>
      <c r="E155" s="196">
        <v>52000</v>
      </c>
      <c r="F155" s="196">
        <v>2</v>
      </c>
      <c r="G155" s="196">
        <f t="shared" si="5"/>
        <v>104000</v>
      </c>
      <c r="H155" s="196">
        <v>2</v>
      </c>
      <c r="I155" s="1">
        <f t="shared" si="6"/>
        <v>104000</v>
      </c>
    </row>
    <row r="156" spans="1:9">
      <c r="A156" s="197">
        <v>146</v>
      </c>
      <c r="B156" s="205" t="s">
        <v>598</v>
      </c>
      <c r="C156" s="195">
        <v>2014</v>
      </c>
      <c r="D156" s="195" t="s">
        <v>11</v>
      </c>
      <c r="E156" s="196">
        <v>52000</v>
      </c>
      <c r="F156" s="196">
        <v>2</v>
      </c>
      <c r="G156" s="196">
        <f t="shared" si="5"/>
        <v>104000</v>
      </c>
      <c r="H156" s="196">
        <v>2</v>
      </c>
      <c r="I156" s="1">
        <f t="shared" si="6"/>
        <v>104000</v>
      </c>
    </row>
    <row r="157" spans="1:9">
      <c r="A157" s="1">
        <v>147</v>
      </c>
      <c r="B157" s="205" t="s">
        <v>599</v>
      </c>
      <c r="C157" s="195">
        <v>2014</v>
      </c>
      <c r="D157" s="195" t="s">
        <v>11</v>
      </c>
      <c r="E157" s="196">
        <v>52000</v>
      </c>
      <c r="F157" s="196">
        <v>2</v>
      </c>
      <c r="G157" s="196">
        <f t="shared" si="5"/>
        <v>104000</v>
      </c>
      <c r="H157" s="196">
        <v>2</v>
      </c>
      <c r="I157" s="1">
        <f t="shared" si="6"/>
        <v>104000</v>
      </c>
    </row>
    <row r="158" spans="1:9">
      <c r="A158" s="197">
        <v>148</v>
      </c>
      <c r="B158" s="1" t="s">
        <v>600</v>
      </c>
      <c r="C158" s="195">
        <v>2014</v>
      </c>
      <c r="D158" s="195" t="s">
        <v>11</v>
      </c>
      <c r="E158" s="196">
        <v>52000</v>
      </c>
      <c r="F158" s="196">
        <v>2</v>
      </c>
      <c r="G158" s="196">
        <f t="shared" si="5"/>
        <v>104000</v>
      </c>
      <c r="H158" s="196">
        <v>2</v>
      </c>
      <c r="I158" s="1">
        <f t="shared" si="6"/>
        <v>104000</v>
      </c>
    </row>
    <row r="159" spans="1:9">
      <c r="A159" s="1">
        <v>149</v>
      </c>
      <c r="B159" s="1" t="s">
        <v>601</v>
      </c>
      <c r="C159" s="195">
        <v>2014</v>
      </c>
      <c r="D159" s="195" t="s">
        <v>11</v>
      </c>
      <c r="E159" s="196">
        <v>35750</v>
      </c>
      <c r="F159" s="196">
        <v>1</v>
      </c>
      <c r="G159" s="196">
        <f t="shared" si="5"/>
        <v>35750</v>
      </c>
      <c r="H159" s="196">
        <v>1</v>
      </c>
      <c r="I159" s="1">
        <f t="shared" si="6"/>
        <v>35750</v>
      </c>
    </row>
    <row r="160" spans="1:9" ht="31.5">
      <c r="A160" s="197">
        <v>150</v>
      </c>
      <c r="B160" s="206" t="s">
        <v>602</v>
      </c>
      <c r="C160" s="195">
        <v>2014</v>
      </c>
      <c r="D160" s="195" t="s">
        <v>11</v>
      </c>
      <c r="E160" s="196">
        <v>74750</v>
      </c>
      <c r="F160" s="196">
        <v>1</v>
      </c>
      <c r="G160" s="196">
        <f t="shared" si="5"/>
        <v>74750</v>
      </c>
      <c r="H160" s="196">
        <v>1</v>
      </c>
      <c r="I160" s="1">
        <f t="shared" si="6"/>
        <v>74750</v>
      </c>
    </row>
    <row r="161" spans="1:9">
      <c r="A161" s="1">
        <v>151</v>
      </c>
      <c r="B161" s="206" t="s">
        <v>59</v>
      </c>
      <c r="C161" s="195">
        <v>2015</v>
      </c>
      <c r="D161" s="195" t="s">
        <v>11</v>
      </c>
      <c r="E161" s="196">
        <v>10000</v>
      </c>
      <c r="F161" s="196">
        <v>1</v>
      </c>
      <c r="G161" s="196">
        <f t="shared" si="5"/>
        <v>10000</v>
      </c>
      <c r="H161" s="196">
        <v>1</v>
      </c>
      <c r="I161" s="1">
        <f t="shared" si="6"/>
        <v>10000</v>
      </c>
    </row>
    <row r="162" spans="1:9">
      <c r="A162" s="197">
        <v>152</v>
      </c>
      <c r="B162" s="206" t="s">
        <v>492</v>
      </c>
      <c r="C162" s="195">
        <v>2015</v>
      </c>
      <c r="D162" s="195" t="s">
        <v>11</v>
      </c>
      <c r="E162" s="196">
        <v>49770</v>
      </c>
      <c r="F162" s="196">
        <v>1</v>
      </c>
      <c r="G162" s="196">
        <f t="shared" si="5"/>
        <v>49770</v>
      </c>
      <c r="H162" s="196">
        <v>1</v>
      </c>
      <c r="I162" s="1">
        <f t="shared" si="6"/>
        <v>49770</v>
      </c>
    </row>
    <row r="163" spans="1:9">
      <c r="A163" s="1">
        <v>153</v>
      </c>
      <c r="B163" s="206" t="s">
        <v>603</v>
      </c>
      <c r="C163" s="195">
        <v>2015</v>
      </c>
      <c r="D163" s="195" t="s">
        <v>11</v>
      </c>
      <c r="E163" s="196">
        <v>3950</v>
      </c>
      <c r="F163" s="196">
        <v>1</v>
      </c>
      <c r="G163" s="196">
        <f t="shared" si="5"/>
        <v>3950</v>
      </c>
      <c r="H163" s="196">
        <v>1</v>
      </c>
      <c r="I163" s="1">
        <f t="shared" si="6"/>
        <v>3950</v>
      </c>
    </row>
    <row r="164" spans="1:9">
      <c r="A164" s="197">
        <v>154</v>
      </c>
      <c r="B164" s="206" t="s">
        <v>604</v>
      </c>
      <c r="C164" s="195">
        <v>2015</v>
      </c>
      <c r="D164" s="195" t="s">
        <v>11</v>
      </c>
      <c r="E164" s="196">
        <v>2370</v>
      </c>
      <c r="F164" s="196">
        <v>1</v>
      </c>
      <c r="G164" s="196">
        <f t="shared" si="5"/>
        <v>2370</v>
      </c>
      <c r="H164" s="196">
        <v>1</v>
      </c>
      <c r="I164" s="1">
        <f t="shared" si="6"/>
        <v>2370</v>
      </c>
    </row>
    <row r="165" spans="1:9">
      <c r="A165" s="197">
        <v>155</v>
      </c>
      <c r="B165" s="206" t="s">
        <v>605</v>
      </c>
      <c r="C165" s="195">
        <v>2015</v>
      </c>
      <c r="D165" s="195" t="s">
        <v>11</v>
      </c>
      <c r="E165" s="196">
        <v>277</v>
      </c>
      <c r="F165" s="196">
        <v>12</v>
      </c>
      <c r="G165" s="196">
        <f t="shared" si="5"/>
        <v>3324</v>
      </c>
      <c r="H165" s="196">
        <v>12</v>
      </c>
      <c r="I165" s="1">
        <f t="shared" si="6"/>
        <v>3324</v>
      </c>
    </row>
    <row r="166" spans="1:9">
      <c r="A166" s="1">
        <v>156</v>
      </c>
      <c r="B166" s="206" t="s">
        <v>606</v>
      </c>
      <c r="C166" s="195">
        <v>2015</v>
      </c>
      <c r="D166" s="195" t="s">
        <v>11</v>
      </c>
      <c r="E166" s="196">
        <v>198</v>
      </c>
      <c r="F166" s="196">
        <v>12</v>
      </c>
      <c r="G166" s="196">
        <f t="shared" si="5"/>
        <v>2376</v>
      </c>
      <c r="H166" s="196">
        <v>12</v>
      </c>
      <c r="I166" s="1">
        <f t="shared" si="6"/>
        <v>2376</v>
      </c>
    </row>
    <row r="167" spans="1:9">
      <c r="A167" s="197">
        <v>157</v>
      </c>
      <c r="B167" s="206" t="s">
        <v>607</v>
      </c>
      <c r="C167" s="195">
        <v>2015</v>
      </c>
      <c r="D167" s="195" t="s">
        <v>11</v>
      </c>
      <c r="E167" s="196">
        <v>11060</v>
      </c>
      <c r="F167" s="196">
        <v>1</v>
      </c>
      <c r="G167" s="196">
        <f t="shared" si="5"/>
        <v>11060</v>
      </c>
      <c r="H167" s="196">
        <v>1</v>
      </c>
      <c r="I167" s="1">
        <f t="shared" si="6"/>
        <v>11060</v>
      </c>
    </row>
    <row r="168" spans="1:9">
      <c r="A168" s="1">
        <v>158</v>
      </c>
      <c r="B168" s="206" t="s">
        <v>608</v>
      </c>
      <c r="C168" s="195">
        <v>2015</v>
      </c>
      <c r="D168" s="195" t="s">
        <v>11</v>
      </c>
      <c r="E168" s="196">
        <v>1027</v>
      </c>
      <c r="F168" s="196">
        <v>13</v>
      </c>
      <c r="G168" s="196">
        <f t="shared" si="5"/>
        <v>13351</v>
      </c>
      <c r="H168" s="196">
        <v>13</v>
      </c>
      <c r="I168" s="1">
        <f t="shared" si="6"/>
        <v>13351</v>
      </c>
    </row>
    <row r="169" spans="1:9">
      <c r="A169" s="1">
        <v>159</v>
      </c>
      <c r="B169" s="206" t="s">
        <v>609</v>
      </c>
      <c r="C169" s="195">
        <v>2015</v>
      </c>
      <c r="D169" s="195" t="s">
        <v>11</v>
      </c>
      <c r="E169" s="196">
        <v>316</v>
      </c>
      <c r="F169" s="196">
        <v>115</v>
      </c>
      <c r="G169" s="196">
        <f t="shared" si="5"/>
        <v>36340</v>
      </c>
      <c r="H169" s="196">
        <v>115</v>
      </c>
      <c r="I169" s="1">
        <f t="shared" si="6"/>
        <v>36340</v>
      </c>
    </row>
    <row r="170" spans="1:9">
      <c r="A170" s="197">
        <v>160</v>
      </c>
      <c r="B170" s="206" t="s">
        <v>610</v>
      </c>
      <c r="C170" s="195">
        <v>2015</v>
      </c>
      <c r="D170" s="195" t="s">
        <v>11</v>
      </c>
      <c r="E170" s="196">
        <v>277</v>
      </c>
      <c r="F170" s="196">
        <v>165</v>
      </c>
      <c r="G170" s="196">
        <f t="shared" si="5"/>
        <v>45705</v>
      </c>
      <c r="H170" s="196">
        <v>165</v>
      </c>
      <c r="I170" s="1">
        <f t="shared" si="6"/>
        <v>45705</v>
      </c>
    </row>
    <row r="171" spans="1:9">
      <c r="A171" s="1">
        <v>161</v>
      </c>
      <c r="B171" s="206" t="s">
        <v>611</v>
      </c>
      <c r="C171" s="195">
        <v>2015</v>
      </c>
      <c r="D171" s="195" t="s">
        <v>11</v>
      </c>
      <c r="E171" s="196">
        <v>277</v>
      </c>
      <c r="F171" s="196">
        <v>131</v>
      </c>
      <c r="G171" s="196">
        <f t="shared" si="5"/>
        <v>36287</v>
      </c>
      <c r="H171" s="196">
        <v>131</v>
      </c>
      <c r="I171" s="1">
        <f t="shared" si="6"/>
        <v>36287</v>
      </c>
    </row>
    <row r="172" spans="1:9">
      <c r="A172" s="197">
        <v>162</v>
      </c>
      <c r="B172" s="206" t="s">
        <v>612</v>
      </c>
      <c r="C172" s="195">
        <v>2015</v>
      </c>
      <c r="D172" s="195" t="s">
        <v>11</v>
      </c>
      <c r="E172" s="196">
        <v>1106</v>
      </c>
      <c r="F172" s="196">
        <v>232</v>
      </c>
      <c r="G172" s="196">
        <f t="shared" si="5"/>
        <v>256592</v>
      </c>
      <c r="H172" s="196">
        <v>232</v>
      </c>
      <c r="I172" s="1">
        <f t="shared" si="6"/>
        <v>256592</v>
      </c>
    </row>
    <row r="173" spans="1:9">
      <c r="A173" s="1">
        <v>163</v>
      </c>
      <c r="B173" s="206" t="s">
        <v>613</v>
      </c>
      <c r="C173" s="195">
        <v>2015</v>
      </c>
      <c r="D173" s="195" t="s">
        <v>11</v>
      </c>
      <c r="E173" s="196">
        <v>632</v>
      </c>
      <c r="F173" s="196">
        <v>232</v>
      </c>
      <c r="G173" s="196">
        <f t="shared" si="5"/>
        <v>146624</v>
      </c>
      <c r="H173" s="196">
        <v>232</v>
      </c>
      <c r="I173" s="1">
        <f t="shared" si="6"/>
        <v>146624</v>
      </c>
    </row>
    <row r="174" spans="1:9">
      <c r="A174" s="197">
        <v>164</v>
      </c>
      <c r="B174" s="206" t="s">
        <v>526</v>
      </c>
      <c r="C174" s="195">
        <v>2015</v>
      </c>
      <c r="D174" s="195" t="s">
        <v>11</v>
      </c>
      <c r="E174" s="196">
        <v>158</v>
      </c>
      <c r="F174" s="196">
        <v>232</v>
      </c>
      <c r="G174" s="196">
        <f t="shared" si="5"/>
        <v>36656</v>
      </c>
      <c r="H174" s="196">
        <v>232</v>
      </c>
      <c r="I174" s="1">
        <f t="shared" si="6"/>
        <v>36656</v>
      </c>
    </row>
    <row r="175" spans="1:9">
      <c r="A175" s="1">
        <v>165</v>
      </c>
      <c r="B175" s="206" t="s">
        <v>614</v>
      </c>
      <c r="C175" s="195">
        <v>2015</v>
      </c>
      <c r="D175" s="195" t="s">
        <v>11</v>
      </c>
      <c r="E175" s="196">
        <v>252</v>
      </c>
      <c r="F175" s="196">
        <v>177</v>
      </c>
      <c r="G175" s="196">
        <f t="shared" si="5"/>
        <v>44604</v>
      </c>
      <c r="H175" s="196">
        <v>177</v>
      </c>
      <c r="I175" s="1">
        <f t="shared" si="6"/>
        <v>44604</v>
      </c>
    </row>
    <row r="176" spans="1:9">
      <c r="A176" s="1">
        <v>166</v>
      </c>
      <c r="B176" s="206" t="s">
        <v>615</v>
      </c>
      <c r="C176" s="195">
        <v>2015</v>
      </c>
      <c r="D176" s="195" t="s">
        <v>11</v>
      </c>
      <c r="E176" s="196">
        <v>50000</v>
      </c>
      <c r="F176" s="196">
        <v>1</v>
      </c>
      <c r="G176" s="196">
        <f t="shared" si="5"/>
        <v>50000</v>
      </c>
      <c r="H176" s="196">
        <v>1</v>
      </c>
      <c r="I176" s="1">
        <f t="shared" si="6"/>
        <v>50000</v>
      </c>
    </row>
    <row r="177" spans="1:9">
      <c r="A177" s="197">
        <v>167</v>
      </c>
      <c r="B177" s="206" t="s">
        <v>616</v>
      </c>
      <c r="C177" s="195">
        <v>2015</v>
      </c>
      <c r="D177" s="195" t="s">
        <v>11</v>
      </c>
      <c r="E177" s="196">
        <v>252</v>
      </c>
      <c r="F177" s="196">
        <v>238</v>
      </c>
      <c r="G177" s="196">
        <f t="shared" si="5"/>
        <v>59976</v>
      </c>
      <c r="H177" s="196">
        <v>238</v>
      </c>
      <c r="I177" s="1">
        <f t="shared" si="6"/>
        <v>59976</v>
      </c>
    </row>
    <row r="178" spans="1:9">
      <c r="A178" s="1">
        <v>168</v>
      </c>
      <c r="B178" s="206" t="s">
        <v>617</v>
      </c>
      <c r="C178" s="195">
        <v>2015</v>
      </c>
      <c r="D178" s="195" t="s">
        <v>11</v>
      </c>
      <c r="E178" s="196">
        <v>790</v>
      </c>
      <c r="F178" s="196">
        <v>19</v>
      </c>
      <c r="G178" s="196">
        <f t="shared" si="5"/>
        <v>15010</v>
      </c>
      <c r="H178" s="196">
        <v>19</v>
      </c>
      <c r="I178" s="1">
        <f t="shared" si="6"/>
        <v>15010</v>
      </c>
    </row>
    <row r="179" spans="1:9">
      <c r="A179" s="1">
        <v>169</v>
      </c>
      <c r="B179" s="206" t="s">
        <v>618</v>
      </c>
      <c r="C179" s="195">
        <v>2015</v>
      </c>
      <c r="D179" s="195" t="s">
        <v>11</v>
      </c>
      <c r="E179" s="196">
        <v>1343</v>
      </c>
      <c r="F179" s="196">
        <v>3</v>
      </c>
      <c r="G179" s="196">
        <f t="shared" si="5"/>
        <v>4029</v>
      </c>
      <c r="H179" s="196">
        <v>3</v>
      </c>
      <c r="I179" s="1">
        <f t="shared" si="6"/>
        <v>4029</v>
      </c>
    </row>
    <row r="180" spans="1:9">
      <c r="A180" s="197">
        <v>170</v>
      </c>
      <c r="B180" s="206" t="s">
        <v>619</v>
      </c>
      <c r="C180" s="195">
        <v>2015</v>
      </c>
      <c r="D180" s="195" t="s">
        <v>11</v>
      </c>
      <c r="E180" s="196">
        <v>277</v>
      </c>
      <c r="F180" s="196">
        <v>6</v>
      </c>
      <c r="G180" s="196">
        <f t="shared" si="5"/>
        <v>1662</v>
      </c>
      <c r="H180" s="196">
        <v>6</v>
      </c>
      <c r="I180" s="1">
        <f t="shared" si="6"/>
        <v>1662</v>
      </c>
    </row>
    <row r="181" spans="1:9">
      <c r="A181" s="1">
        <v>171</v>
      </c>
      <c r="B181" s="206" t="s">
        <v>620</v>
      </c>
      <c r="C181" s="195">
        <v>2015</v>
      </c>
      <c r="D181" s="195" t="s">
        <v>11</v>
      </c>
      <c r="E181" s="196">
        <v>275</v>
      </c>
      <c r="F181" s="196">
        <v>19</v>
      </c>
      <c r="G181" s="196">
        <f t="shared" si="5"/>
        <v>5225</v>
      </c>
      <c r="H181" s="196">
        <v>19</v>
      </c>
      <c r="I181" s="1">
        <f t="shared" si="6"/>
        <v>5225</v>
      </c>
    </row>
    <row r="182" spans="1:9">
      <c r="A182" s="197">
        <v>172</v>
      </c>
      <c r="B182" s="206" t="s">
        <v>621</v>
      </c>
      <c r="C182" s="195">
        <v>2015</v>
      </c>
      <c r="D182" s="195" t="s">
        <v>11</v>
      </c>
      <c r="E182" s="196">
        <v>225</v>
      </c>
      <c r="F182" s="196">
        <v>4</v>
      </c>
      <c r="G182" s="196">
        <f t="shared" si="5"/>
        <v>900</v>
      </c>
      <c r="H182" s="196">
        <v>4</v>
      </c>
      <c r="I182" s="1">
        <f t="shared" si="6"/>
        <v>900</v>
      </c>
    </row>
    <row r="183" spans="1:9">
      <c r="A183" s="1">
        <v>173</v>
      </c>
      <c r="B183" s="206" t="s">
        <v>622</v>
      </c>
      <c r="C183" s="195">
        <v>2015</v>
      </c>
      <c r="D183" s="195" t="s">
        <v>11</v>
      </c>
      <c r="E183" s="196">
        <v>1350</v>
      </c>
      <c r="F183" s="196">
        <v>1</v>
      </c>
      <c r="G183" s="196">
        <f t="shared" si="5"/>
        <v>1350</v>
      </c>
      <c r="H183" s="196">
        <v>1</v>
      </c>
      <c r="I183" s="1">
        <f t="shared" si="6"/>
        <v>1350</v>
      </c>
    </row>
    <row r="184" spans="1:9">
      <c r="A184" s="197">
        <v>174</v>
      </c>
      <c r="B184" s="206" t="s">
        <v>623</v>
      </c>
      <c r="C184" s="195">
        <v>2015</v>
      </c>
      <c r="D184" s="195" t="s">
        <v>11</v>
      </c>
      <c r="E184" s="196">
        <v>1580</v>
      </c>
      <c r="F184" s="196">
        <v>2</v>
      </c>
      <c r="G184" s="196">
        <f t="shared" si="5"/>
        <v>3160</v>
      </c>
      <c r="H184" s="196">
        <v>2</v>
      </c>
      <c r="I184" s="1">
        <f t="shared" si="6"/>
        <v>3160</v>
      </c>
    </row>
    <row r="185" spans="1:9">
      <c r="A185" s="1">
        <v>175</v>
      </c>
      <c r="B185" s="206" t="s">
        <v>623</v>
      </c>
      <c r="C185" s="195">
        <v>2015</v>
      </c>
      <c r="D185" s="195" t="s">
        <v>11</v>
      </c>
      <c r="E185" s="196">
        <v>2765</v>
      </c>
      <c r="F185" s="196">
        <v>2</v>
      </c>
      <c r="G185" s="196">
        <f t="shared" si="5"/>
        <v>5530</v>
      </c>
      <c r="H185" s="196">
        <v>2</v>
      </c>
      <c r="I185" s="1">
        <f t="shared" si="6"/>
        <v>5530</v>
      </c>
    </row>
    <row r="186" spans="1:9">
      <c r="A186" s="197">
        <v>176</v>
      </c>
      <c r="B186" s="206" t="s">
        <v>624</v>
      </c>
      <c r="C186" s="195">
        <v>2015</v>
      </c>
      <c r="D186" s="195" t="s">
        <v>11</v>
      </c>
      <c r="E186" s="196">
        <v>553</v>
      </c>
      <c r="F186" s="196">
        <v>2</v>
      </c>
      <c r="G186" s="196">
        <f t="shared" si="5"/>
        <v>1106</v>
      </c>
      <c r="H186" s="196">
        <v>2</v>
      </c>
      <c r="I186" s="1">
        <f t="shared" si="6"/>
        <v>1106</v>
      </c>
    </row>
    <row r="187" spans="1:9">
      <c r="A187" s="1">
        <v>177</v>
      </c>
      <c r="B187" s="206" t="s">
        <v>625</v>
      </c>
      <c r="C187" s="195">
        <v>2015</v>
      </c>
      <c r="D187" s="195" t="s">
        <v>11</v>
      </c>
      <c r="E187" s="196">
        <v>474</v>
      </c>
      <c r="F187" s="196">
        <v>6</v>
      </c>
      <c r="G187" s="196">
        <f t="shared" si="5"/>
        <v>2844</v>
      </c>
      <c r="H187" s="196">
        <v>6</v>
      </c>
      <c r="I187" s="1">
        <f t="shared" si="6"/>
        <v>2844</v>
      </c>
    </row>
    <row r="188" spans="1:9">
      <c r="A188" s="197">
        <v>178</v>
      </c>
      <c r="B188" s="206" t="s">
        <v>626</v>
      </c>
      <c r="C188" s="195">
        <v>2015</v>
      </c>
      <c r="D188" s="195" t="s">
        <v>11</v>
      </c>
      <c r="E188" s="196">
        <v>514</v>
      </c>
      <c r="F188" s="196">
        <v>13</v>
      </c>
      <c r="G188" s="196">
        <f t="shared" si="5"/>
        <v>6682</v>
      </c>
      <c r="H188" s="196">
        <v>13</v>
      </c>
      <c r="I188" s="1">
        <f t="shared" si="6"/>
        <v>6682</v>
      </c>
    </row>
    <row r="189" spans="1:9">
      <c r="A189" s="1">
        <v>179</v>
      </c>
      <c r="B189" s="206" t="s">
        <v>626</v>
      </c>
      <c r="C189" s="195">
        <v>2015</v>
      </c>
      <c r="D189" s="195" t="s">
        <v>11</v>
      </c>
      <c r="E189" s="196">
        <v>1185</v>
      </c>
      <c r="F189" s="196">
        <v>2</v>
      </c>
      <c r="G189" s="196">
        <f t="shared" si="5"/>
        <v>2370</v>
      </c>
      <c r="H189" s="196">
        <v>2</v>
      </c>
      <c r="I189" s="1">
        <f t="shared" si="6"/>
        <v>2370</v>
      </c>
    </row>
    <row r="190" spans="1:9">
      <c r="A190" s="1">
        <v>180</v>
      </c>
      <c r="B190" s="206" t="s">
        <v>627</v>
      </c>
      <c r="C190" s="195">
        <v>2015</v>
      </c>
      <c r="D190" s="195" t="s">
        <v>11</v>
      </c>
      <c r="E190" s="196">
        <v>420</v>
      </c>
      <c r="F190" s="196">
        <v>12</v>
      </c>
      <c r="G190" s="196">
        <f t="shared" si="5"/>
        <v>5040</v>
      </c>
      <c r="H190" s="196">
        <v>12</v>
      </c>
      <c r="I190" s="1">
        <f t="shared" si="6"/>
        <v>5040</v>
      </c>
    </row>
    <row r="191" spans="1:9">
      <c r="A191" s="197">
        <v>181</v>
      </c>
      <c r="B191" s="206" t="s">
        <v>628</v>
      </c>
      <c r="C191" s="195">
        <v>2015</v>
      </c>
      <c r="D191" s="195" t="s">
        <v>11</v>
      </c>
      <c r="E191" s="196">
        <v>600</v>
      </c>
      <c r="F191" s="196">
        <v>12</v>
      </c>
      <c r="G191" s="196">
        <f t="shared" si="5"/>
        <v>7200</v>
      </c>
      <c r="H191" s="196">
        <v>12</v>
      </c>
      <c r="I191" s="1">
        <f t="shared" si="6"/>
        <v>7200</v>
      </c>
    </row>
    <row r="192" spans="1:9">
      <c r="A192" s="1">
        <v>182</v>
      </c>
      <c r="B192" s="206" t="s">
        <v>629</v>
      </c>
      <c r="C192" s="195">
        <v>2015</v>
      </c>
      <c r="D192" s="195" t="s">
        <v>11</v>
      </c>
      <c r="E192" s="196">
        <v>900</v>
      </c>
      <c r="F192" s="196">
        <v>18</v>
      </c>
      <c r="G192" s="196">
        <f t="shared" si="5"/>
        <v>16200</v>
      </c>
      <c r="H192" s="196">
        <v>18</v>
      </c>
      <c r="I192" s="1">
        <f t="shared" si="6"/>
        <v>16200</v>
      </c>
    </row>
    <row r="193" spans="1:9">
      <c r="A193" s="1">
        <v>183</v>
      </c>
      <c r="B193" s="206" t="s">
        <v>630</v>
      </c>
      <c r="C193" s="195">
        <v>2015</v>
      </c>
      <c r="D193" s="195" t="s">
        <v>11</v>
      </c>
      <c r="E193" s="196">
        <v>4345</v>
      </c>
      <c r="F193" s="196">
        <v>1</v>
      </c>
      <c r="G193" s="196">
        <f t="shared" si="5"/>
        <v>4345</v>
      </c>
      <c r="H193" s="196">
        <v>1</v>
      </c>
      <c r="I193" s="1">
        <f t="shared" si="6"/>
        <v>4345</v>
      </c>
    </row>
    <row r="194" spans="1:9">
      <c r="A194" s="197">
        <v>184</v>
      </c>
      <c r="B194" s="206" t="s">
        <v>631</v>
      </c>
      <c r="C194" s="195">
        <v>2015</v>
      </c>
      <c r="D194" s="195" t="s">
        <v>11</v>
      </c>
      <c r="E194" s="196">
        <v>790</v>
      </c>
      <c r="F194" s="196">
        <v>1</v>
      </c>
      <c r="G194" s="196">
        <f t="shared" si="5"/>
        <v>790</v>
      </c>
      <c r="H194" s="196">
        <v>1</v>
      </c>
      <c r="I194" s="1">
        <f t="shared" si="6"/>
        <v>790</v>
      </c>
    </row>
    <row r="195" spans="1:9">
      <c r="A195" s="1">
        <v>185</v>
      </c>
      <c r="B195" s="206" t="s">
        <v>632</v>
      </c>
      <c r="C195" s="195">
        <v>2015</v>
      </c>
      <c r="D195" s="195" t="s">
        <v>11</v>
      </c>
      <c r="E195" s="196">
        <v>4740</v>
      </c>
      <c r="F195" s="196">
        <v>12</v>
      </c>
      <c r="G195" s="196">
        <f t="shared" si="5"/>
        <v>56880</v>
      </c>
      <c r="H195" s="196">
        <v>12</v>
      </c>
      <c r="I195" s="1">
        <f t="shared" si="6"/>
        <v>56880</v>
      </c>
    </row>
    <row r="196" spans="1:9">
      <c r="A196" s="197">
        <v>186</v>
      </c>
      <c r="B196" s="206" t="s">
        <v>633</v>
      </c>
      <c r="C196" s="195">
        <v>2015</v>
      </c>
      <c r="D196" s="195" t="s">
        <v>11</v>
      </c>
      <c r="E196" s="196">
        <v>13825</v>
      </c>
      <c r="F196" s="196">
        <v>2</v>
      </c>
      <c r="G196" s="196">
        <f t="shared" si="5"/>
        <v>27650</v>
      </c>
      <c r="H196" s="196">
        <v>2</v>
      </c>
      <c r="I196" s="1">
        <f t="shared" si="6"/>
        <v>27650</v>
      </c>
    </row>
    <row r="197" spans="1:9">
      <c r="A197" s="1">
        <v>187</v>
      </c>
      <c r="B197" s="206" t="s">
        <v>634</v>
      </c>
      <c r="C197" s="195">
        <v>2015</v>
      </c>
      <c r="D197" s="195" t="s">
        <v>11</v>
      </c>
      <c r="E197" s="196">
        <v>18170</v>
      </c>
      <c r="F197" s="196">
        <v>2</v>
      </c>
      <c r="G197" s="196">
        <f t="shared" si="5"/>
        <v>36340</v>
      </c>
      <c r="H197" s="196">
        <v>2</v>
      </c>
      <c r="I197" s="1">
        <f t="shared" si="6"/>
        <v>36340</v>
      </c>
    </row>
    <row r="198" spans="1:9">
      <c r="A198" s="1">
        <v>188</v>
      </c>
      <c r="B198" s="206" t="s">
        <v>635</v>
      </c>
      <c r="C198" s="195">
        <v>2015</v>
      </c>
      <c r="D198" s="195" t="s">
        <v>11</v>
      </c>
      <c r="E198" s="196">
        <v>4345</v>
      </c>
      <c r="F198" s="196">
        <v>1</v>
      </c>
      <c r="G198" s="196">
        <v>4345</v>
      </c>
      <c r="H198" s="196">
        <v>1</v>
      </c>
      <c r="I198" s="1">
        <f t="shared" si="6"/>
        <v>4345</v>
      </c>
    </row>
    <row r="199" spans="1:9">
      <c r="A199" s="197">
        <v>189</v>
      </c>
      <c r="B199" s="206" t="s">
        <v>636</v>
      </c>
      <c r="C199" s="195">
        <v>2015</v>
      </c>
      <c r="D199" s="195" t="s">
        <v>11</v>
      </c>
      <c r="E199" s="196">
        <v>632</v>
      </c>
      <c r="F199" s="196">
        <v>2</v>
      </c>
      <c r="G199" s="196">
        <f t="shared" si="5"/>
        <v>1264</v>
      </c>
      <c r="H199" s="196">
        <v>2</v>
      </c>
      <c r="I199" s="1">
        <f t="shared" si="6"/>
        <v>1264</v>
      </c>
    </row>
    <row r="200" spans="1:9">
      <c r="A200" s="1">
        <v>190</v>
      </c>
      <c r="B200" s="206" t="s">
        <v>549</v>
      </c>
      <c r="C200" s="195">
        <v>2015</v>
      </c>
      <c r="D200" s="195" t="s">
        <v>11</v>
      </c>
      <c r="E200" s="196">
        <v>632</v>
      </c>
      <c r="F200" s="196">
        <v>4</v>
      </c>
      <c r="G200" s="196">
        <f t="shared" si="5"/>
        <v>2528</v>
      </c>
      <c r="H200" s="196">
        <v>4</v>
      </c>
      <c r="I200" s="1">
        <f t="shared" si="6"/>
        <v>2528</v>
      </c>
    </row>
    <row r="201" spans="1:9">
      <c r="A201" s="197">
        <v>191</v>
      </c>
      <c r="B201" s="206" t="s">
        <v>637</v>
      </c>
      <c r="C201" s="195">
        <v>2015</v>
      </c>
      <c r="D201" s="195" t="s">
        <v>11</v>
      </c>
      <c r="E201" s="196">
        <v>790</v>
      </c>
      <c r="F201" s="196">
        <v>2</v>
      </c>
      <c r="G201" s="196">
        <f t="shared" si="5"/>
        <v>1580</v>
      </c>
      <c r="H201" s="196">
        <v>2</v>
      </c>
      <c r="I201" s="1">
        <f t="shared" si="6"/>
        <v>1580</v>
      </c>
    </row>
    <row r="202" spans="1:9">
      <c r="A202" s="1">
        <v>192</v>
      </c>
      <c r="B202" s="206" t="s">
        <v>63</v>
      </c>
      <c r="C202" s="195">
        <v>2015</v>
      </c>
      <c r="D202" s="195" t="s">
        <v>11</v>
      </c>
      <c r="E202" s="196">
        <v>2370</v>
      </c>
      <c r="F202" s="196">
        <v>1</v>
      </c>
      <c r="G202" s="196">
        <f t="shared" si="5"/>
        <v>2370</v>
      </c>
      <c r="H202" s="196">
        <v>1</v>
      </c>
      <c r="I202" s="1">
        <f t="shared" si="6"/>
        <v>2370</v>
      </c>
    </row>
    <row r="203" spans="1:9">
      <c r="A203" s="197">
        <v>193</v>
      </c>
      <c r="B203" s="206" t="s">
        <v>638</v>
      </c>
      <c r="C203" s="195">
        <v>2015</v>
      </c>
      <c r="D203" s="195" t="s">
        <v>11</v>
      </c>
      <c r="E203" s="196">
        <v>34760</v>
      </c>
      <c r="F203" s="196">
        <v>2</v>
      </c>
      <c r="G203" s="196">
        <f t="shared" si="5"/>
        <v>69520</v>
      </c>
      <c r="H203" s="196">
        <v>2</v>
      </c>
      <c r="I203" s="1">
        <f t="shared" si="6"/>
        <v>69520</v>
      </c>
    </row>
    <row r="204" spans="1:9">
      <c r="A204" s="1">
        <v>194</v>
      </c>
      <c r="B204" s="206" t="s">
        <v>639</v>
      </c>
      <c r="C204" s="195">
        <v>2015</v>
      </c>
      <c r="D204" s="195" t="s">
        <v>11</v>
      </c>
      <c r="E204" s="196">
        <v>1185</v>
      </c>
      <c r="F204" s="196">
        <v>1</v>
      </c>
      <c r="G204" s="196">
        <f t="shared" si="5"/>
        <v>1185</v>
      </c>
      <c r="H204" s="196">
        <v>1</v>
      </c>
      <c r="I204" s="1">
        <f t="shared" si="6"/>
        <v>1185</v>
      </c>
    </row>
    <row r="205" spans="1:9">
      <c r="A205" s="197">
        <v>195</v>
      </c>
      <c r="B205" s="206" t="s">
        <v>640</v>
      </c>
      <c r="C205" s="195">
        <v>2015</v>
      </c>
      <c r="D205" s="195" t="s">
        <v>11</v>
      </c>
      <c r="E205" s="196">
        <v>135880</v>
      </c>
      <c r="F205" s="196">
        <v>1</v>
      </c>
      <c r="G205" s="196">
        <f t="shared" si="5"/>
        <v>135880</v>
      </c>
      <c r="H205" s="196">
        <v>1</v>
      </c>
      <c r="I205" s="1">
        <f t="shared" si="6"/>
        <v>135880</v>
      </c>
    </row>
    <row r="206" spans="1:9">
      <c r="A206" s="1">
        <v>196</v>
      </c>
      <c r="B206" s="206" t="s">
        <v>641</v>
      </c>
      <c r="C206" s="195">
        <v>2015</v>
      </c>
      <c r="D206" s="195" t="s">
        <v>11</v>
      </c>
      <c r="E206" s="196">
        <v>12000</v>
      </c>
      <c r="F206" s="196">
        <v>1</v>
      </c>
      <c r="G206" s="196">
        <f t="shared" si="5"/>
        <v>12000</v>
      </c>
      <c r="H206" s="196">
        <v>1</v>
      </c>
      <c r="I206" s="1">
        <f t="shared" si="6"/>
        <v>12000</v>
      </c>
    </row>
    <row r="207" spans="1:9">
      <c r="A207" s="197">
        <v>197</v>
      </c>
      <c r="B207" s="206" t="s">
        <v>642</v>
      </c>
      <c r="C207" s="195">
        <v>2015</v>
      </c>
      <c r="D207" s="195" t="s">
        <v>11</v>
      </c>
      <c r="E207" s="196">
        <v>11850</v>
      </c>
      <c r="F207" s="196">
        <v>1</v>
      </c>
      <c r="G207" s="196">
        <f t="shared" si="5"/>
        <v>11850</v>
      </c>
      <c r="H207" s="196">
        <v>1</v>
      </c>
      <c r="I207" s="1">
        <f t="shared" si="6"/>
        <v>11850</v>
      </c>
    </row>
    <row r="208" spans="1:9" ht="31.5">
      <c r="A208" s="197">
        <v>198</v>
      </c>
      <c r="B208" s="206" t="s">
        <v>643</v>
      </c>
      <c r="C208" s="195">
        <v>2015</v>
      </c>
      <c r="D208" s="195" t="s">
        <v>11</v>
      </c>
      <c r="E208" s="196">
        <v>244900</v>
      </c>
      <c r="F208" s="196">
        <v>2</v>
      </c>
      <c r="G208" s="196">
        <f t="shared" si="5"/>
        <v>489800</v>
      </c>
      <c r="H208" s="196">
        <v>2</v>
      </c>
      <c r="I208" s="1">
        <f t="shared" si="6"/>
        <v>489800</v>
      </c>
    </row>
    <row r="209" spans="1:9" ht="31.5">
      <c r="A209" s="1">
        <v>199</v>
      </c>
      <c r="B209" s="206" t="s">
        <v>643</v>
      </c>
      <c r="C209" s="195">
        <v>2015</v>
      </c>
      <c r="D209" s="195" t="s">
        <v>11</v>
      </c>
      <c r="E209" s="196">
        <v>173800</v>
      </c>
      <c r="F209" s="196">
        <v>1</v>
      </c>
      <c r="G209" s="196">
        <f t="shared" si="5"/>
        <v>173800</v>
      </c>
      <c r="H209" s="196">
        <v>1</v>
      </c>
      <c r="I209" s="1">
        <f t="shared" si="6"/>
        <v>173800</v>
      </c>
    </row>
    <row r="210" spans="1:9">
      <c r="A210" s="197">
        <v>200</v>
      </c>
      <c r="B210" s="206" t="s">
        <v>644</v>
      </c>
      <c r="C210" s="195">
        <v>2015</v>
      </c>
      <c r="D210" s="195" t="s">
        <v>11</v>
      </c>
      <c r="E210" s="196">
        <v>97500</v>
      </c>
      <c r="F210" s="196">
        <v>1</v>
      </c>
      <c r="G210" s="196">
        <f t="shared" si="5"/>
        <v>97500</v>
      </c>
      <c r="H210" s="196">
        <v>1</v>
      </c>
      <c r="I210" s="1">
        <f t="shared" si="6"/>
        <v>97500</v>
      </c>
    </row>
    <row r="211" spans="1:9">
      <c r="A211" s="1">
        <v>201</v>
      </c>
      <c r="B211" s="206" t="s">
        <v>645</v>
      </c>
      <c r="C211" s="195">
        <v>2015</v>
      </c>
      <c r="D211" s="195" t="s">
        <v>11</v>
      </c>
      <c r="E211" s="196">
        <v>30000</v>
      </c>
      <c r="F211" s="196">
        <v>2</v>
      </c>
      <c r="G211" s="196">
        <f t="shared" si="5"/>
        <v>60000</v>
      </c>
      <c r="H211" s="196">
        <v>2</v>
      </c>
      <c r="I211" s="1">
        <f t="shared" si="6"/>
        <v>60000</v>
      </c>
    </row>
    <row r="212" spans="1:9">
      <c r="A212" s="197">
        <v>202</v>
      </c>
      <c r="B212" s="206" t="s">
        <v>646</v>
      </c>
      <c r="C212" s="195">
        <v>2015</v>
      </c>
      <c r="D212" s="195" t="s">
        <v>11</v>
      </c>
      <c r="E212" s="196">
        <v>75050</v>
      </c>
      <c r="F212" s="196">
        <v>1</v>
      </c>
      <c r="G212" s="196">
        <f t="shared" si="5"/>
        <v>75050</v>
      </c>
      <c r="H212" s="196">
        <v>1</v>
      </c>
      <c r="I212" s="1">
        <f t="shared" si="6"/>
        <v>75050</v>
      </c>
    </row>
    <row r="213" spans="1:9">
      <c r="A213" s="197">
        <v>203</v>
      </c>
      <c r="B213" s="207" t="s">
        <v>647</v>
      </c>
      <c r="C213" s="195">
        <v>2016</v>
      </c>
      <c r="D213" s="195" t="s">
        <v>11</v>
      </c>
      <c r="E213" s="196">
        <v>1106</v>
      </c>
      <c r="F213" s="196">
        <v>3</v>
      </c>
      <c r="G213" s="196">
        <f t="shared" si="5"/>
        <v>3318</v>
      </c>
      <c r="H213" s="196">
        <v>3</v>
      </c>
      <c r="I213" s="1">
        <f t="shared" si="6"/>
        <v>3318</v>
      </c>
    </row>
    <row r="214" spans="1:9">
      <c r="A214" s="197">
        <v>204</v>
      </c>
      <c r="B214" s="207" t="s">
        <v>648</v>
      </c>
      <c r="C214" s="195">
        <v>2016</v>
      </c>
      <c r="D214" s="195" t="s">
        <v>11</v>
      </c>
      <c r="E214" s="196">
        <v>909</v>
      </c>
      <c r="F214" s="196">
        <v>4</v>
      </c>
      <c r="G214" s="196">
        <f t="shared" si="5"/>
        <v>3636</v>
      </c>
      <c r="H214" s="196">
        <v>4</v>
      </c>
      <c r="I214" s="1">
        <f t="shared" si="6"/>
        <v>3636</v>
      </c>
    </row>
    <row r="215" spans="1:9">
      <c r="A215" s="197">
        <v>205</v>
      </c>
      <c r="B215" s="207" t="s">
        <v>649</v>
      </c>
      <c r="C215" s="195">
        <v>2016</v>
      </c>
      <c r="D215" s="195" t="s">
        <v>11</v>
      </c>
      <c r="E215" s="196">
        <v>988</v>
      </c>
      <c r="F215" s="196">
        <v>4</v>
      </c>
      <c r="G215" s="196">
        <f t="shared" si="5"/>
        <v>3952</v>
      </c>
      <c r="H215" s="196">
        <v>4</v>
      </c>
      <c r="I215" s="1">
        <f t="shared" si="6"/>
        <v>3952</v>
      </c>
    </row>
    <row r="216" spans="1:9">
      <c r="A216" s="197">
        <v>206</v>
      </c>
      <c r="B216" s="207" t="s">
        <v>650</v>
      </c>
      <c r="C216" s="195">
        <v>2016</v>
      </c>
      <c r="D216" s="195" t="s">
        <v>11</v>
      </c>
      <c r="E216" s="196">
        <v>1110</v>
      </c>
      <c r="F216" s="196">
        <v>2</v>
      </c>
      <c r="G216" s="196">
        <f t="shared" si="5"/>
        <v>2220</v>
      </c>
      <c r="H216" s="196">
        <v>2</v>
      </c>
      <c r="I216" s="1">
        <f t="shared" si="6"/>
        <v>2220</v>
      </c>
    </row>
    <row r="217" spans="1:9">
      <c r="A217" s="197">
        <v>207</v>
      </c>
      <c r="B217" s="207" t="s">
        <v>651</v>
      </c>
      <c r="C217" s="195">
        <v>2016</v>
      </c>
      <c r="D217" s="195" t="s">
        <v>11</v>
      </c>
      <c r="E217" s="196">
        <v>356</v>
      </c>
      <c r="F217" s="196">
        <v>2</v>
      </c>
      <c r="G217" s="196">
        <f t="shared" si="5"/>
        <v>712</v>
      </c>
      <c r="H217" s="196">
        <v>2</v>
      </c>
      <c r="I217" s="1">
        <f t="shared" si="6"/>
        <v>712</v>
      </c>
    </row>
    <row r="218" spans="1:9">
      <c r="A218" s="197">
        <v>208</v>
      </c>
      <c r="B218" s="207" t="s">
        <v>652</v>
      </c>
      <c r="C218" s="195">
        <v>2016</v>
      </c>
      <c r="D218" s="195" t="s">
        <v>11</v>
      </c>
      <c r="E218" s="196">
        <v>3840</v>
      </c>
      <c r="F218" s="196">
        <v>2</v>
      </c>
      <c r="G218" s="196">
        <f t="shared" si="5"/>
        <v>7680</v>
      </c>
      <c r="H218" s="196">
        <v>2</v>
      </c>
      <c r="I218" s="1">
        <f t="shared" si="6"/>
        <v>7680</v>
      </c>
    </row>
    <row r="219" spans="1:9">
      <c r="A219" s="197">
        <v>209</v>
      </c>
      <c r="B219" s="207" t="s">
        <v>653</v>
      </c>
      <c r="C219" s="195">
        <v>2016</v>
      </c>
      <c r="D219" s="195" t="s">
        <v>11</v>
      </c>
      <c r="E219" s="196">
        <v>27650</v>
      </c>
      <c r="F219" s="196">
        <v>1</v>
      </c>
      <c r="G219" s="196">
        <f t="shared" si="5"/>
        <v>27650</v>
      </c>
      <c r="H219" s="196">
        <v>1</v>
      </c>
      <c r="I219" s="1">
        <f t="shared" si="6"/>
        <v>27650</v>
      </c>
    </row>
    <row r="220" spans="1:9">
      <c r="A220" s="197">
        <v>210</v>
      </c>
      <c r="B220" s="207" t="s">
        <v>654</v>
      </c>
      <c r="C220" s="195">
        <v>2016</v>
      </c>
      <c r="D220" s="195" t="s">
        <v>11</v>
      </c>
      <c r="E220" s="196">
        <v>4187</v>
      </c>
      <c r="F220" s="196">
        <v>52</v>
      </c>
      <c r="G220" s="196">
        <f t="shared" si="5"/>
        <v>217724</v>
      </c>
      <c r="H220" s="196">
        <v>52</v>
      </c>
      <c r="I220" s="1">
        <f t="shared" si="6"/>
        <v>217724</v>
      </c>
    </row>
    <row r="221" spans="1:9">
      <c r="A221" s="197">
        <v>211</v>
      </c>
      <c r="B221" s="207" t="s">
        <v>655</v>
      </c>
      <c r="C221" s="195">
        <v>2016</v>
      </c>
      <c r="D221" s="195" t="s">
        <v>11</v>
      </c>
      <c r="E221" s="196">
        <v>4819</v>
      </c>
      <c r="F221" s="196">
        <v>4</v>
      </c>
      <c r="G221" s="196">
        <f t="shared" si="5"/>
        <v>19276</v>
      </c>
      <c r="H221" s="196">
        <v>4</v>
      </c>
      <c r="I221" s="1">
        <f t="shared" si="6"/>
        <v>19276</v>
      </c>
    </row>
    <row r="222" spans="1:9">
      <c r="A222" s="197">
        <v>212</v>
      </c>
      <c r="B222" s="207" t="s">
        <v>656</v>
      </c>
      <c r="C222" s="195">
        <v>2016</v>
      </c>
      <c r="D222" s="195" t="s">
        <v>11</v>
      </c>
      <c r="E222" s="196">
        <v>9480</v>
      </c>
      <c r="F222" s="196">
        <v>6</v>
      </c>
      <c r="G222" s="196">
        <v>56880</v>
      </c>
      <c r="H222" s="196">
        <v>6</v>
      </c>
      <c r="I222" s="1">
        <f t="shared" si="6"/>
        <v>56880</v>
      </c>
    </row>
    <row r="223" spans="1:9">
      <c r="A223" s="197">
        <v>213</v>
      </c>
      <c r="B223" s="207" t="s">
        <v>82</v>
      </c>
      <c r="C223" s="195">
        <v>2016</v>
      </c>
      <c r="D223" s="195" t="s">
        <v>11</v>
      </c>
      <c r="E223" s="196">
        <v>30000</v>
      </c>
      <c r="F223" s="196">
        <v>1</v>
      </c>
      <c r="G223" s="196">
        <v>30000</v>
      </c>
      <c r="H223" s="196">
        <v>1</v>
      </c>
      <c r="I223" s="1">
        <f t="shared" si="6"/>
        <v>30000</v>
      </c>
    </row>
    <row r="224" spans="1:9">
      <c r="A224" s="197">
        <v>214</v>
      </c>
      <c r="B224" s="207" t="s">
        <v>657</v>
      </c>
      <c r="C224" s="195">
        <v>2017</v>
      </c>
      <c r="D224" s="195" t="s">
        <v>11</v>
      </c>
      <c r="E224" s="196">
        <v>109810</v>
      </c>
      <c r="F224" s="196">
        <v>1</v>
      </c>
      <c r="G224" s="196">
        <v>109810</v>
      </c>
      <c r="H224" s="196">
        <v>1</v>
      </c>
      <c r="I224" s="1">
        <v>109810</v>
      </c>
    </row>
    <row r="225" spans="1:9">
      <c r="A225" s="197">
        <v>215</v>
      </c>
      <c r="B225" s="207" t="s">
        <v>658</v>
      </c>
      <c r="C225" s="195">
        <v>2017</v>
      </c>
      <c r="D225" s="195" t="s">
        <v>11</v>
      </c>
      <c r="E225" s="196">
        <v>416</v>
      </c>
      <c r="F225" s="196">
        <v>2</v>
      </c>
      <c r="G225" s="196">
        <v>832</v>
      </c>
      <c r="H225" s="196">
        <v>2</v>
      </c>
      <c r="I225" s="1">
        <v>832</v>
      </c>
    </row>
    <row r="226" spans="1:9">
      <c r="A226" s="197">
        <v>216</v>
      </c>
      <c r="B226" s="207" t="s">
        <v>659</v>
      </c>
      <c r="C226" s="195">
        <v>2017</v>
      </c>
      <c r="D226" s="195" t="s">
        <v>11</v>
      </c>
      <c r="E226" s="196">
        <v>192</v>
      </c>
      <c r="F226" s="196">
        <v>4</v>
      </c>
      <c r="G226" s="196">
        <v>768</v>
      </c>
      <c r="H226" s="196">
        <v>4</v>
      </c>
      <c r="I226" s="1">
        <v>768</v>
      </c>
    </row>
    <row r="227" spans="1:9">
      <c r="A227" s="197">
        <v>217</v>
      </c>
      <c r="B227" s="207" t="s">
        <v>660</v>
      </c>
      <c r="C227" s="195">
        <v>2017</v>
      </c>
      <c r="D227" s="195" t="s">
        <v>11</v>
      </c>
      <c r="E227" s="196">
        <v>1975</v>
      </c>
      <c r="F227" s="196">
        <v>1</v>
      </c>
      <c r="G227" s="196">
        <v>1975</v>
      </c>
      <c r="H227" s="196">
        <v>1</v>
      </c>
      <c r="I227" s="1">
        <v>1975</v>
      </c>
    </row>
    <row r="228" spans="1:9">
      <c r="A228" s="197">
        <v>218</v>
      </c>
      <c r="B228" s="207" t="s">
        <v>661</v>
      </c>
      <c r="C228" s="195">
        <v>2017</v>
      </c>
      <c r="D228" s="195" t="s">
        <v>11</v>
      </c>
      <c r="E228" s="196">
        <v>0</v>
      </c>
      <c r="F228" s="196">
        <v>1</v>
      </c>
      <c r="G228" s="196">
        <v>0</v>
      </c>
      <c r="H228" s="196">
        <v>1</v>
      </c>
      <c r="I228" s="1">
        <v>0</v>
      </c>
    </row>
    <row r="229" spans="1:9">
      <c r="A229" s="197">
        <v>219</v>
      </c>
      <c r="B229" s="207" t="s">
        <v>662</v>
      </c>
      <c r="C229" s="195">
        <v>2017</v>
      </c>
      <c r="D229" s="195" t="s">
        <v>11</v>
      </c>
      <c r="E229" s="196">
        <v>3520</v>
      </c>
      <c r="F229" s="196">
        <v>6</v>
      </c>
      <c r="G229" s="196">
        <v>21120</v>
      </c>
      <c r="H229" s="196">
        <v>6</v>
      </c>
      <c r="I229" s="1">
        <v>21120</v>
      </c>
    </row>
    <row r="230" spans="1:9">
      <c r="A230" s="197">
        <v>220</v>
      </c>
      <c r="B230" s="207" t="s">
        <v>354</v>
      </c>
      <c r="C230" s="195">
        <v>2017</v>
      </c>
      <c r="D230" s="195" t="s">
        <v>45</v>
      </c>
      <c r="E230" s="196">
        <v>2252</v>
      </c>
      <c r="F230" s="196" t="s">
        <v>663</v>
      </c>
      <c r="G230" s="196">
        <v>78820</v>
      </c>
      <c r="H230" s="196" t="s">
        <v>663</v>
      </c>
      <c r="I230" s="1">
        <v>78820</v>
      </c>
    </row>
    <row r="231" spans="1:9">
      <c r="A231" s="197">
        <v>221</v>
      </c>
      <c r="B231" s="207" t="s">
        <v>664</v>
      </c>
      <c r="C231" s="195">
        <v>2017</v>
      </c>
      <c r="D231" s="195" t="s">
        <v>45</v>
      </c>
      <c r="E231" s="196">
        <v>198</v>
      </c>
      <c r="F231" s="196" t="s">
        <v>665</v>
      </c>
      <c r="G231" s="196">
        <v>7920</v>
      </c>
      <c r="H231" s="196" t="s">
        <v>665</v>
      </c>
      <c r="I231" s="1">
        <v>7920</v>
      </c>
    </row>
    <row r="232" spans="1:9">
      <c r="A232" s="197">
        <v>222</v>
      </c>
      <c r="B232" s="207" t="s">
        <v>666</v>
      </c>
      <c r="C232" s="195">
        <v>2017</v>
      </c>
      <c r="D232" s="195" t="s">
        <v>45</v>
      </c>
      <c r="E232" s="196">
        <v>158</v>
      </c>
      <c r="F232" s="196">
        <v>100</v>
      </c>
      <c r="G232" s="196">
        <v>15800</v>
      </c>
      <c r="H232" s="196">
        <v>100</v>
      </c>
      <c r="I232" s="1">
        <v>15800</v>
      </c>
    </row>
    <row r="233" spans="1:9">
      <c r="A233" s="197">
        <v>223</v>
      </c>
      <c r="B233" s="207" t="s">
        <v>667</v>
      </c>
      <c r="C233" s="195">
        <v>2017</v>
      </c>
      <c r="D233" s="195" t="s">
        <v>11</v>
      </c>
      <c r="E233" s="196">
        <v>25280</v>
      </c>
      <c r="F233" s="196">
        <v>1</v>
      </c>
      <c r="G233" s="196">
        <v>25280</v>
      </c>
      <c r="H233" s="196">
        <v>1</v>
      </c>
      <c r="I233" s="1">
        <v>25280</v>
      </c>
    </row>
    <row r="234" spans="1:9">
      <c r="A234" s="197">
        <v>224</v>
      </c>
      <c r="B234" s="207" t="s">
        <v>648</v>
      </c>
      <c r="C234" s="195">
        <v>2017</v>
      </c>
      <c r="D234" s="195" t="s">
        <v>11</v>
      </c>
      <c r="E234" s="196">
        <v>909</v>
      </c>
      <c r="F234" s="196">
        <v>4</v>
      </c>
      <c r="G234" s="196">
        <v>3636</v>
      </c>
      <c r="H234" s="196">
        <v>4</v>
      </c>
      <c r="I234" s="1">
        <v>3636</v>
      </c>
    </row>
    <row r="235" spans="1:9">
      <c r="A235" s="197">
        <v>225</v>
      </c>
      <c r="B235" s="207" t="s">
        <v>668</v>
      </c>
      <c r="C235" s="195">
        <v>2017</v>
      </c>
      <c r="D235" s="195" t="s">
        <v>11</v>
      </c>
      <c r="E235" s="196">
        <v>2449</v>
      </c>
      <c r="F235" s="196">
        <v>1</v>
      </c>
      <c r="G235" s="196">
        <v>2449</v>
      </c>
      <c r="H235" s="196">
        <v>1</v>
      </c>
      <c r="I235" s="1">
        <v>2449</v>
      </c>
    </row>
    <row r="236" spans="1:9">
      <c r="A236" s="197">
        <v>226</v>
      </c>
      <c r="B236" s="207" t="s">
        <v>669</v>
      </c>
      <c r="C236" s="195">
        <v>2017</v>
      </c>
      <c r="D236" s="195" t="s">
        <v>11</v>
      </c>
      <c r="E236" s="196">
        <v>1264</v>
      </c>
      <c r="F236" s="196">
        <v>6</v>
      </c>
      <c r="G236" s="196">
        <v>7584</v>
      </c>
      <c r="H236" s="196">
        <v>6</v>
      </c>
      <c r="I236" s="1">
        <v>7584</v>
      </c>
    </row>
    <row r="237" spans="1:9">
      <c r="A237" s="197">
        <v>227</v>
      </c>
      <c r="B237" s="207" t="s">
        <v>670</v>
      </c>
      <c r="C237" s="195">
        <v>2017</v>
      </c>
      <c r="D237" s="195" t="s">
        <v>11</v>
      </c>
      <c r="E237" s="196">
        <v>948</v>
      </c>
      <c r="F237" s="196">
        <v>5</v>
      </c>
      <c r="G237" s="196">
        <v>4740</v>
      </c>
      <c r="H237" s="196">
        <v>5</v>
      </c>
      <c r="I237" s="1">
        <v>4740</v>
      </c>
    </row>
    <row r="238" spans="1:9">
      <c r="A238" s="197">
        <v>228</v>
      </c>
      <c r="B238" s="207" t="s">
        <v>671</v>
      </c>
      <c r="C238" s="195">
        <v>2018</v>
      </c>
      <c r="D238" s="195" t="s">
        <v>11</v>
      </c>
      <c r="E238" s="196">
        <v>88350</v>
      </c>
      <c r="F238" s="196">
        <v>1</v>
      </c>
      <c r="G238" s="196">
        <v>88350</v>
      </c>
      <c r="H238" s="196">
        <v>1</v>
      </c>
      <c r="I238" s="1">
        <v>88350</v>
      </c>
    </row>
    <row r="239" spans="1:9">
      <c r="A239" s="197">
        <v>229</v>
      </c>
      <c r="B239" s="207" t="s">
        <v>672</v>
      </c>
      <c r="C239" s="195">
        <v>2018</v>
      </c>
      <c r="D239" s="195" t="s">
        <v>11</v>
      </c>
      <c r="E239" s="196">
        <v>340500</v>
      </c>
      <c r="F239" s="196">
        <v>1</v>
      </c>
      <c r="G239" s="196">
        <v>340500</v>
      </c>
      <c r="H239" s="196">
        <v>1</v>
      </c>
      <c r="I239" s="1">
        <v>340500</v>
      </c>
    </row>
    <row r="240" spans="1:9">
      <c r="A240" s="197">
        <v>230</v>
      </c>
      <c r="B240" s="207" t="s">
        <v>673</v>
      </c>
      <c r="C240" s="195">
        <v>2018</v>
      </c>
      <c r="D240" s="195" t="s">
        <v>11</v>
      </c>
      <c r="E240" s="196">
        <v>357000</v>
      </c>
      <c r="F240" s="196">
        <v>4</v>
      </c>
      <c r="G240" s="196">
        <v>1428000</v>
      </c>
      <c r="H240" s="196">
        <v>4</v>
      </c>
      <c r="I240" s="1">
        <v>1428000</v>
      </c>
    </row>
    <row r="241" spans="1:9">
      <c r="A241" s="197">
        <v>231</v>
      </c>
      <c r="B241" s="207" t="s">
        <v>354</v>
      </c>
      <c r="C241" s="195">
        <v>2018</v>
      </c>
      <c r="D241" s="195" t="s">
        <v>155</v>
      </c>
      <c r="E241" s="196">
        <v>1900</v>
      </c>
      <c r="F241" s="196">
        <v>300</v>
      </c>
      <c r="G241" s="196">
        <v>570000</v>
      </c>
      <c r="H241" s="196">
        <v>300</v>
      </c>
      <c r="I241" s="1">
        <v>570000</v>
      </c>
    </row>
    <row r="242" spans="1:9">
      <c r="A242" s="197">
        <v>232</v>
      </c>
      <c r="B242" s="207" t="s">
        <v>674</v>
      </c>
      <c r="C242" s="195">
        <v>2018</v>
      </c>
      <c r="D242" s="195" t="s">
        <v>11</v>
      </c>
      <c r="E242" s="196">
        <v>350</v>
      </c>
      <c r="F242" s="196">
        <v>260</v>
      </c>
      <c r="G242" s="196">
        <v>91000</v>
      </c>
      <c r="H242" s="196">
        <v>260</v>
      </c>
      <c r="I242" s="1">
        <v>91000</v>
      </c>
    </row>
    <row r="243" spans="1:9">
      <c r="A243" s="197">
        <v>233</v>
      </c>
      <c r="B243" s="207" t="s">
        <v>675</v>
      </c>
      <c r="C243" s="195">
        <v>2018</v>
      </c>
      <c r="D243" s="195" t="s">
        <v>11</v>
      </c>
      <c r="E243" s="196">
        <v>400</v>
      </c>
      <c r="F243" s="196">
        <v>260</v>
      </c>
      <c r="G243" s="196">
        <v>104000</v>
      </c>
      <c r="H243" s="196">
        <v>260</v>
      </c>
      <c r="I243" s="1">
        <v>104000</v>
      </c>
    </row>
    <row r="244" spans="1:9">
      <c r="A244" s="197">
        <v>234</v>
      </c>
      <c r="B244" s="207" t="s">
        <v>676</v>
      </c>
      <c r="C244" s="195">
        <v>2018</v>
      </c>
      <c r="D244" s="195" t="s">
        <v>11</v>
      </c>
      <c r="E244" s="196">
        <v>350</v>
      </c>
      <c r="F244" s="196">
        <v>290</v>
      </c>
      <c r="G244" s="196">
        <v>101500</v>
      </c>
      <c r="H244" s="196">
        <v>290</v>
      </c>
      <c r="I244" s="1">
        <v>101500</v>
      </c>
    </row>
    <row r="245" spans="1:9">
      <c r="A245" s="197">
        <v>235</v>
      </c>
      <c r="B245" s="207" t="s">
        <v>677</v>
      </c>
      <c r="C245" s="195">
        <v>2019</v>
      </c>
      <c r="D245" s="195" t="s">
        <v>11</v>
      </c>
      <c r="E245" s="196">
        <v>8000</v>
      </c>
      <c r="F245" s="196">
        <v>9</v>
      </c>
      <c r="G245" s="196">
        <v>72000</v>
      </c>
      <c r="H245" s="196">
        <v>9</v>
      </c>
      <c r="I245" s="1">
        <v>72000</v>
      </c>
    </row>
    <row r="246" spans="1:9">
      <c r="A246" s="197">
        <v>236</v>
      </c>
      <c r="B246" s="207" t="s">
        <v>678</v>
      </c>
      <c r="C246" s="195">
        <v>2019</v>
      </c>
      <c r="D246" s="195" t="s">
        <v>11</v>
      </c>
      <c r="E246" s="196">
        <v>600</v>
      </c>
      <c r="F246" s="196">
        <v>46</v>
      </c>
      <c r="G246" s="196">
        <v>27600</v>
      </c>
      <c r="H246" s="196">
        <v>46</v>
      </c>
      <c r="I246" s="1">
        <v>27600</v>
      </c>
    </row>
    <row r="247" spans="1:9" ht="31.5">
      <c r="A247" s="197">
        <v>237</v>
      </c>
      <c r="B247" s="207" t="s">
        <v>679</v>
      </c>
      <c r="C247" s="195">
        <v>2019</v>
      </c>
      <c r="D247" s="195" t="s">
        <v>11</v>
      </c>
      <c r="E247" s="196">
        <v>270000</v>
      </c>
      <c r="F247" s="196">
        <v>2</v>
      </c>
      <c r="G247" s="196">
        <v>540000</v>
      </c>
      <c r="H247" s="196">
        <v>2</v>
      </c>
      <c r="I247" s="1">
        <v>540000</v>
      </c>
    </row>
    <row r="248" spans="1:9">
      <c r="A248" s="197">
        <v>238</v>
      </c>
      <c r="B248" s="207" t="s">
        <v>680</v>
      </c>
      <c r="C248" s="195">
        <v>2019</v>
      </c>
      <c r="D248" s="195" t="s">
        <v>11</v>
      </c>
      <c r="E248" s="196">
        <v>850</v>
      </c>
      <c r="F248" s="196">
        <v>400</v>
      </c>
      <c r="G248" s="196">
        <v>340000</v>
      </c>
      <c r="H248" s="196">
        <v>400</v>
      </c>
      <c r="I248" s="1">
        <v>340000</v>
      </c>
    </row>
    <row r="249" spans="1:9">
      <c r="A249" s="197">
        <v>239</v>
      </c>
      <c r="B249" s="207" t="s">
        <v>681</v>
      </c>
      <c r="C249" s="195">
        <v>2019</v>
      </c>
      <c r="D249" s="195" t="s">
        <v>11</v>
      </c>
      <c r="E249" s="196">
        <v>1900</v>
      </c>
      <c r="F249" s="196">
        <v>200</v>
      </c>
      <c r="G249" s="196">
        <v>380000</v>
      </c>
      <c r="H249" s="196">
        <v>200</v>
      </c>
      <c r="I249" s="1">
        <v>380000</v>
      </c>
    </row>
    <row r="250" spans="1:9">
      <c r="A250" s="208">
        <v>240</v>
      </c>
      <c r="B250" s="207" t="s">
        <v>682</v>
      </c>
      <c r="C250" s="195">
        <v>2019</v>
      </c>
      <c r="D250" s="195" t="s">
        <v>11</v>
      </c>
      <c r="E250" s="196">
        <v>800</v>
      </c>
      <c r="F250" s="196">
        <v>200</v>
      </c>
      <c r="G250" s="196">
        <v>160000</v>
      </c>
      <c r="H250" s="196">
        <v>200</v>
      </c>
      <c r="I250" s="196">
        <v>160000</v>
      </c>
    </row>
    <row r="251" spans="1:9">
      <c r="A251" s="208">
        <v>241</v>
      </c>
      <c r="B251" s="207" t="s">
        <v>683</v>
      </c>
      <c r="C251" s="195">
        <v>2019</v>
      </c>
      <c r="D251" s="195" t="s">
        <v>11</v>
      </c>
      <c r="E251" s="196">
        <v>300</v>
      </c>
      <c r="F251" s="196">
        <v>200</v>
      </c>
      <c r="G251" s="196">
        <v>60000</v>
      </c>
      <c r="H251" s="196">
        <v>200</v>
      </c>
      <c r="I251" s="196">
        <v>60000</v>
      </c>
    </row>
    <row r="252" spans="1:9">
      <c r="A252" s="208">
        <v>242</v>
      </c>
      <c r="B252" s="207" t="s">
        <v>684</v>
      </c>
      <c r="C252" s="195">
        <v>2020</v>
      </c>
      <c r="D252" s="195" t="s">
        <v>11</v>
      </c>
      <c r="E252" s="196">
        <v>9500</v>
      </c>
      <c r="F252" s="196">
        <v>4</v>
      </c>
      <c r="G252" s="196">
        <v>38000</v>
      </c>
      <c r="H252" s="196">
        <v>4</v>
      </c>
      <c r="I252" s="196">
        <v>38000</v>
      </c>
    </row>
    <row r="253" spans="1:9">
      <c r="A253" s="208">
        <v>243</v>
      </c>
      <c r="B253" s="207" t="s">
        <v>685</v>
      </c>
      <c r="C253" s="195">
        <v>2020</v>
      </c>
      <c r="D253" s="195" t="s">
        <v>11</v>
      </c>
      <c r="E253" s="196">
        <v>20000</v>
      </c>
      <c r="F253" s="196">
        <v>2</v>
      </c>
      <c r="G253" s="196">
        <v>40000</v>
      </c>
      <c r="H253" s="196">
        <v>2</v>
      </c>
      <c r="I253" s="196">
        <v>40000</v>
      </c>
    </row>
    <row r="254" spans="1:9">
      <c r="A254" s="208">
        <v>244</v>
      </c>
      <c r="B254" s="207" t="s">
        <v>686</v>
      </c>
      <c r="C254" s="195">
        <v>2020</v>
      </c>
      <c r="D254" s="195" t="s">
        <v>11</v>
      </c>
      <c r="E254" s="196">
        <v>900</v>
      </c>
      <c r="F254" s="196">
        <v>12</v>
      </c>
      <c r="G254" s="196">
        <v>10800</v>
      </c>
      <c r="H254" s="196">
        <v>12</v>
      </c>
      <c r="I254" s="196">
        <v>10800</v>
      </c>
    </row>
    <row r="255" spans="1:9">
      <c r="A255" s="208">
        <v>245</v>
      </c>
      <c r="B255" s="207" t="s">
        <v>687</v>
      </c>
      <c r="C255" s="195">
        <v>2020</v>
      </c>
      <c r="D255" s="195" t="s">
        <v>11</v>
      </c>
      <c r="E255" s="196">
        <v>1100</v>
      </c>
      <c r="F255" s="196">
        <v>10</v>
      </c>
      <c r="G255" s="196">
        <v>11000</v>
      </c>
      <c r="H255" s="196">
        <v>10</v>
      </c>
      <c r="I255" s="196">
        <v>11000</v>
      </c>
    </row>
    <row r="256" spans="1:9">
      <c r="A256" s="208">
        <v>246</v>
      </c>
      <c r="B256" s="207" t="s">
        <v>688</v>
      </c>
      <c r="C256" s="195">
        <v>2020</v>
      </c>
      <c r="D256" s="195" t="s">
        <v>11</v>
      </c>
      <c r="E256" s="196">
        <v>800</v>
      </c>
      <c r="F256" s="196">
        <v>12</v>
      </c>
      <c r="G256" s="196">
        <v>9600</v>
      </c>
      <c r="H256" s="196">
        <v>12</v>
      </c>
      <c r="I256" s="196">
        <v>9600</v>
      </c>
    </row>
    <row r="257" spans="1:9">
      <c r="A257" s="208">
        <v>247</v>
      </c>
      <c r="B257" s="207" t="s">
        <v>689</v>
      </c>
      <c r="C257" s="195">
        <v>2020</v>
      </c>
      <c r="D257" s="195" t="s">
        <v>11</v>
      </c>
      <c r="E257" s="196">
        <v>1500</v>
      </c>
      <c r="F257" s="196">
        <v>7</v>
      </c>
      <c r="G257" s="196">
        <v>10500</v>
      </c>
      <c r="H257" s="196">
        <v>7</v>
      </c>
      <c r="I257" s="196">
        <v>10500</v>
      </c>
    </row>
    <row r="258" spans="1:9">
      <c r="A258" s="208">
        <v>248</v>
      </c>
      <c r="B258" s="207" t="s">
        <v>690</v>
      </c>
      <c r="C258" s="195">
        <v>2020</v>
      </c>
      <c r="D258" s="195" t="s">
        <v>11</v>
      </c>
      <c r="E258" s="196">
        <v>1900</v>
      </c>
      <c r="F258" s="196">
        <v>2</v>
      </c>
      <c r="G258" s="196">
        <v>3800</v>
      </c>
      <c r="H258" s="196">
        <v>2</v>
      </c>
      <c r="I258" s="196">
        <v>3800</v>
      </c>
    </row>
    <row r="259" spans="1:9">
      <c r="A259" s="208">
        <v>249</v>
      </c>
      <c r="B259" s="207" t="s">
        <v>691</v>
      </c>
      <c r="C259" s="195">
        <v>2020</v>
      </c>
      <c r="D259" s="195" t="s">
        <v>11</v>
      </c>
      <c r="E259" s="196">
        <v>250</v>
      </c>
      <c r="F259" s="196">
        <v>12</v>
      </c>
      <c r="G259" s="196">
        <v>3000</v>
      </c>
      <c r="H259" s="196">
        <v>12</v>
      </c>
      <c r="I259" s="196">
        <v>3000</v>
      </c>
    </row>
    <row r="260" spans="1:9">
      <c r="A260" s="208">
        <v>250</v>
      </c>
      <c r="B260" s="207" t="s">
        <v>692</v>
      </c>
      <c r="C260" s="195">
        <v>2020</v>
      </c>
      <c r="D260" s="195" t="s">
        <v>11</v>
      </c>
      <c r="E260" s="196">
        <v>1900</v>
      </c>
      <c r="F260" s="196">
        <v>6</v>
      </c>
      <c r="G260" s="196">
        <v>11400</v>
      </c>
      <c r="H260" s="196">
        <v>6</v>
      </c>
      <c r="I260" s="196">
        <v>11400</v>
      </c>
    </row>
    <row r="261" spans="1:9">
      <c r="A261" s="208">
        <v>251</v>
      </c>
      <c r="B261" s="207" t="s">
        <v>693</v>
      </c>
      <c r="C261" s="195">
        <v>2020</v>
      </c>
      <c r="D261" s="195" t="s">
        <v>11</v>
      </c>
      <c r="E261" s="196">
        <v>2000</v>
      </c>
      <c r="F261" s="196">
        <v>2</v>
      </c>
      <c r="G261" s="196">
        <v>4000</v>
      </c>
      <c r="H261" s="196">
        <v>2</v>
      </c>
      <c r="I261" s="196">
        <v>4000</v>
      </c>
    </row>
    <row r="262" spans="1:9">
      <c r="A262" s="208">
        <v>252</v>
      </c>
      <c r="B262" s="207" t="s">
        <v>694</v>
      </c>
      <c r="C262" s="195">
        <v>2020</v>
      </c>
      <c r="D262" s="195" t="s">
        <v>11</v>
      </c>
      <c r="E262" s="196">
        <v>500</v>
      </c>
      <c r="F262" s="196">
        <v>6</v>
      </c>
      <c r="G262" s="196">
        <v>3000</v>
      </c>
      <c r="H262" s="196">
        <v>6</v>
      </c>
      <c r="I262" s="196">
        <v>3000</v>
      </c>
    </row>
    <row r="263" spans="1:9">
      <c r="A263" s="208">
        <v>253</v>
      </c>
      <c r="B263" s="207" t="s">
        <v>695</v>
      </c>
      <c r="C263" s="195">
        <v>2020</v>
      </c>
      <c r="D263" s="195" t="s">
        <v>11</v>
      </c>
      <c r="E263" s="196">
        <v>2800</v>
      </c>
      <c r="F263" s="196">
        <v>12</v>
      </c>
      <c r="G263" s="196">
        <v>33600</v>
      </c>
      <c r="H263" s="196">
        <v>12</v>
      </c>
      <c r="I263" s="196">
        <v>33600</v>
      </c>
    </row>
    <row r="264" spans="1:9">
      <c r="A264" s="208">
        <v>254</v>
      </c>
      <c r="B264" s="207" t="s">
        <v>696</v>
      </c>
      <c r="C264" s="195">
        <v>2020</v>
      </c>
      <c r="D264" s="195" t="s">
        <v>11</v>
      </c>
      <c r="E264" s="196">
        <v>650</v>
      </c>
      <c r="F264" s="196">
        <v>20</v>
      </c>
      <c r="G264" s="196">
        <v>13000</v>
      </c>
      <c r="H264" s="196">
        <v>20</v>
      </c>
      <c r="I264" s="196">
        <v>13000</v>
      </c>
    </row>
    <row r="265" spans="1:9">
      <c r="A265" s="208">
        <v>255</v>
      </c>
      <c r="B265" s="207" t="s">
        <v>624</v>
      </c>
      <c r="C265" s="195">
        <v>2020</v>
      </c>
      <c r="D265" s="195" t="s">
        <v>11</v>
      </c>
      <c r="E265" s="196">
        <v>1900</v>
      </c>
      <c r="F265" s="196">
        <v>5</v>
      </c>
      <c r="G265" s="196">
        <v>9500</v>
      </c>
      <c r="H265" s="196">
        <v>5</v>
      </c>
      <c r="I265" s="196">
        <v>9500</v>
      </c>
    </row>
    <row r="266" spans="1:9">
      <c r="A266" s="208">
        <v>256</v>
      </c>
      <c r="B266" s="207" t="s">
        <v>697</v>
      </c>
      <c r="C266" s="195">
        <v>2020</v>
      </c>
      <c r="D266" s="195" t="s">
        <v>11</v>
      </c>
      <c r="E266" s="196">
        <v>1200</v>
      </c>
      <c r="F266" s="196">
        <v>4</v>
      </c>
      <c r="G266" s="196">
        <v>4800</v>
      </c>
      <c r="H266" s="196">
        <v>4</v>
      </c>
      <c r="I266" s="196">
        <v>4800</v>
      </c>
    </row>
    <row r="267" spans="1:9">
      <c r="A267" s="208">
        <v>257</v>
      </c>
      <c r="B267" s="207" t="s">
        <v>698</v>
      </c>
      <c r="C267" s="195">
        <v>2020</v>
      </c>
      <c r="D267" s="195" t="s">
        <v>11</v>
      </c>
      <c r="E267" s="196">
        <v>4200</v>
      </c>
      <c r="F267" s="196">
        <v>2</v>
      </c>
      <c r="G267" s="196">
        <v>8400</v>
      </c>
      <c r="H267" s="196">
        <v>2</v>
      </c>
      <c r="I267" s="196">
        <v>8400</v>
      </c>
    </row>
    <row r="268" spans="1:9">
      <c r="A268" s="208">
        <v>258</v>
      </c>
      <c r="B268" s="207" t="s">
        <v>699</v>
      </c>
      <c r="C268" s="195">
        <v>2020</v>
      </c>
      <c r="D268" s="195" t="s">
        <v>11</v>
      </c>
      <c r="E268" s="196">
        <v>1850</v>
      </c>
      <c r="F268" s="196">
        <v>1</v>
      </c>
      <c r="G268" s="196">
        <v>1850</v>
      </c>
      <c r="H268" s="196">
        <v>1</v>
      </c>
      <c r="I268" s="196">
        <v>1850</v>
      </c>
    </row>
    <row r="269" spans="1:9">
      <c r="A269" s="208">
        <v>259</v>
      </c>
      <c r="B269" s="207" t="s">
        <v>700</v>
      </c>
      <c r="C269" s="195">
        <v>2020</v>
      </c>
      <c r="D269" s="195" t="s">
        <v>11</v>
      </c>
      <c r="E269" s="196">
        <v>13500</v>
      </c>
      <c r="F269" s="196">
        <v>1</v>
      </c>
      <c r="G269" s="196">
        <v>13500</v>
      </c>
      <c r="H269" s="196">
        <v>1</v>
      </c>
      <c r="I269" s="196">
        <v>13500</v>
      </c>
    </row>
    <row r="270" spans="1:9">
      <c r="A270" s="208">
        <v>260</v>
      </c>
      <c r="B270" s="207" t="s">
        <v>701</v>
      </c>
      <c r="C270" s="195">
        <v>2021</v>
      </c>
      <c r="D270" s="195" t="s">
        <v>11</v>
      </c>
      <c r="E270" s="196">
        <v>85000</v>
      </c>
      <c r="F270" s="196">
        <v>1</v>
      </c>
      <c r="G270" s="196">
        <v>85000</v>
      </c>
      <c r="H270" s="196">
        <v>1</v>
      </c>
      <c r="I270" s="196">
        <v>85000</v>
      </c>
    </row>
    <row r="271" spans="1:9">
      <c r="A271" s="208">
        <v>261</v>
      </c>
      <c r="B271" s="207" t="s">
        <v>702</v>
      </c>
      <c r="C271" s="195">
        <v>2021</v>
      </c>
      <c r="D271" s="195" t="s">
        <v>11</v>
      </c>
      <c r="E271" s="196">
        <v>5500</v>
      </c>
      <c r="F271" s="196">
        <v>12</v>
      </c>
      <c r="G271" s="196">
        <v>66000</v>
      </c>
      <c r="H271" s="196">
        <v>12</v>
      </c>
      <c r="I271" s="196">
        <v>66000</v>
      </c>
    </row>
    <row r="272" spans="1:9">
      <c r="A272" s="208">
        <v>262</v>
      </c>
      <c r="B272" s="207" t="s">
        <v>703</v>
      </c>
      <c r="C272" s="195">
        <v>2021</v>
      </c>
      <c r="D272" s="195" t="s">
        <v>11</v>
      </c>
      <c r="E272" s="196">
        <v>1300</v>
      </c>
      <c r="F272" s="196">
        <v>18</v>
      </c>
      <c r="G272" s="196">
        <v>23400</v>
      </c>
      <c r="H272" s="196">
        <v>18</v>
      </c>
      <c r="I272" s="196">
        <v>23400</v>
      </c>
    </row>
    <row r="273" spans="1:9">
      <c r="A273" s="208">
        <v>263</v>
      </c>
      <c r="B273" s="207" t="s">
        <v>608</v>
      </c>
      <c r="C273" s="195">
        <v>2021</v>
      </c>
      <c r="D273" s="195" t="s">
        <v>11</v>
      </c>
      <c r="E273" s="196">
        <v>1700</v>
      </c>
      <c r="F273" s="196">
        <v>18</v>
      </c>
      <c r="G273" s="196">
        <v>30600</v>
      </c>
      <c r="H273" s="196">
        <v>18</v>
      </c>
      <c r="I273" s="196">
        <v>30600</v>
      </c>
    </row>
    <row r="274" spans="1:9">
      <c r="A274" s="208">
        <v>264</v>
      </c>
      <c r="B274" s="207" t="s">
        <v>659</v>
      </c>
      <c r="C274" s="195">
        <v>2021</v>
      </c>
      <c r="D274" s="195" t="s">
        <v>11</v>
      </c>
      <c r="E274" s="196">
        <v>220</v>
      </c>
      <c r="F274" s="196">
        <v>20</v>
      </c>
      <c r="G274" s="196">
        <v>4400</v>
      </c>
      <c r="H274" s="196">
        <v>20</v>
      </c>
      <c r="I274" s="196">
        <v>4400</v>
      </c>
    </row>
    <row r="275" spans="1:9">
      <c r="A275" s="208">
        <v>265</v>
      </c>
      <c r="B275" s="207" t="s">
        <v>704</v>
      </c>
      <c r="C275" s="195">
        <v>2021</v>
      </c>
      <c r="D275" s="195" t="s">
        <v>11</v>
      </c>
      <c r="E275" s="196">
        <v>150000</v>
      </c>
      <c r="F275" s="196">
        <v>1</v>
      </c>
      <c r="G275" s="196">
        <v>150000</v>
      </c>
      <c r="H275" s="196">
        <v>1</v>
      </c>
      <c r="I275" s="196">
        <v>150000</v>
      </c>
    </row>
    <row r="276" spans="1:9">
      <c r="A276" s="208">
        <v>266</v>
      </c>
      <c r="B276" s="207" t="s">
        <v>705</v>
      </c>
      <c r="C276" s="195">
        <v>2021</v>
      </c>
      <c r="D276" s="195" t="s">
        <v>11</v>
      </c>
      <c r="E276" s="196">
        <v>112000</v>
      </c>
      <c r="F276" s="196">
        <v>1</v>
      </c>
      <c r="G276" s="196">
        <v>112000</v>
      </c>
      <c r="H276" s="196">
        <v>1</v>
      </c>
      <c r="I276" s="196">
        <v>112000</v>
      </c>
    </row>
    <row r="277" spans="1:9">
      <c r="A277" s="208">
        <v>267</v>
      </c>
      <c r="B277" s="207" t="s">
        <v>706</v>
      </c>
      <c r="C277" s="195">
        <v>2021</v>
      </c>
      <c r="D277" s="195" t="s">
        <v>11</v>
      </c>
      <c r="E277" s="196">
        <v>190000</v>
      </c>
      <c r="F277" s="196">
        <v>1</v>
      </c>
      <c r="G277" s="196">
        <v>190000</v>
      </c>
      <c r="H277" s="196">
        <v>1</v>
      </c>
      <c r="I277" s="196">
        <v>190000</v>
      </c>
    </row>
    <row r="278" spans="1:9">
      <c r="A278" s="208">
        <v>268</v>
      </c>
      <c r="B278" s="207" t="s">
        <v>707</v>
      </c>
      <c r="C278" s="195">
        <v>2021</v>
      </c>
      <c r="D278" s="195" t="s">
        <v>11</v>
      </c>
      <c r="E278" s="196">
        <v>220000</v>
      </c>
      <c r="F278" s="196">
        <v>1</v>
      </c>
      <c r="G278" s="196">
        <v>220000</v>
      </c>
      <c r="H278" s="196">
        <v>1</v>
      </c>
      <c r="I278" s="196">
        <v>220000</v>
      </c>
    </row>
    <row r="279" spans="1:9">
      <c r="A279" s="208">
        <v>269</v>
      </c>
      <c r="B279" s="207" t="s">
        <v>708</v>
      </c>
      <c r="C279" s="195">
        <v>2021</v>
      </c>
      <c r="D279" s="195" t="s">
        <v>11</v>
      </c>
      <c r="E279" s="196">
        <v>8000</v>
      </c>
      <c r="F279" s="196">
        <v>12</v>
      </c>
      <c r="G279" s="196">
        <v>96000</v>
      </c>
      <c r="H279" s="196">
        <v>12</v>
      </c>
      <c r="I279" s="196">
        <v>96000</v>
      </c>
    </row>
    <row r="280" spans="1:9">
      <c r="A280" s="208">
        <v>270</v>
      </c>
      <c r="B280" s="207" t="s">
        <v>709</v>
      </c>
      <c r="C280" s="195">
        <v>2021</v>
      </c>
      <c r="D280" s="195" t="s">
        <v>11</v>
      </c>
      <c r="E280" s="196">
        <v>5500</v>
      </c>
      <c r="F280" s="196">
        <v>12</v>
      </c>
      <c r="G280" s="196">
        <v>66000</v>
      </c>
      <c r="H280" s="196">
        <v>12</v>
      </c>
      <c r="I280" s="196">
        <v>66000</v>
      </c>
    </row>
    <row r="281" spans="1:9">
      <c r="A281" s="666" t="s">
        <v>710</v>
      </c>
      <c r="B281" s="667"/>
      <c r="C281" s="195"/>
      <c r="D281" s="195"/>
      <c r="E281" s="196"/>
      <c r="F281" s="196">
        <v>12004.5</v>
      </c>
      <c r="G281" s="196">
        <v>32173205</v>
      </c>
      <c r="H281" s="196">
        <v>12004.5</v>
      </c>
      <c r="I281" s="1">
        <v>32173205</v>
      </c>
    </row>
  </sheetData>
  <mergeCells count="3">
    <mergeCell ref="B7:I7"/>
    <mergeCell ref="A281:B281"/>
    <mergeCell ref="F5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workbookViewId="0">
      <selection activeCell="F1" sqref="F1:I3"/>
    </sheetView>
  </sheetViews>
  <sheetFormatPr defaultRowHeight="15.75"/>
  <cols>
    <col min="1" max="1" width="5.28515625" style="190" customWidth="1"/>
    <col min="2" max="2" width="30.28515625" style="190" customWidth="1"/>
    <col min="3" max="4" width="9.140625" style="190"/>
    <col min="5" max="5" width="10.7109375" style="190" customWidth="1"/>
    <col min="6" max="6" width="9.140625" style="190"/>
    <col min="7" max="7" width="15.140625" style="190" customWidth="1"/>
    <col min="8" max="8" width="9.140625" style="190"/>
    <col min="9" max="9" width="16.42578125" style="190" customWidth="1"/>
    <col min="10" max="18" width="9.140625" style="190"/>
    <col min="19" max="19" width="27.140625" style="190" bestFit="1" customWidth="1"/>
    <col min="20" max="16384" width="9.140625" style="190"/>
  </cols>
  <sheetData>
    <row r="1" spans="1:24">
      <c r="F1" s="669" t="s">
        <v>2765</v>
      </c>
      <c r="G1" s="669"/>
      <c r="H1" s="669"/>
      <c r="I1" s="669"/>
    </row>
    <row r="2" spans="1:24">
      <c r="F2" s="669"/>
      <c r="G2" s="669"/>
      <c r="H2" s="669"/>
      <c r="I2" s="669"/>
    </row>
    <row r="3" spans="1:24">
      <c r="F3" s="669"/>
      <c r="G3" s="669"/>
      <c r="H3" s="669"/>
      <c r="I3" s="669"/>
    </row>
    <row r="4" spans="1:24">
      <c r="B4" s="673" t="s">
        <v>711</v>
      </c>
      <c r="C4" s="673"/>
      <c r="D4" s="673"/>
      <c r="E4" s="673"/>
      <c r="F4" s="673"/>
      <c r="G4" s="673"/>
      <c r="H4" s="673"/>
      <c r="I4" s="673"/>
    </row>
    <row r="5" spans="1:24">
      <c r="B5" s="673"/>
      <c r="C5" s="673"/>
      <c r="D5" s="673"/>
      <c r="E5" s="673"/>
      <c r="F5" s="673"/>
      <c r="G5" s="673"/>
      <c r="H5" s="673"/>
      <c r="I5" s="673"/>
    </row>
    <row r="6" spans="1:24" s="213" customFormat="1" ht="4.5" customHeight="1">
      <c r="A6" s="211"/>
      <c r="B6" s="211"/>
      <c r="C6" s="211"/>
      <c r="D6" s="211"/>
      <c r="E6" s="211"/>
      <c r="F6" s="212"/>
      <c r="G6" s="212"/>
      <c r="H6" s="212"/>
      <c r="I6" s="212"/>
    </row>
    <row r="7" spans="1:24" s="213" customFormat="1" ht="33" customHeight="1">
      <c r="A7" s="674" t="s">
        <v>113</v>
      </c>
      <c r="B7" s="674" t="s">
        <v>712</v>
      </c>
      <c r="C7" s="676" t="s">
        <v>115</v>
      </c>
      <c r="D7" s="674" t="s">
        <v>713</v>
      </c>
      <c r="E7" s="674" t="s">
        <v>714</v>
      </c>
      <c r="F7" s="678" t="s">
        <v>715</v>
      </c>
      <c r="G7" s="679"/>
      <c r="H7" s="680" t="s">
        <v>119</v>
      </c>
      <c r="I7" s="681"/>
    </row>
    <row r="8" spans="1:24" s="213" customFormat="1" ht="33" customHeight="1">
      <c r="A8" s="675"/>
      <c r="B8" s="675"/>
      <c r="C8" s="677"/>
      <c r="D8" s="675"/>
      <c r="E8" s="675"/>
      <c r="F8" s="463" t="s">
        <v>716</v>
      </c>
      <c r="G8" s="463" t="s">
        <v>717</v>
      </c>
      <c r="H8" s="50" t="s">
        <v>122</v>
      </c>
      <c r="I8" s="58" t="s">
        <v>123</v>
      </c>
    </row>
    <row r="9" spans="1:24" s="213" customFormat="1" ht="33" customHeight="1">
      <c r="A9" s="214" t="s">
        <v>136</v>
      </c>
      <c r="B9" s="215" t="s">
        <v>33</v>
      </c>
      <c r="C9" s="216">
        <v>2020</v>
      </c>
      <c r="D9" s="216" t="s">
        <v>11</v>
      </c>
      <c r="E9" s="217">
        <v>6164.4</v>
      </c>
      <c r="F9" s="216">
        <v>70</v>
      </c>
      <c r="G9" s="217">
        <f t="shared" ref="G9:G52" si="0">E9*F9</f>
        <v>431508</v>
      </c>
      <c r="H9" s="216">
        <v>70</v>
      </c>
      <c r="I9" s="216">
        <f t="shared" ref="I9:I52" si="1">SUM(G9)</f>
        <v>431508</v>
      </c>
    </row>
    <row r="10" spans="1:24" s="213" customFormat="1" ht="37.5" customHeight="1">
      <c r="A10" s="214" t="s">
        <v>718</v>
      </c>
      <c r="B10" s="215" t="s">
        <v>495</v>
      </c>
      <c r="C10" s="216">
        <v>2020</v>
      </c>
      <c r="D10" s="216" t="s">
        <v>11</v>
      </c>
      <c r="E10" s="217">
        <v>3720</v>
      </c>
      <c r="F10" s="216">
        <v>290</v>
      </c>
      <c r="G10" s="217">
        <f t="shared" si="0"/>
        <v>1078800</v>
      </c>
      <c r="H10" s="216">
        <v>290</v>
      </c>
      <c r="I10" s="216">
        <f t="shared" si="1"/>
        <v>1078800</v>
      </c>
    </row>
    <row r="11" spans="1:24" s="213" customFormat="1" ht="50.25" customHeight="1">
      <c r="A11" s="214" t="s">
        <v>719</v>
      </c>
      <c r="B11" s="215" t="s">
        <v>720</v>
      </c>
      <c r="C11" s="216">
        <v>2020</v>
      </c>
      <c r="D11" s="216" t="s">
        <v>11</v>
      </c>
      <c r="E11" s="217">
        <v>2741.6</v>
      </c>
      <c r="F11" s="216">
        <v>550</v>
      </c>
      <c r="G11" s="217">
        <f t="shared" si="0"/>
        <v>1507880</v>
      </c>
      <c r="H11" s="216">
        <v>550</v>
      </c>
      <c r="I11" s="216">
        <f t="shared" si="1"/>
        <v>1507880</v>
      </c>
      <c r="S11" s="218"/>
      <c r="T11" s="218"/>
      <c r="U11" s="218"/>
      <c r="V11" s="218"/>
      <c r="W11" s="218"/>
      <c r="X11" s="218"/>
    </row>
    <row r="12" spans="1:24" s="213" customFormat="1" ht="33" customHeight="1">
      <c r="A12" s="219">
        <v>4</v>
      </c>
      <c r="B12" s="215" t="s">
        <v>721</v>
      </c>
      <c r="C12" s="216">
        <v>2020</v>
      </c>
      <c r="D12" s="216"/>
      <c r="E12" s="217">
        <v>28000</v>
      </c>
      <c r="F12" s="216">
        <v>2</v>
      </c>
      <c r="G12" s="217">
        <f t="shared" si="0"/>
        <v>56000</v>
      </c>
      <c r="H12" s="216">
        <v>2</v>
      </c>
      <c r="I12" s="216">
        <f t="shared" si="1"/>
        <v>56000</v>
      </c>
      <c r="S12" s="218"/>
    </row>
    <row r="13" spans="1:24" s="213" customFormat="1" ht="48.75" customHeight="1">
      <c r="A13" s="219">
        <v>5</v>
      </c>
      <c r="B13" s="215" t="s">
        <v>722</v>
      </c>
      <c r="C13" s="216">
        <v>2020</v>
      </c>
      <c r="D13" s="216" t="s">
        <v>11</v>
      </c>
      <c r="E13" s="217">
        <v>8000</v>
      </c>
      <c r="F13" s="216">
        <v>2</v>
      </c>
      <c r="G13" s="217">
        <f t="shared" si="0"/>
        <v>16000</v>
      </c>
      <c r="H13" s="216">
        <v>2</v>
      </c>
      <c r="I13" s="216">
        <f t="shared" si="1"/>
        <v>16000</v>
      </c>
      <c r="S13" s="218"/>
    </row>
    <row r="14" spans="1:24" s="213" customFormat="1" ht="33" customHeight="1">
      <c r="A14" s="216">
        <v>6</v>
      </c>
      <c r="B14" s="215" t="s">
        <v>723</v>
      </c>
      <c r="C14" s="216">
        <v>2020</v>
      </c>
      <c r="D14" s="216" t="s">
        <v>11</v>
      </c>
      <c r="E14" s="217">
        <v>123800</v>
      </c>
      <c r="F14" s="216">
        <v>2</v>
      </c>
      <c r="G14" s="217">
        <f t="shared" si="0"/>
        <v>247600</v>
      </c>
      <c r="H14" s="216">
        <v>2</v>
      </c>
      <c r="I14" s="216">
        <f t="shared" si="1"/>
        <v>247600</v>
      </c>
      <c r="S14" s="218"/>
    </row>
    <row r="15" spans="1:24" s="213" customFormat="1" ht="33" customHeight="1">
      <c r="A15" s="216">
        <v>7</v>
      </c>
      <c r="B15" s="215" t="s">
        <v>724</v>
      </c>
      <c r="C15" s="216">
        <v>2020</v>
      </c>
      <c r="D15" s="216" t="s">
        <v>11</v>
      </c>
      <c r="E15" s="217">
        <v>23998</v>
      </c>
      <c r="F15" s="216">
        <v>27</v>
      </c>
      <c r="G15" s="217">
        <f t="shared" si="0"/>
        <v>647946</v>
      </c>
      <c r="H15" s="216">
        <v>27</v>
      </c>
      <c r="I15" s="216">
        <f t="shared" si="1"/>
        <v>647946</v>
      </c>
      <c r="S15" s="218"/>
    </row>
    <row r="16" spans="1:24" s="213" customFormat="1" ht="33" customHeight="1">
      <c r="A16" s="216">
        <v>8</v>
      </c>
      <c r="B16" s="215" t="s">
        <v>725</v>
      </c>
      <c r="C16" s="216">
        <v>2020</v>
      </c>
      <c r="D16" s="216" t="s">
        <v>11</v>
      </c>
      <c r="E16" s="217">
        <v>888</v>
      </c>
      <c r="F16" s="216">
        <v>270</v>
      </c>
      <c r="G16" s="217">
        <f t="shared" si="0"/>
        <v>239760</v>
      </c>
      <c r="H16" s="216">
        <v>270</v>
      </c>
      <c r="I16" s="216">
        <f t="shared" si="1"/>
        <v>239760</v>
      </c>
    </row>
    <row r="17" spans="1:9" s="213" customFormat="1" ht="33" customHeight="1">
      <c r="A17" s="216">
        <v>9</v>
      </c>
      <c r="B17" s="215" t="s">
        <v>726</v>
      </c>
      <c r="C17" s="216">
        <v>2020</v>
      </c>
      <c r="D17" s="216" t="s">
        <v>11</v>
      </c>
      <c r="E17" s="217">
        <v>34400</v>
      </c>
      <c r="F17" s="216">
        <v>3</v>
      </c>
      <c r="G17" s="217">
        <f t="shared" si="0"/>
        <v>103200</v>
      </c>
      <c r="H17" s="216">
        <v>3</v>
      </c>
      <c r="I17" s="216">
        <f t="shared" si="1"/>
        <v>103200</v>
      </c>
    </row>
    <row r="18" spans="1:9" s="213" customFormat="1" ht="33" customHeight="1">
      <c r="A18" s="216">
        <v>10</v>
      </c>
      <c r="B18" s="215" t="s">
        <v>726</v>
      </c>
      <c r="C18" s="216">
        <v>2020</v>
      </c>
      <c r="D18" s="216" t="s">
        <v>11</v>
      </c>
      <c r="E18" s="217">
        <v>34400</v>
      </c>
      <c r="F18" s="216">
        <v>45</v>
      </c>
      <c r="G18" s="217">
        <f t="shared" si="0"/>
        <v>1548000</v>
      </c>
      <c r="H18" s="216">
        <v>45</v>
      </c>
      <c r="I18" s="216">
        <f t="shared" si="1"/>
        <v>1548000</v>
      </c>
    </row>
    <row r="19" spans="1:9" s="213" customFormat="1" ht="33" customHeight="1">
      <c r="A19" s="216">
        <v>11</v>
      </c>
      <c r="B19" s="215" t="s">
        <v>727</v>
      </c>
      <c r="C19" s="216">
        <v>2020</v>
      </c>
      <c r="D19" s="216" t="s">
        <v>11</v>
      </c>
      <c r="E19" s="217">
        <v>141600</v>
      </c>
      <c r="F19" s="216">
        <v>2</v>
      </c>
      <c r="G19" s="217">
        <f t="shared" si="0"/>
        <v>283200</v>
      </c>
      <c r="H19" s="216">
        <v>2</v>
      </c>
      <c r="I19" s="216">
        <f t="shared" si="1"/>
        <v>283200</v>
      </c>
    </row>
    <row r="20" spans="1:9" s="213" customFormat="1">
      <c r="A20" s="216">
        <v>12</v>
      </c>
      <c r="B20" s="215" t="s">
        <v>728</v>
      </c>
      <c r="C20" s="216">
        <v>2020</v>
      </c>
      <c r="D20" s="216" t="s">
        <v>11</v>
      </c>
      <c r="E20" s="217">
        <v>57836</v>
      </c>
      <c r="F20" s="216">
        <v>20</v>
      </c>
      <c r="G20" s="217">
        <f t="shared" si="0"/>
        <v>1156720</v>
      </c>
      <c r="H20" s="216">
        <v>20</v>
      </c>
      <c r="I20" s="216">
        <f t="shared" si="1"/>
        <v>1156720</v>
      </c>
    </row>
    <row r="21" spans="1:9" s="213" customFormat="1" ht="31.5">
      <c r="A21" s="216">
        <v>13</v>
      </c>
      <c r="B21" s="215" t="s">
        <v>729</v>
      </c>
      <c r="C21" s="216">
        <v>2020</v>
      </c>
      <c r="D21" s="216" t="s">
        <v>11</v>
      </c>
      <c r="E21" s="217">
        <v>36761</v>
      </c>
      <c r="F21" s="216">
        <v>3</v>
      </c>
      <c r="G21" s="217">
        <f t="shared" si="0"/>
        <v>110283</v>
      </c>
      <c r="H21" s="216">
        <v>3</v>
      </c>
      <c r="I21" s="216">
        <f t="shared" si="1"/>
        <v>110283</v>
      </c>
    </row>
    <row r="22" spans="1:9" s="213" customFormat="1">
      <c r="A22" s="216">
        <v>14</v>
      </c>
      <c r="B22" s="215" t="s">
        <v>730</v>
      </c>
      <c r="C22" s="216">
        <v>2020</v>
      </c>
      <c r="D22" s="216" t="s">
        <v>11</v>
      </c>
      <c r="E22" s="217">
        <v>3000</v>
      </c>
      <c r="F22" s="216">
        <v>300</v>
      </c>
      <c r="G22" s="217">
        <f t="shared" si="0"/>
        <v>900000</v>
      </c>
      <c r="H22" s="216">
        <v>300</v>
      </c>
      <c r="I22" s="216">
        <f t="shared" si="1"/>
        <v>900000</v>
      </c>
    </row>
    <row r="23" spans="1:9" s="213" customFormat="1">
      <c r="A23" s="216">
        <v>15</v>
      </c>
      <c r="B23" s="215" t="s">
        <v>24</v>
      </c>
      <c r="C23" s="216">
        <v>2020</v>
      </c>
      <c r="D23" s="216" t="s">
        <v>11</v>
      </c>
      <c r="E23" s="217">
        <v>150000</v>
      </c>
      <c r="F23" s="216">
        <v>1</v>
      </c>
      <c r="G23" s="217">
        <f t="shared" si="0"/>
        <v>150000</v>
      </c>
      <c r="H23" s="216">
        <v>1</v>
      </c>
      <c r="I23" s="216">
        <f t="shared" si="1"/>
        <v>150000</v>
      </c>
    </row>
    <row r="24" spans="1:9" s="213" customFormat="1">
      <c r="A24" s="216">
        <v>16</v>
      </c>
      <c r="B24" s="215" t="s">
        <v>270</v>
      </c>
      <c r="C24" s="216">
        <v>2020</v>
      </c>
      <c r="D24" s="216" t="s">
        <v>11</v>
      </c>
      <c r="E24" s="217">
        <v>269400</v>
      </c>
      <c r="F24" s="216">
        <v>3</v>
      </c>
      <c r="G24" s="217">
        <f t="shared" si="0"/>
        <v>808200</v>
      </c>
      <c r="H24" s="216">
        <v>3</v>
      </c>
      <c r="I24" s="216">
        <f t="shared" si="1"/>
        <v>808200</v>
      </c>
    </row>
    <row r="25" spans="1:9" s="213" customFormat="1" ht="31.5">
      <c r="A25" s="216">
        <v>17</v>
      </c>
      <c r="B25" s="215" t="s">
        <v>731</v>
      </c>
      <c r="C25" s="216">
        <v>2020</v>
      </c>
      <c r="D25" s="216" t="s">
        <v>11</v>
      </c>
      <c r="E25" s="217">
        <v>96000</v>
      </c>
      <c r="F25" s="216">
        <v>10</v>
      </c>
      <c r="G25" s="217">
        <f t="shared" si="0"/>
        <v>960000</v>
      </c>
      <c r="H25" s="216">
        <v>10</v>
      </c>
      <c r="I25" s="216">
        <f t="shared" si="1"/>
        <v>960000</v>
      </c>
    </row>
    <row r="26" spans="1:9" s="213" customFormat="1">
      <c r="A26" s="216">
        <v>18</v>
      </c>
      <c r="B26" s="215" t="s">
        <v>732</v>
      </c>
      <c r="C26" s="216">
        <v>2020</v>
      </c>
      <c r="D26" s="216" t="s">
        <v>11</v>
      </c>
      <c r="E26" s="217">
        <v>21098.400000000001</v>
      </c>
      <c r="F26" s="216">
        <v>80</v>
      </c>
      <c r="G26" s="217">
        <f t="shared" si="0"/>
        <v>1687872</v>
      </c>
      <c r="H26" s="216">
        <v>80</v>
      </c>
      <c r="I26" s="216">
        <f t="shared" si="1"/>
        <v>1687872</v>
      </c>
    </row>
    <row r="27" spans="1:9" s="220" customFormat="1">
      <c r="A27" s="216">
        <v>19</v>
      </c>
      <c r="B27" s="215" t="s">
        <v>732</v>
      </c>
      <c r="C27" s="216">
        <v>2020</v>
      </c>
      <c r="D27" s="216" t="s">
        <v>11</v>
      </c>
      <c r="E27" s="217">
        <v>21098.400000000001</v>
      </c>
      <c r="F27" s="216">
        <v>22</v>
      </c>
      <c r="G27" s="217">
        <f t="shared" si="0"/>
        <v>464164.80000000005</v>
      </c>
      <c r="H27" s="216">
        <v>22</v>
      </c>
      <c r="I27" s="216">
        <f t="shared" si="1"/>
        <v>464164.80000000005</v>
      </c>
    </row>
    <row r="28" spans="1:9" s="213" customFormat="1">
      <c r="A28" s="216">
        <v>20</v>
      </c>
      <c r="B28" s="215" t="s">
        <v>733</v>
      </c>
      <c r="C28" s="216">
        <v>2020</v>
      </c>
      <c r="D28" s="216" t="s">
        <v>11</v>
      </c>
      <c r="E28" s="217">
        <v>13786.6</v>
      </c>
      <c r="F28" s="216">
        <v>70</v>
      </c>
      <c r="G28" s="217">
        <f t="shared" si="0"/>
        <v>965062</v>
      </c>
      <c r="H28" s="216">
        <v>70</v>
      </c>
      <c r="I28" s="216">
        <f t="shared" si="1"/>
        <v>965062</v>
      </c>
    </row>
    <row r="29" spans="1:9" s="213" customFormat="1">
      <c r="A29" s="216">
        <v>21</v>
      </c>
      <c r="B29" s="215" t="s">
        <v>734</v>
      </c>
      <c r="C29" s="216">
        <v>2020</v>
      </c>
      <c r="D29" s="216" t="s">
        <v>11</v>
      </c>
      <c r="E29" s="217">
        <v>190000</v>
      </c>
      <c r="F29" s="216">
        <v>1</v>
      </c>
      <c r="G29" s="217">
        <f t="shared" si="0"/>
        <v>190000</v>
      </c>
      <c r="H29" s="216">
        <v>1</v>
      </c>
      <c r="I29" s="216">
        <f t="shared" si="1"/>
        <v>190000</v>
      </c>
    </row>
    <row r="30" spans="1:9" s="213" customFormat="1" ht="31.5">
      <c r="A30" s="216">
        <v>22</v>
      </c>
      <c r="B30" s="215" t="s">
        <v>735</v>
      </c>
      <c r="C30" s="216">
        <v>2020</v>
      </c>
      <c r="D30" s="216" t="s">
        <v>11</v>
      </c>
      <c r="E30" s="217">
        <v>65000</v>
      </c>
      <c r="F30" s="216">
        <v>2</v>
      </c>
      <c r="G30" s="217">
        <f t="shared" si="0"/>
        <v>130000</v>
      </c>
      <c r="H30" s="216">
        <v>2</v>
      </c>
      <c r="I30" s="216">
        <f t="shared" si="1"/>
        <v>130000</v>
      </c>
    </row>
    <row r="31" spans="1:9" s="213" customFormat="1">
      <c r="A31" s="216">
        <v>23</v>
      </c>
      <c r="B31" s="215" t="s">
        <v>736</v>
      </c>
      <c r="C31" s="216">
        <v>2020</v>
      </c>
      <c r="D31" s="216" t="s">
        <v>11</v>
      </c>
      <c r="E31" s="217">
        <v>75000</v>
      </c>
      <c r="F31" s="216">
        <v>2</v>
      </c>
      <c r="G31" s="217">
        <f t="shared" si="0"/>
        <v>150000</v>
      </c>
      <c r="H31" s="216">
        <v>2</v>
      </c>
      <c r="I31" s="216">
        <f t="shared" si="1"/>
        <v>150000</v>
      </c>
    </row>
    <row r="32" spans="1:9" s="213" customFormat="1">
      <c r="A32" s="216">
        <v>24</v>
      </c>
      <c r="B32" s="215" t="s">
        <v>737</v>
      </c>
      <c r="C32" s="216">
        <v>2020</v>
      </c>
      <c r="D32" s="216" t="s">
        <v>11</v>
      </c>
      <c r="E32" s="217">
        <v>3570</v>
      </c>
      <c r="F32" s="216">
        <v>290</v>
      </c>
      <c r="G32" s="217">
        <f t="shared" si="0"/>
        <v>1035300</v>
      </c>
      <c r="H32" s="216">
        <v>290</v>
      </c>
      <c r="I32" s="216">
        <f t="shared" si="1"/>
        <v>1035300</v>
      </c>
    </row>
    <row r="33" spans="1:9" s="213" customFormat="1">
      <c r="A33" s="216">
        <v>25</v>
      </c>
      <c r="B33" s="215" t="s">
        <v>340</v>
      </c>
      <c r="C33" s="216">
        <v>2020</v>
      </c>
      <c r="D33" s="216" t="s">
        <v>11</v>
      </c>
      <c r="E33" s="217">
        <v>39095</v>
      </c>
      <c r="F33" s="216">
        <v>15</v>
      </c>
      <c r="G33" s="217">
        <f t="shared" si="0"/>
        <v>586425</v>
      </c>
      <c r="H33" s="216">
        <v>15</v>
      </c>
      <c r="I33" s="216">
        <f t="shared" si="1"/>
        <v>586425</v>
      </c>
    </row>
    <row r="34" spans="1:9" s="213" customFormat="1" ht="31.5">
      <c r="A34" s="216">
        <v>26</v>
      </c>
      <c r="B34" s="215" t="s">
        <v>738</v>
      </c>
      <c r="C34" s="216">
        <v>2020</v>
      </c>
      <c r="D34" s="216" t="s">
        <v>11</v>
      </c>
      <c r="E34" s="217">
        <v>234000</v>
      </c>
      <c r="F34" s="216">
        <v>2</v>
      </c>
      <c r="G34" s="217">
        <f t="shared" si="0"/>
        <v>468000</v>
      </c>
      <c r="H34" s="216">
        <v>2</v>
      </c>
      <c r="I34" s="216">
        <f t="shared" si="1"/>
        <v>468000</v>
      </c>
    </row>
    <row r="35" spans="1:9" s="213" customFormat="1" ht="31.5">
      <c r="A35" s="216">
        <v>27</v>
      </c>
      <c r="B35" s="215" t="s">
        <v>739</v>
      </c>
      <c r="C35" s="216">
        <v>2020</v>
      </c>
      <c r="D35" s="216" t="s">
        <v>11</v>
      </c>
      <c r="E35" s="217">
        <v>189600</v>
      </c>
      <c r="F35" s="216">
        <v>1</v>
      </c>
      <c r="G35" s="217">
        <f t="shared" si="0"/>
        <v>189600</v>
      </c>
      <c r="H35" s="216">
        <v>1</v>
      </c>
      <c r="I35" s="216">
        <f t="shared" si="1"/>
        <v>189600</v>
      </c>
    </row>
    <row r="36" spans="1:9" s="213" customFormat="1">
      <c r="A36" s="216">
        <v>28</v>
      </c>
      <c r="B36" s="215" t="s">
        <v>740</v>
      </c>
      <c r="C36" s="216">
        <v>2020</v>
      </c>
      <c r="D36" s="216" t="s">
        <v>11</v>
      </c>
      <c r="E36" s="217">
        <v>17772</v>
      </c>
      <c r="F36" s="216">
        <v>32</v>
      </c>
      <c r="G36" s="217">
        <f t="shared" si="0"/>
        <v>568704</v>
      </c>
      <c r="H36" s="216">
        <v>32</v>
      </c>
      <c r="I36" s="216">
        <f t="shared" si="1"/>
        <v>568704</v>
      </c>
    </row>
    <row r="37" spans="1:9" s="213" customFormat="1">
      <c r="A37" s="216">
        <v>29</v>
      </c>
      <c r="B37" s="215" t="s">
        <v>494</v>
      </c>
      <c r="C37" s="216">
        <v>2020</v>
      </c>
      <c r="D37" s="216" t="s">
        <v>11</v>
      </c>
      <c r="E37" s="217">
        <v>7030.4</v>
      </c>
      <c r="F37" s="216">
        <v>50</v>
      </c>
      <c r="G37" s="217">
        <f t="shared" si="0"/>
        <v>351520</v>
      </c>
      <c r="H37" s="216">
        <v>50</v>
      </c>
      <c r="I37" s="216">
        <f t="shared" si="1"/>
        <v>351520</v>
      </c>
    </row>
    <row r="38" spans="1:9" s="213" customFormat="1">
      <c r="A38" s="216">
        <v>30</v>
      </c>
      <c r="B38" s="215" t="s">
        <v>494</v>
      </c>
      <c r="C38" s="216">
        <v>2020</v>
      </c>
      <c r="D38" s="221" t="s">
        <v>11</v>
      </c>
      <c r="E38" s="217">
        <v>7030.4</v>
      </c>
      <c r="F38" s="216">
        <v>26</v>
      </c>
      <c r="G38" s="217">
        <f>E37*F38</f>
        <v>182790.39999999999</v>
      </c>
      <c r="H38" s="216">
        <v>26</v>
      </c>
      <c r="I38" s="216">
        <f t="shared" si="1"/>
        <v>182790.39999999999</v>
      </c>
    </row>
    <row r="39" spans="1:9" s="213" customFormat="1" ht="31.5">
      <c r="A39" s="216">
        <v>31</v>
      </c>
      <c r="B39" s="215" t="s">
        <v>741</v>
      </c>
      <c r="C39" s="216">
        <v>2020</v>
      </c>
      <c r="D39" s="221" t="s">
        <v>11</v>
      </c>
      <c r="E39" s="217">
        <v>31373</v>
      </c>
      <c r="F39" s="216">
        <v>3</v>
      </c>
      <c r="G39" s="217">
        <f t="shared" si="0"/>
        <v>94119</v>
      </c>
      <c r="H39" s="216">
        <v>3</v>
      </c>
      <c r="I39" s="216">
        <f t="shared" si="1"/>
        <v>94119</v>
      </c>
    </row>
    <row r="40" spans="1:9" s="213" customFormat="1">
      <c r="A40" s="216">
        <v>32</v>
      </c>
      <c r="B40" s="215" t="s">
        <v>742</v>
      </c>
      <c r="C40" s="216">
        <v>2020</v>
      </c>
      <c r="D40" s="221" t="s">
        <v>45</v>
      </c>
      <c r="E40" s="217">
        <v>2889.6</v>
      </c>
      <c r="F40" s="216">
        <v>194.4</v>
      </c>
      <c r="G40" s="217">
        <f t="shared" si="0"/>
        <v>561738.23999999999</v>
      </c>
      <c r="H40" s="216">
        <v>194.4</v>
      </c>
      <c r="I40" s="216">
        <f t="shared" si="1"/>
        <v>561738.23999999999</v>
      </c>
    </row>
    <row r="41" spans="1:9" s="213" customFormat="1">
      <c r="A41" s="216">
        <v>33</v>
      </c>
      <c r="B41" s="215" t="s">
        <v>742</v>
      </c>
      <c r="C41" s="216">
        <v>2020</v>
      </c>
      <c r="D41" s="221" t="s">
        <v>45</v>
      </c>
      <c r="E41" s="217">
        <v>2889.6</v>
      </c>
      <c r="F41" s="216">
        <f>644.4-194.4</f>
        <v>450</v>
      </c>
      <c r="G41" s="217">
        <f t="shared" si="0"/>
        <v>1300320</v>
      </c>
      <c r="H41" s="216">
        <v>450</v>
      </c>
      <c r="I41" s="216">
        <f t="shared" si="1"/>
        <v>1300320</v>
      </c>
    </row>
    <row r="42" spans="1:9" s="213" customFormat="1">
      <c r="A42" s="216">
        <v>34</v>
      </c>
      <c r="B42" s="215" t="s">
        <v>743</v>
      </c>
      <c r="C42" s="216">
        <v>2020</v>
      </c>
      <c r="D42" s="221" t="s">
        <v>11</v>
      </c>
      <c r="E42" s="217">
        <v>3290</v>
      </c>
      <c r="F42" s="216">
        <v>290</v>
      </c>
      <c r="G42" s="217">
        <f t="shared" si="0"/>
        <v>954100</v>
      </c>
      <c r="H42" s="216">
        <v>290</v>
      </c>
      <c r="I42" s="216">
        <f t="shared" si="1"/>
        <v>954100</v>
      </c>
    </row>
    <row r="43" spans="1:9" s="213" customFormat="1" ht="31.5">
      <c r="A43" s="216">
        <v>35</v>
      </c>
      <c r="B43" s="215" t="s">
        <v>744</v>
      </c>
      <c r="C43" s="216">
        <v>2020</v>
      </c>
      <c r="D43" s="221" t="s">
        <v>11</v>
      </c>
      <c r="E43" s="217">
        <v>23000</v>
      </c>
      <c r="F43" s="216">
        <v>10</v>
      </c>
      <c r="G43" s="217">
        <f t="shared" si="0"/>
        <v>230000</v>
      </c>
      <c r="H43" s="216">
        <v>10</v>
      </c>
      <c r="I43" s="216">
        <f t="shared" si="1"/>
        <v>230000</v>
      </c>
    </row>
    <row r="44" spans="1:9" s="213" customFormat="1">
      <c r="A44" s="216">
        <v>36</v>
      </c>
      <c r="B44" s="215" t="s">
        <v>745</v>
      </c>
      <c r="C44" s="216">
        <v>2020</v>
      </c>
      <c r="D44" s="221" t="s">
        <v>45</v>
      </c>
      <c r="E44" s="217">
        <v>1774</v>
      </c>
      <c r="F44" s="216">
        <v>299.39999999999998</v>
      </c>
      <c r="G44" s="217">
        <f t="shared" si="0"/>
        <v>531135.6</v>
      </c>
      <c r="H44" s="216">
        <v>299.39999999999998</v>
      </c>
      <c r="I44" s="216">
        <f t="shared" si="1"/>
        <v>531135.6</v>
      </c>
    </row>
    <row r="45" spans="1:9" s="213" customFormat="1" ht="31.5">
      <c r="A45" s="216">
        <v>37</v>
      </c>
      <c r="B45" s="215" t="s">
        <v>746</v>
      </c>
      <c r="C45" s="216">
        <v>2020</v>
      </c>
      <c r="D45" s="221" t="s">
        <v>11</v>
      </c>
      <c r="E45" s="217">
        <v>124800</v>
      </c>
      <c r="F45" s="216">
        <v>1</v>
      </c>
      <c r="G45" s="217">
        <f t="shared" si="0"/>
        <v>124800</v>
      </c>
      <c r="H45" s="216">
        <v>1</v>
      </c>
      <c r="I45" s="216">
        <f t="shared" si="1"/>
        <v>124800</v>
      </c>
    </row>
    <row r="46" spans="1:9" s="213" customFormat="1" ht="31.5">
      <c r="A46" s="216">
        <v>38</v>
      </c>
      <c r="B46" s="215" t="s">
        <v>747</v>
      </c>
      <c r="C46" s="216">
        <v>2021</v>
      </c>
      <c r="D46" s="221" t="s">
        <v>11</v>
      </c>
      <c r="E46" s="217">
        <v>567200</v>
      </c>
      <c r="F46" s="216">
        <v>2</v>
      </c>
      <c r="G46" s="217">
        <f t="shared" si="0"/>
        <v>1134400</v>
      </c>
      <c r="H46" s="216">
        <v>2</v>
      </c>
      <c r="I46" s="216">
        <f t="shared" si="1"/>
        <v>1134400</v>
      </c>
    </row>
    <row r="47" spans="1:9" s="213" customFormat="1">
      <c r="A47" s="216">
        <v>39</v>
      </c>
      <c r="B47" s="215" t="s">
        <v>748</v>
      </c>
      <c r="C47" s="216">
        <v>2021</v>
      </c>
      <c r="D47" s="221" t="s">
        <v>11</v>
      </c>
      <c r="E47" s="217">
        <v>72000</v>
      </c>
      <c r="F47" s="216">
        <v>12</v>
      </c>
      <c r="G47" s="217">
        <f t="shared" si="0"/>
        <v>864000</v>
      </c>
      <c r="H47" s="216">
        <v>12</v>
      </c>
      <c r="I47" s="216">
        <f t="shared" si="1"/>
        <v>864000</v>
      </c>
    </row>
    <row r="48" spans="1:9" s="213" customFormat="1">
      <c r="A48" s="216">
        <v>40</v>
      </c>
      <c r="B48" s="215" t="s">
        <v>749</v>
      </c>
      <c r="C48" s="216">
        <v>2021</v>
      </c>
      <c r="D48" s="221" t="s">
        <v>11</v>
      </c>
      <c r="E48" s="217">
        <v>19000</v>
      </c>
      <c r="F48" s="216">
        <v>7</v>
      </c>
      <c r="G48" s="217">
        <f t="shared" si="0"/>
        <v>133000</v>
      </c>
      <c r="H48" s="216">
        <v>7</v>
      </c>
      <c r="I48" s="216">
        <f t="shared" si="1"/>
        <v>133000</v>
      </c>
    </row>
    <row r="49" spans="1:9" s="213" customFormat="1">
      <c r="A49" s="222">
        <v>41</v>
      </c>
      <c r="B49" s="215" t="s">
        <v>340</v>
      </c>
      <c r="C49" s="216">
        <v>2021</v>
      </c>
      <c r="D49" s="221" t="s">
        <v>11</v>
      </c>
      <c r="E49" s="217">
        <v>70000</v>
      </c>
      <c r="F49" s="216">
        <v>3</v>
      </c>
      <c r="G49" s="217">
        <f t="shared" si="0"/>
        <v>210000</v>
      </c>
      <c r="H49" s="216">
        <v>3</v>
      </c>
      <c r="I49" s="216">
        <f t="shared" si="1"/>
        <v>210000</v>
      </c>
    </row>
    <row r="50" spans="1:9" s="213" customFormat="1">
      <c r="A50" s="222">
        <v>42</v>
      </c>
      <c r="B50" s="215" t="s">
        <v>340</v>
      </c>
      <c r="C50" s="216">
        <v>2021</v>
      </c>
      <c r="D50" s="221" t="s">
        <v>11</v>
      </c>
      <c r="E50" s="217">
        <v>85000</v>
      </c>
      <c r="F50" s="216">
        <v>3</v>
      </c>
      <c r="G50" s="217">
        <f t="shared" si="0"/>
        <v>255000</v>
      </c>
      <c r="H50" s="216">
        <v>3</v>
      </c>
      <c r="I50" s="216">
        <f t="shared" si="1"/>
        <v>255000</v>
      </c>
    </row>
    <row r="51" spans="1:9" s="213" customFormat="1">
      <c r="A51" s="222">
        <v>43</v>
      </c>
      <c r="B51" s="215" t="s">
        <v>750</v>
      </c>
      <c r="C51" s="216">
        <v>2021</v>
      </c>
      <c r="D51" s="221" t="s">
        <v>11</v>
      </c>
      <c r="E51" s="217">
        <v>5000</v>
      </c>
      <c r="F51" s="216">
        <v>20</v>
      </c>
      <c r="G51" s="217">
        <f t="shared" si="0"/>
        <v>100000</v>
      </c>
      <c r="H51" s="216">
        <v>20</v>
      </c>
      <c r="I51" s="216">
        <f t="shared" si="1"/>
        <v>100000</v>
      </c>
    </row>
    <row r="52" spans="1:9" s="213" customFormat="1">
      <c r="A52" s="222">
        <v>44</v>
      </c>
      <c r="B52" s="215" t="s">
        <v>751</v>
      </c>
      <c r="C52" s="216">
        <v>2021</v>
      </c>
      <c r="D52" s="221" t="s">
        <v>11</v>
      </c>
      <c r="E52" s="217">
        <v>10000</v>
      </c>
      <c r="F52" s="216">
        <v>5</v>
      </c>
      <c r="G52" s="217">
        <f t="shared" si="0"/>
        <v>50000</v>
      </c>
      <c r="H52" s="216">
        <v>5</v>
      </c>
      <c r="I52" s="216">
        <f t="shared" si="1"/>
        <v>50000</v>
      </c>
    </row>
    <row r="53" spans="1:9" s="213" customFormat="1">
      <c r="A53" s="670" t="s">
        <v>752</v>
      </c>
      <c r="B53" s="671"/>
      <c r="C53" s="672"/>
      <c r="D53" s="223"/>
      <c r="E53" s="200"/>
      <c r="F53" s="199">
        <f>SUM(F9:F52)</f>
        <v>3492.8</v>
      </c>
      <c r="G53" s="200">
        <f>SUM(G9:G52)</f>
        <v>23757148.039999999</v>
      </c>
      <c r="H53" s="200">
        <f>SUM(H9:H52)</f>
        <v>3492.8</v>
      </c>
      <c r="I53" s="198">
        <f>SUM(I9:I52)</f>
        <v>23757148.039999999</v>
      </c>
    </row>
    <row r="54" spans="1:9" s="213" customFormat="1"/>
  </sheetData>
  <mergeCells count="10">
    <mergeCell ref="F1:I3"/>
    <mergeCell ref="A53:C53"/>
    <mergeCell ref="B4:I5"/>
    <mergeCell ref="A7:A8"/>
    <mergeCell ref="B7:B8"/>
    <mergeCell ref="C7:C8"/>
    <mergeCell ref="D7:D8"/>
    <mergeCell ref="E7:E8"/>
    <mergeCell ref="F7:G7"/>
    <mergeCell ref="H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6"/>
  <sheetViews>
    <sheetView workbookViewId="0">
      <selection activeCell="K10" sqref="K10"/>
    </sheetView>
  </sheetViews>
  <sheetFormatPr defaultRowHeight="15"/>
  <cols>
    <col min="1" max="1" width="5.7109375" customWidth="1"/>
    <col min="2" max="2" width="31" customWidth="1"/>
    <col min="3" max="3" width="8.140625" customWidth="1"/>
    <col min="4" max="4" width="8" customWidth="1"/>
    <col min="6" max="6" width="8.28515625" customWidth="1"/>
    <col min="7" max="7" width="14.7109375" customWidth="1"/>
    <col min="8" max="8" width="10.28515625" customWidth="1"/>
    <col min="9" max="9" width="16.7109375" customWidth="1"/>
    <col min="10" max="10" width="9.140625" customWidth="1"/>
    <col min="11" max="11" width="10.85546875" customWidth="1"/>
  </cols>
  <sheetData>
    <row r="1" spans="1:10">
      <c r="G1" s="669" t="s">
        <v>2766</v>
      </c>
      <c r="H1" s="669"/>
      <c r="I1" s="669"/>
      <c r="J1" s="669"/>
    </row>
    <row r="2" spans="1:10">
      <c r="G2" s="669"/>
      <c r="H2" s="669"/>
      <c r="I2" s="669"/>
      <c r="J2" s="669"/>
    </row>
    <row r="3" spans="1:10">
      <c r="G3" s="669"/>
      <c r="H3" s="669"/>
      <c r="I3" s="669"/>
      <c r="J3" s="669"/>
    </row>
    <row r="4" spans="1:10">
      <c r="B4" s="682" t="s">
        <v>0</v>
      </c>
      <c r="C4" s="682"/>
      <c r="D4" s="682"/>
      <c r="E4" s="682"/>
      <c r="F4" s="682"/>
      <c r="G4" s="682"/>
      <c r="H4" s="682"/>
    </row>
    <row r="5" spans="1:10">
      <c r="B5" s="682"/>
      <c r="C5" s="682"/>
      <c r="D5" s="682"/>
      <c r="E5" s="682"/>
      <c r="F5" s="682"/>
      <c r="G5" s="682"/>
      <c r="H5" s="682"/>
    </row>
    <row r="7" spans="1:10">
      <c r="A7" s="683" t="s">
        <v>1</v>
      </c>
      <c r="B7" s="684" t="s">
        <v>2</v>
      </c>
      <c r="C7" s="684" t="s">
        <v>3</v>
      </c>
      <c r="D7" s="685" t="s">
        <v>4</v>
      </c>
      <c r="E7" s="684" t="s">
        <v>5</v>
      </c>
      <c r="F7" s="684" t="s">
        <v>6</v>
      </c>
      <c r="G7" s="684"/>
      <c r="H7" s="684" t="s">
        <v>7</v>
      </c>
      <c r="I7" s="684"/>
    </row>
    <row r="8" spans="1:10">
      <c r="A8" s="683"/>
      <c r="B8" s="684"/>
      <c r="C8" s="684"/>
      <c r="D8" s="686"/>
      <c r="E8" s="684"/>
      <c r="F8" s="684"/>
      <c r="G8" s="684"/>
      <c r="H8" s="684"/>
      <c r="I8" s="684"/>
    </row>
    <row r="9" spans="1:10">
      <c r="A9" s="683"/>
      <c r="B9" s="684"/>
      <c r="C9" s="684"/>
      <c r="D9" s="686"/>
      <c r="E9" s="684"/>
      <c r="F9" s="684" t="s">
        <v>8</v>
      </c>
      <c r="G9" s="684" t="s">
        <v>9</v>
      </c>
      <c r="H9" s="684" t="s">
        <v>8</v>
      </c>
      <c r="I9" s="684" t="s">
        <v>9</v>
      </c>
    </row>
    <row r="10" spans="1:10">
      <c r="A10" s="683"/>
      <c r="B10" s="684"/>
      <c r="C10" s="684"/>
      <c r="D10" s="687"/>
      <c r="E10" s="684"/>
      <c r="F10" s="684"/>
      <c r="G10" s="684"/>
      <c r="H10" s="684"/>
      <c r="I10" s="684"/>
    </row>
    <row r="11" spans="1:10">
      <c r="A11" s="688"/>
      <c r="B11" s="688">
        <v>2</v>
      </c>
      <c r="C11" s="688">
        <v>3</v>
      </c>
      <c r="D11" s="689">
        <v>4</v>
      </c>
      <c r="E11" s="688">
        <v>5</v>
      </c>
      <c r="F11" s="688">
        <v>6</v>
      </c>
      <c r="G11" s="688">
        <v>7</v>
      </c>
      <c r="H11" s="688">
        <v>8</v>
      </c>
      <c r="I11" s="688">
        <v>9</v>
      </c>
    </row>
    <row r="12" spans="1:10">
      <c r="A12" s="688"/>
      <c r="B12" s="688"/>
      <c r="C12" s="688"/>
      <c r="D12" s="690"/>
      <c r="E12" s="688"/>
      <c r="F12" s="688"/>
      <c r="G12" s="688"/>
      <c r="H12" s="688"/>
      <c r="I12" s="688"/>
    </row>
    <row r="13" spans="1:10" ht="15.75">
      <c r="A13" s="1">
        <v>1</v>
      </c>
      <c r="B13" s="1" t="s">
        <v>10</v>
      </c>
      <c r="C13" s="1">
        <v>1978</v>
      </c>
      <c r="D13" s="1" t="s">
        <v>11</v>
      </c>
      <c r="E13" s="1">
        <v>400000</v>
      </c>
      <c r="F13" s="1">
        <v>1</v>
      </c>
      <c r="G13" s="1">
        <v>400000</v>
      </c>
      <c r="H13" s="1">
        <v>1</v>
      </c>
      <c r="I13" s="1">
        <v>400000</v>
      </c>
    </row>
    <row r="14" spans="1:10" ht="15.75">
      <c r="A14" s="1">
        <v>2</v>
      </c>
      <c r="B14" s="1" t="s">
        <v>12</v>
      </c>
      <c r="C14" s="1">
        <v>1978</v>
      </c>
      <c r="D14" s="1" t="s">
        <v>11</v>
      </c>
      <c r="E14" s="1">
        <v>36580</v>
      </c>
      <c r="F14" s="1">
        <v>2</v>
      </c>
      <c r="G14" s="1">
        <v>73160</v>
      </c>
      <c r="H14" s="1">
        <v>2</v>
      </c>
      <c r="I14" s="1">
        <v>73160</v>
      </c>
    </row>
    <row r="15" spans="1:10" ht="15.75">
      <c r="A15" s="1">
        <v>3</v>
      </c>
      <c r="B15" s="1" t="s">
        <v>12</v>
      </c>
      <c r="C15" s="1">
        <v>1978</v>
      </c>
      <c r="D15" s="1" t="s">
        <v>11</v>
      </c>
      <c r="E15" s="1">
        <v>60000</v>
      </c>
      <c r="F15" s="1">
        <v>1</v>
      </c>
      <c r="G15" s="1">
        <v>60000</v>
      </c>
      <c r="H15" s="1">
        <v>1</v>
      </c>
      <c r="I15" s="1">
        <v>60000</v>
      </c>
    </row>
    <row r="16" spans="1:10" ht="15.75">
      <c r="A16" s="1">
        <v>4</v>
      </c>
      <c r="B16" s="1" t="s">
        <v>13</v>
      </c>
      <c r="C16" s="1">
        <v>1985</v>
      </c>
      <c r="D16" s="1" t="s">
        <v>11</v>
      </c>
      <c r="E16" s="1">
        <v>60000</v>
      </c>
      <c r="F16" s="1">
        <v>4</v>
      </c>
      <c r="G16" s="1">
        <v>240000</v>
      </c>
      <c r="H16" s="1">
        <v>4</v>
      </c>
      <c r="I16" s="1">
        <v>240000</v>
      </c>
    </row>
    <row r="17" spans="1:9" ht="15.75">
      <c r="A17" s="1">
        <v>5</v>
      </c>
      <c r="B17" s="1" t="s">
        <v>13</v>
      </c>
      <c r="C17" s="1">
        <v>1988</v>
      </c>
      <c r="D17" s="1" t="s">
        <v>11</v>
      </c>
      <c r="E17" s="1">
        <v>60000</v>
      </c>
      <c r="F17" s="1">
        <v>4</v>
      </c>
      <c r="G17" s="1">
        <v>240000</v>
      </c>
      <c r="H17" s="1">
        <v>4</v>
      </c>
      <c r="I17" s="1">
        <v>240000</v>
      </c>
    </row>
    <row r="18" spans="1:9" ht="15.75">
      <c r="A18" s="1">
        <v>6</v>
      </c>
      <c r="B18" s="1" t="s">
        <v>14</v>
      </c>
      <c r="C18" s="1">
        <v>1982</v>
      </c>
      <c r="D18" s="1" t="s">
        <v>11</v>
      </c>
      <c r="E18" s="1">
        <v>23920</v>
      </c>
      <c r="F18" s="1">
        <v>1</v>
      </c>
      <c r="G18" s="1">
        <v>23920</v>
      </c>
      <c r="H18" s="1">
        <v>1</v>
      </c>
      <c r="I18" s="1">
        <v>23920</v>
      </c>
    </row>
    <row r="19" spans="1:9" ht="15.75">
      <c r="A19" s="1">
        <v>7</v>
      </c>
      <c r="B19" s="1" t="s">
        <v>15</v>
      </c>
      <c r="C19" s="1">
        <v>1987</v>
      </c>
      <c r="D19" s="1" t="s">
        <v>11</v>
      </c>
      <c r="E19" s="1">
        <v>15000</v>
      </c>
      <c r="F19" s="1">
        <v>2</v>
      </c>
      <c r="G19" s="1">
        <v>30000</v>
      </c>
      <c r="H19" s="1">
        <v>2</v>
      </c>
      <c r="I19" s="1">
        <v>30000</v>
      </c>
    </row>
    <row r="20" spans="1:9" ht="15.75">
      <c r="A20" s="1">
        <v>8</v>
      </c>
      <c r="B20" s="1" t="s">
        <v>16</v>
      </c>
      <c r="C20" s="1">
        <v>1991</v>
      </c>
      <c r="D20" s="1" t="s">
        <v>11</v>
      </c>
      <c r="E20" s="1">
        <v>5950</v>
      </c>
      <c r="F20" s="1">
        <v>1</v>
      </c>
      <c r="G20" s="1">
        <v>5950</v>
      </c>
      <c r="H20" s="1">
        <v>1</v>
      </c>
      <c r="I20" s="1">
        <v>5950</v>
      </c>
    </row>
    <row r="21" spans="1:9" ht="15.75">
      <c r="A21" s="1">
        <v>9</v>
      </c>
      <c r="B21" s="1" t="s">
        <v>17</v>
      </c>
      <c r="C21" s="1">
        <v>1989</v>
      </c>
      <c r="D21" s="1" t="s">
        <v>11</v>
      </c>
      <c r="E21" s="1">
        <v>1083</v>
      </c>
      <c r="F21" s="1">
        <v>1</v>
      </c>
      <c r="G21" s="1">
        <v>1083</v>
      </c>
      <c r="H21" s="1">
        <v>1</v>
      </c>
      <c r="I21" s="1">
        <v>1083</v>
      </c>
    </row>
    <row r="22" spans="1:9" ht="15.75">
      <c r="A22" s="1">
        <v>10</v>
      </c>
      <c r="B22" s="1" t="s">
        <v>18</v>
      </c>
      <c r="C22" s="1">
        <v>1989</v>
      </c>
      <c r="D22" s="1" t="s">
        <v>11</v>
      </c>
      <c r="E22" s="1">
        <v>1178</v>
      </c>
      <c r="F22" s="1">
        <v>1</v>
      </c>
      <c r="G22" s="1">
        <v>1178</v>
      </c>
      <c r="H22" s="1">
        <v>1</v>
      </c>
      <c r="I22" s="1">
        <v>1178</v>
      </c>
    </row>
    <row r="23" spans="1:9" ht="15.75">
      <c r="A23" s="1">
        <v>11</v>
      </c>
      <c r="B23" s="1" t="s">
        <v>19</v>
      </c>
      <c r="C23" s="1">
        <v>1984</v>
      </c>
      <c r="D23" s="1" t="s">
        <v>11</v>
      </c>
      <c r="E23" s="1">
        <v>20000</v>
      </c>
      <c r="F23" s="1">
        <v>1</v>
      </c>
      <c r="G23" s="1">
        <v>20000</v>
      </c>
      <c r="H23" s="1">
        <v>1</v>
      </c>
      <c r="I23" s="1">
        <v>20000</v>
      </c>
    </row>
    <row r="24" spans="1:9" ht="15.75">
      <c r="A24" s="1">
        <v>12</v>
      </c>
      <c r="B24" s="1" t="s">
        <v>19</v>
      </c>
      <c r="C24" s="1">
        <v>1988</v>
      </c>
      <c r="D24" s="1" t="s">
        <v>11</v>
      </c>
      <c r="E24" s="1">
        <v>30000</v>
      </c>
      <c r="F24" s="1">
        <v>1</v>
      </c>
      <c r="G24" s="1">
        <v>30000</v>
      </c>
      <c r="H24" s="1">
        <v>1</v>
      </c>
      <c r="I24" s="1">
        <v>30000</v>
      </c>
    </row>
    <row r="25" spans="1:9" ht="15.75">
      <c r="A25" s="1">
        <v>13</v>
      </c>
      <c r="B25" s="1" t="s">
        <v>20</v>
      </c>
      <c r="C25" s="1">
        <v>1986</v>
      </c>
      <c r="D25" s="1" t="s">
        <v>11</v>
      </c>
      <c r="E25" s="1">
        <v>20000</v>
      </c>
      <c r="F25" s="1">
        <v>1</v>
      </c>
      <c r="G25" s="1">
        <v>20000</v>
      </c>
      <c r="H25" s="1">
        <v>1</v>
      </c>
      <c r="I25" s="1">
        <v>20000</v>
      </c>
    </row>
    <row r="26" spans="1:9" ht="15.75">
      <c r="A26" s="1">
        <v>14</v>
      </c>
      <c r="B26" s="1" t="s">
        <v>21</v>
      </c>
      <c r="C26" s="1">
        <v>1988</v>
      </c>
      <c r="D26" s="1" t="s">
        <v>11</v>
      </c>
      <c r="E26" s="1">
        <v>2698</v>
      </c>
      <c r="F26" s="1">
        <v>1</v>
      </c>
      <c r="G26" s="1">
        <v>2698</v>
      </c>
      <c r="H26" s="1">
        <v>1</v>
      </c>
      <c r="I26" s="1">
        <v>2698</v>
      </c>
    </row>
    <row r="27" spans="1:9" ht="15.75">
      <c r="A27" s="1">
        <v>15</v>
      </c>
      <c r="B27" s="1" t="s">
        <v>22</v>
      </c>
      <c r="C27" s="1">
        <v>1988</v>
      </c>
      <c r="D27" s="1" t="s">
        <v>11</v>
      </c>
      <c r="E27" s="1">
        <v>2224</v>
      </c>
      <c r="F27" s="1">
        <v>1</v>
      </c>
      <c r="G27" s="1">
        <v>2224</v>
      </c>
      <c r="H27" s="1">
        <v>1</v>
      </c>
      <c r="I27" s="1">
        <v>2224</v>
      </c>
    </row>
    <row r="28" spans="1:9" ht="15.75">
      <c r="A28" s="1">
        <v>16</v>
      </c>
      <c r="B28" s="1" t="s">
        <v>23</v>
      </c>
      <c r="C28" s="1">
        <v>1988</v>
      </c>
      <c r="D28" s="1" t="s">
        <v>11</v>
      </c>
      <c r="E28" s="1">
        <v>400000</v>
      </c>
      <c r="F28" s="1">
        <v>1</v>
      </c>
      <c r="G28" s="1">
        <v>400000</v>
      </c>
      <c r="H28" s="1">
        <v>1</v>
      </c>
      <c r="I28" s="1">
        <v>400000</v>
      </c>
    </row>
    <row r="29" spans="1:9" ht="15.75">
      <c r="A29" s="1">
        <v>17</v>
      </c>
      <c r="B29" s="1" t="s">
        <v>24</v>
      </c>
      <c r="C29" s="1">
        <v>1998</v>
      </c>
      <c r="D29" s="1" t="s">
        <v>11</v>
      </c>
      <c r="E29" s="1">
        <v>9140</v>
      </c>
      <c r="F29" s="1">
        <v>1</v>
      </c>
      <c r="G29" s="1">
        <v>9140</v>
      </c>
      <c r="H29" s="1">
        <v>1</v>
      </c>
      <c r="I29" s="1">
        <v>9140</v>
      </c>
    </row>
    <row r="30" spans="1:9" ht="15.75">
      <c r="A30" s="1">
        <v>18</v>
      </c>
      <c r="B30" s="1" t="s">
        <v>25</v>
      </c>
      <c r="C30" s="1">
        <v>2003</v>
      </c>
      <c r="D30" s="1" t="s">
        <v>11</v>
      </c>
      <c r="E30" s="1">
        <v>40000</v>
      </c>
      <c r="F30" s="1">
        <v>1</v>
      </c>
      <c r="G30" s="1">
        <v>40000</v>
      </c>
      <c r="H30" s="1">
        <v>1</v>
      </c>
      <c r="I30" s="1">
        <v>40000</v>
      </c>
    </row>
    <row r="31" spans="1:9" ht="15.75">
      <c r="A31" s="1">
        <v>19</v>
      </c>
      <c r="B31" s="1" t="s">
        <v>26</v>
      </c>
      <c r="C31" s="1">
        <v>2006</v>
      </c>
      <c r="D31" s="1" t="s">
        <v>11</v>
      </c>
      <c r="E31" s="1">
        <v>10000</v>
      </c>
      <c r="F31" s="1">
        <v>1</v>
      </c>
      <c r="G31" s="1">
        <v>10000</v>
      </c>
      <c r="H31" s="1">
        <v>1</v>
      </c>
      <c r="I31" s="1">
        <v>10000</v>
      </c>
    </row>
    <row r="32" spans="1:9" ht="15.75">
      <c r="A32" s="1">
        <v>20</v>
      </c>
      <c r="B32" s="1" t="s">
        <v>27</v>
      </c>
      <c r="C32" s="1">
        <v>2006</v>
      </c>
      <c r="D32" s="1" t="s">
        <v>11</v>
      </c>
      <c r="E32" s="1">
        <v>15000</v>
      </c>
      <c r="F32" s="1">
        <v>1</v>
      </c>
      <c r="G32" s="1">
        <v>15000</v>
      </c>
      <c r="H32" s="1">
        <v>1</v>
      </c>
      <c r="I32" s="1">
        <v>15000</v>
      </c>
    </row>
    <row r="33" spans="1:9" ht="15.75">
      <c r="A33" s="1">
        <v>21</v>
      </c>
      <c r="B33" s="1" t="s">
        <v>28</v>
      </c>
      <c r="C33" s="1">
        <v>2006</v>
      </c>
      <c r="D33" s="1" t="s">
        <v>11</v>
      </c>
      <c r="E33" s="1">
        <v>10000</v>
      </c>
      <c r="F33" s="1">
        <v>1</v>
      </c>
      <c r="G33" s="1">
        <v>10000</v>
      </c>
      <c r="H33" s="1">
        <v>1</v>
      </c>
      <c r="I33" s="1">
        <v>10000</v>
      </c>
    </row>
    <row r="34" spans="1:9" ht="15.75">
      <c r="A34" s="1">
        <v>22</v>
      </c>
      <c r="B34" s="1" t="s">
        <v>29</v>
      </c>
      <c r="C34" s="1">
        <v>2006</v>
      </c>
      <c r="D34" s="1" t="s">
        <v>11</v>
      </c>
      <c r="E34" s="1">
        <v>25000</v>
      </c>
      <c r="F34" s="1">
        <v>1</v>
      </c>
      <c r="G34" s="1">
        <v>25000</v>
      </c>
      <c r="H34" s="1">
        <v>1</v>
      </c>
      <c r="I34" s="1">
        <v>25000</v>
      </c>
    </row>
    <row r="35" spans="1:9" ht="15.75">
      <c r="A35" s="1">
        <v>23</v>
      </c>
      <c r="B35" s="1" t="s">
        <v>30</v>
      </c>
      <c r="C35" s="1">
        <v>1984</v>
      </c>
      <c r="D35" s="1" t="s">
        <v>11</v>
      </c>
      <c r="E35" s="1">
        <v>3880</v>
      </c>
      <c r="F35" s="1">
        <v>1</v>
      </c>
      <c r="G35" s="1">
        <v>3880</v>
      </c>
      <c r="H35" s="1">
        <v>1</v>
      </c>
      <c r="I35" s="1">
        <v>3880</v>
      </c>
    </row>
    <row r="36" spans="1:9" ht="15.75">
      <c r="A36" s="1">
        <v>24</v>
      </c>
      <c r="B36" s="1" t="s">
        <v>31</v>
      </c>
      <c r="C36" s="1">
        <v>1984</v>
      </c>
      <c r="D36" s="1" t="s">
        <v>11</v>
      </c>
      <c r="E36" s="1">
        <v>7120</v>
      </c>
      <c r="F36" s="1">
        <v>1</v>
      </c>
      <c r="G36" s="1">
        <v>7120</v>
      </c>
      <c r="H36" s="1">
        <v>1</v>
      </c>
      <c r="I36" s="1">
        <v>7120</v>
      </c>
    </row>
    <row r="37" spans="1:9" ht="15.75">
      <c r="A37" s="1">
        <v>25</v>
      </c>
      <c r="B37" s="1" t="s">
        <v>32</v>
      </c>
      <c r="C37" s="1">
        <v>1986</v>
      </c>
      <c r="D37" s="1" t="s">
        <v>11</v>
      </c>
      <c r="E37" s="1">
        <v>7720</v>
      </c>
      <c r="F37" s="1">
        <v>1</v>
      </c>
      <c r="G37" s="1">
        <v>7720</v>
      </c>
      <c r="H37" s="1">
        <v>1</v>
      </c>
      <c r="I37" s="1">
        <v>7720</v>
      </c>
    </row>
    <row r="38" spans="1:9" ht="15.75">
      <c r="A38" s="1">
        <v>26</v>
      </c>
      <c r="B38" s="1" t="s">
        <v>33</v>
      </c>
      <c r="C38" s="1">
        <v>2010</v>
      </c>
      <c r="D38" s="1" t="s">
        <v>11</v>
      </c>
      <c r="E38" s="1">
        <v>7500</v>
      </c>
      <c r="F38" s="1">
        <v>20</v>
      </c>
      <c r="G38" s="1">
        <v>150000</v>
      </c>
      <c r="H38" s="1">
        <v>20</v>
      </c>
      <c r="I38" s="1">
        <v>150000</v>
      </c>
    </row>
    <row r="39" spans="1:9" ht="15.75">
      <c r="A39" s="1">
        <v>27</v>
      </c>
      <c r="B39" s="1" t="s">
        <v>34</v>
      </c>
      <c r="C39" s="1">
        <v>1997</v>
      </c>
      <c r="D39" s="1" t="s">
        <v>11</v>
      </c>
      <c r="E39" s="1">
        <v>20000</v>
      </c>
      <c r="F39" s="1">
        <v>1</v>
      </c>
      <c r="G39" s="1">
        <v>20000</v>
      </c>
      <c r="H39" s="1">
        <v>1</v>
      </c>
      <c r="I39" s="1">
        <v>20000</v>
      </c>
    </row>
    <row r="40" spans="1:9" ht="15.75">
      <c r="A40" s="1">
        <v>28</v>
      </c>
      <c r="B40" s="1" t="s">
        <v>35</v>
      </c>
      <c r="C40" s="1">
        <v>1997</v>
      </c>
      <c r="D40" s="1" t="s">
        <v>11</v>
      </c>
      <c r="E40" s="1">
        <v>2500</v>
      </c>
      <c r="F40" s="1">
        <v>2</v>
      </c>
      <c r="G40" s="1">
        <v>5000</v>
      </c>
      <c r="H40" s="1">
        <v>2</v>
      </c>
      <c r="I40" s="1">
        <v>5000</v>
      </c>
    </row>
    <row r="41" spans="1:9" ht="15.75">
      <c r="A41" s="1">
        <v>29</v>
      </c>
      <c r="B41" s="1" t="s">
        <v>36</v>
      </c>
      <c r="C41" s="1">
        <v>2010</v>
      </c>
      <c r="D41" s="1" t="s">
        <v>11</v>
      </c>
      <c r="E41" s="1">
        <v>4000</v>
      </c>
      <c r="F41" s="1">
        <v>40</v>
      </c>
      <c r="G41" s="1">
        <v>160000</v>
      </c>
      <c r="H41" s="1">
        <v>40</v>
      </c>
      <c r="I41" s="1">
        <v>160000</v>
      </c>
    </row>
    <row r="42" spans="1:9" ht="15.75">
      <c r="A42" s="1">
        <v>30</v>
      </c>
      <c r="B42" s="1" t="s">
        <v>37</v>
      </c>
      <c r="C42" s="1">
        <v>2008</v>
      </c>
      <c r="D42" s="1" t="s">
        <v>11</v>
      </c>
      <c r="E42" s="1">
        <v>4000</v>
      </c>
      <c r="F42" s="1">
        <v>50</v>
      </c>
      <c r="G42" s="1">
        <v>200000</v>
      </c>
      <c r="H42" s="1">
        <v>50</v>
      </c>
      <c r="I42" s="1">
        <v>200000</v>
      </c>
    </row>
    <row r="43" spans="1:9" ht="15.75">
      <c r="A43" s="1">
        <v>31</v>
      </c>
      <c r="B43" s="1" t="s">
        <v>38</v>
      </c>
      <c r="C43" s="1">
        <v>2010</v>
      </c>
      <c r="D43" s="1" t="s">
        <v>11</v>
      </c>
      <c r="E43" s="1">
        <v>9750</v>
      </c>
      <c r="F43" s="1">
        <v>12</v>
      </c>
      <c r="G43" s="1">
        <v>117000</v>
      </c>
      <c r="H43" s="1">
        <v>12</v>
      </c>
      <c r="I43" s="1">
        <v>117000</v>
      </c>
    </row>
    <row r="44" spans="1:9" ht="15.75">
      <c r="A44" s="1">
        <v>32</v>
      </c>
      <c r="B44" s="1" t="s">
        <v>39</v>
      </c>
      <c r="C44" s="1">
        <v>2010</v>
      </c>
      <c r="D44" s="1" t="s">
        <v>11</v>
      </c>
      <c r="E44" s="1">
        <v>2600</v>
      </c>
      <c r="F44" s="1">
        <v>12</v>
      </c>
      <c r="G44" s="1">
        <v>31200</v>
      </c>
      <c r="H44" s="1">
        <v>12</v>
      </c>
      <c r="I44" s="1">
        <v>31200</v>
      </c>
    </row>
    <row r="45" spans="1:9" ht="15.75">
      <c r="A45" s="1">
        <v>33</v>
      </c>
      <c r="B45" s="1" t="s">
        <v>40</v>
      </c>
      <c r="C45" s="1">
        <v>2010</v>
      </c>
      <c r="D45" s="1" t="s">
        <v>11</v>
      </c>
      <c r="E45" s="1">
        <v>2600</v>
      </c>
      <c r="F45" s="1">
        <v>12</v>
      </c>
      <c r="G45" s="1">
        <v>31200</v>
      </c>
      <c r="H45" s="1">
        <v>12</v>
      </c>
      <c r="I45" s="1">
        <v>31200</v>
      </c>
    </row>
    <row r="46" spans="1:9" ht="15.75">
      <c r="A46" s="1">
        <v>34</v>
      </c>
      <c r="B46" s="1" t="s">
        <v>41</v>
      </c>
      <c r="C46" s="1">
        <v>2010</v>
      </c>
      <c r="D46" s="1" t="s">
        <v>11</v>
      </c>
      <c r="E46" s="1">
        <v>1300</v>
      </c>
      <c r="F46" s="1">
        <v>12</v>
      </c>
      <c r="G46" s="1">
        <v>15600</v>
      </c>
      <c r="H46" s="1">
        <v>12</v>
      </c>
      <c r="I46" s="1">
        <v>15600</v>
      </c>
    </row>
    <row r="47" spans="1:9" ht="15.75">
      <c r="A47" s="1">
        <v>35</v>
      </c>
      <c r="B47" s="1" t="s">
        <v>42</v>
      </c>
      <c r="C47" s="1">
        <v>2010</v>
      </c>
      <c r="D47" s="1" t="s">
        <v>11</v>
      </c>
      <c r="E47" s="1">
        <v>9100</v>
      </c>
      <c r="F47" s="1">
        <v>10</v>
      </c>
      <c r="G47" s="1">
        <v>91000</v>
      </c>
      <c r="H47" s="1">
        <v>10</v>
      </c>
      <c r="I47" s="1">
        <v>91000</v>
      </c>
    </row>
    <row r="48" spans="1:9" ht="15.75">
      <c r="A48" s="1">
        <v>36</v>
      </c>
      <c r="B48" s="1" t="s">
        <v>43</v>
      </c>
      <c r="C48" s="1">
        <v>1999</v>
      </c>
      <c r="D48" s="1" t="s">
        <v>11</v>
      </c>
      <c r="E48" s="1">
        <v>1000</v>
      </c>
      <c r="F48" s="1">
        <v>18</v>
      </c>
      <c r="G48" s="1">
        <v>18000</v>
      </c>
      <c r="H48" s="1">
        <v>18</v>
      </c>
      <c r="I48" s="1">
        <v>18000</v>
      </c>
    </row>
    <row r="49" spans="1:9" ht="15.75">
      <c r="A49" s="1">
        <v>37</v>
      </c>
      <c r="B49" s="1" t="s">
        <v>44</v>
      </c>
      <c r="C49" s="1">
        <v>2003</v>
      </c>
      <c r="D49" s="1" t="s">
        <v>45</v>
      </c>
      <c r="E49" s="1">
        <v>1750</v>
      </c>
      <c r="F49" s="1">
        <v>64</v>
      </c>
      <c r="G49" s="1">
        <v>112000</v>
      </c>
      <c r="H49" s="1">
        <v>64</v>
      </c>
      <c r="I49" s="1">
        <v>112000</v>
      </c>
    </row>
    <row r="50" spans="1:9" ht="15.75">
      <c r="A50" s="1">
        <v>38</v>
      </c>
      <c r="B50" s="1" t="s">
        <v>46</v>
      </c>
      <c r="C50" s="1">
        <v>2010</v>
      </c>
      <c r="D50" s="1" t="s">
        <v>11</v>
      </c>
      <c r="E50" s="1">
        <v>13500</v>
      </c>
      <c r="F50" s="1">
        <v>1</v>
      </c>
      <c r="G50" s="1">
        <v>13500</v>
      </c>
      <c r="H50" s="1">
        <v>1</v>
      </c>
      <c r="I50" s="1">
        <v>13500</v>
      </c>
    </row>
    <row r="51" spans="1:9" ht="15.75">
      <c r="A51" s="1">
        <v>39</v>
      </c>
      <c r="B51" s="1" t="s">
        <v>46</v>
      </c>
      <c r="C51" s="1">
        <v>2010</v>
      </c>
      <c r="D51" s="1" t="s">
        <v>11</v>
      </c>
      <c r="E51" s="1">
        <v>7400</v>
      </c>
      <c r="F51" s="1">
        <v>4</v>
      </c>
      <c r="G51" s="1">
        <v>29600</v>
      </c>
      <c r="H51" s="1">
        <v>4</v>
      </c>
      <c r="I51" s="1">
        <v>29600</v>
      </c>
    </row>
    <row r="52" spans="1:9" ht="15.75">
      <c r="A52" s="1">
        <v>40</v>
      </c>
      <c r="B52" s="1" t="s">
        <v>47</v>
      </c>
      <c r="C52" s="1">
        <v>2004</v>
      </c>
      <c r="D52" s="1" t="s">
        <v>11</v>
      </c>
      <c r="E52" s="1">
        <v>2750</v>
      </c>
      <c r="F52" s="1">
        <v>10</v>
      </c>
      <c r="G52" s="1">
        <v>27500</v>
      </c>
      <c r="H52" s="1">
        <v>10</v>
      </c>
      <c r="I52" s="1">
        <v>27500</v>
      </c>
    </row>
    <row r="53" spans="1:9" ht="15.75">
      <c r="A53" s="1">
        <v>41</v>
      </c>
      <c r="B53" s="1" t="s">
        <v>48</v>
      </c>
      <c r="C53" s="1">
        <v>2007</v>
      </c>
      <c r="D53" s="1" t="s">
        <v>11</v>
      </c>
      <c r="E53" s="1">
        <v>720</v>
      </c>
      <c r="F53" s="1">
        <v>1</v>
      </c>
      <c r="G53" s="1">
        <v>720</v>
      </c>
      <c r="H53" s="1">
        <v>1</v>
      </c>
      <c r="I53" s="1">
        <v>720</v>
      </c>
    </row>
    <row r="54" spans="1:9" ht="15.75">
      <c r="A54" s="1">
        <v>42</v>
      </c>
      <c r="B54" s="1" t="s">
        <v>49</v>
      </c>
      <c r="C54" s="1">
        <v>2009</v>
      </c>
      <c r="D54" s="1" t="s">
        <v>11</v>
      </c>
      <c r="E54" s="1">
        <v>9100</v>
      </c>
      <c r="F54" s="1">
        <v>16</v>
      </c>
      <c r="G54" s="1">
        <v>145600</v>
      </c>
      <c r="H54" s="1">
        <v>16</v>
      </c>
      <c r="I54" s="1">
        <v>145600</v>
      </c>
    </row>
    <row r="55" spans="1:9" ht="15.75">
      <c r="A55" s="1">
        <v>43</v>
      </c>
      <c r="B55" s="1" t="s">
        <v>50</v>
      </c>
      <c r="C55" s="1">
        <v>2009</v>
      </c>
      <c r="D55" s="1" t="s">
        <v>11</v>
      </c>
      <c r="E55" s="1">
        <v>7800</v>
      </c>
      <c r="F55" s="1">
        <v>16</v>
      </c>
      <c r="G55" s="1">
        <v>124800</v>
      </c>
      <c r="H55" s="1">
        <v>16</v>
      </c>
      <c r="I55" s="1">
        <v>124800</v>
      </c>
    </row>
    <row r="56" spans="1:9" ht="15.75">
      <c r="A56" s="1">
        <v>44</v>
      </c>
      <c r="B56" s="1" t="s">
        <v>51</v>
      </c>
      <c r="C56" s="1">
        <v>2009</v>
      </c>
      <c r="D56" s="1" t="s">
        <v>11</v>
      </c>
      <c r="E56" s="1">
        <v>5525</v>
      </c>
      <c r="F56" s="1">
        <v>16</v>
      </c>
      <c r="G56" s="1">
        <v>88400</v>
      </c>
      <c r="H56" s="1">
        <v>16</v>
      </c>
      <c r="I56" s="1">
        <v>88400</v>
      </c>
    </row>
    <row r="57" spans="1:9" ht="15.75">
      <c r="A57" s="1">
        <v>45</v>
      </c>
      <c r="B57" s="1" t="s">
        <v>52</v>
      </c>
      <c r="C57" s="1">
        <v>2009</v>
      </c>
      <c r="D57" s="1" t="s">
        <v>11</v>
      </c>
      <c r="E57" s="1">
        <v>1950</v>
      </c>
      <c r="F57" s="1">
        <v>16</v>
      </c>
      <c r="G57" s="1">
        <v>31200</v>
      </c>
      <c r="H57" s="1">
        <v>16</v>
      </c>
      <c r="I57" s="1">
        <v>31200</v>
      </c>
    </row>
    <row r="58" spans="1:9" ht="15.75">
      <c r="A58" s="1">
        <v>46</v>
      </c>
      <c r="B58" s="1" t="s">
        <v>53</v>
      </c>
      <c r="C58" s="1">
        <v>2009</v>
      </c>
      <c r="D58" s="1" t="s">
        <v>11</v>
      </c>
      <c r="E58" s="1">
        <v>4000</v>
      </c>
      <c r="F58" s="1">
        <v>1</v>
      </c>
      <c r="G58" s="1">
        <v>4000</v>
      </c>
      <c r="H58" s="1">
        <v>1</v>
      </c>
      <c r="I58" s="1">
        <v>4000</v>
      </c>
    </row>
    <row r="59" spans="1:9" ht="15.75">
      <c r="A59" s="1">
        <v>47</v>
      </c>
      <c r="B59" s="1" t="s">
        <v>54</v>
      </c>
      <c r="C59" s="1">
        <v>2009</v>
      </c>
      <c r="D59" s="1" t="s">
        <v>11</v>
      </c>
      <c r="E59" s="1">
        <v>4000</v>
      </c>
      <c r="F59" s="1">
        <v>1</v>
      </c>
      <c r="G59" s="1">
        <v>4000</v>
      </c>
      <c r="H59" s="1">
        <v>1</v>
      </c>
      <c r="I59" s="1">
        <v>4000</v>
      </c>
    </row>
    <row r="60" spans="1:9" ht="15.75">
      <c r="A60" s="1">
        <v>48</v>
      </c>
      <c r="B60" s="1" t="s">
        <v>55</v>
      </c>
      <c r="C60" s="1">
        <v>2010</v>
      </c>
      <c r="D60" s="1" t="s">
        <v>11</v>
      </c>
      <c r="E60" s="1">
        <v>156000</v>
      </c>
      <c r="F60" s="1">
        <v>1</v>
      </c>
      <c r="G60" s="1">
        <v>156000</v>
      </c>
      <c r="H60" s="1">
        <v>1</v>
      </c>
      <c r="I60" s="1">
        <v>156000</v>
      </c>
    </row>
    <row r="61" spans="1:9" ht="15.75">
      <c r="A61" s="1">
        <v>49</v>
      </c>
      <c r="B61" s="1" t="s">
        <v>56</v>
      </c>
      <c r="C61" s="1">
        <v>2010</v>
      </c>
      <c r="D61" s="1" t="s">
        <v>11</v>
      </c>
      <c r="E61" s="1">
        <v>169000</v>
      </c>
      <c r="F61" s="1">
        <v>1</v>
      </c>
      <c r="G61" s="1">
        <v>169000</v>
      </c>
      <c r="H61" s="1">
        <v>1</v>
      </c>
      <c r="I61" s="1">
        <v>169000</v>
      </c>
    </row>
    <row r="62" spans="1:9" ht="15.75">
      <c r="A62" s="1">
        <v>50</v>
      </c>
      <c r="B62" s="1" t="s">
        <v>57</v>
      </c>
      <c r="C62" s="1">
        <v>2011</v>
      </c>
      <c r="D62" s="1" t="s">
        <v>11</v>
      </c>
      <c r="E62" s="1">
        <v>6500</v>
      </c>
      <c r="F62" s="1">
        <v>3</v>
      </c>
      <c r="G62" s="1">
        <v>19500</v>
      </c>
      <c r="H62" s="1">
        <v>3</v>
      </c>
      <c r="I62" s="1">
        <v>19500</v>
      </c>
    </row>
    <row r="63" spans="1:9" ht="15.75">
      <c r="A63" s="1">
        <v>51</v>
      </c>
      <c r="B63" s="1" t="s">
        <v>58</v>
      </c>
      <c r="C63" s="1">
        <v>2011</v>
      </c>
      <c r="D63" s="1" t="s">
        <v>11</v>
      </c>
      <c r="E63" s="1">
        <v>39000</v>
      </c>
      <c r="F63" s="1">
        <v>1</v>
      </c>
      <c r="G63" s="1">
        <v>39000</v>
      </c>
      <c r="H63" s="1">
        <v>1</v>
      </c>
      <c r="I63" s="1">
        <v>39000</v>
      </c>
    </row>
    <row r="64" spans="1:9" ht="15.75">
      <c r="A64" s="1">
        <v>52</v>
      </c>
      <c r="B64" s="2" t="s">
        <v>59</v>
      </c>
      <c r="C64" s="2">
        <v>2011</v>
      </c>
      <c r="D64" s="2" t="s">
        <v>11</v>
      </c>
      <c r="E64" s="2">
        <v>10000</v>
      </c>
      <c r="F64" s="2">
        <v>1</v>
      </c>
      <c r="G64" s="2">
        <v>10000</v>
      </c>
      <c r="H64" s="2">
        <v>1</v>
      </c>
      <c r="I64" s="1">
        <v>10000</v>
      </c>
    </row>
    <row r="65" spans="1:9" ht="15.75">
      <c r="A65" s="1">
        <v>53</v>
      </c>
      <c r="B65" s="2" t="s">
        <v>60</v>
      </c>
      <c r="C65" s="2">
        <v>2011</v>
      </c>
      <c r="D65" s="2" t="s">
        <v>11</v>
      </c>
      <c r="E65" s="2">
        <v>11700</v>
      </c>
      <c r="F65" s="2">
        <v>25</v>
      </c>
      <c r="G65" s="2">
        <v>292500</v>
      </c>
      <c r="H65" s="2">
        <v>25</v>
      </c>
      <c r="I65" s="1">
        <v>292500</v>
      </c>
    </row>
    <row r="66" spans="1:9" ht="15.75">
      <c r="A66" s="1">
        <v>54</v>
      </c>
      <c r="B66" s="1" t="s">
        <v>46</v>
      </c>
      <c r="C66" s="2">
        <v>2012</v>
      </c>
      <c r="D66" s="2" t="s">
        <v>11</v>
      </c>
      <c r="E66" s="2">
        <v>5850</v>
      </c>
      <c r="F66" s="2">
        <v>1</v>
      </c>
      <c r="G66" s="2">
        <v>5850</v>
      </c>
      <c r="H66" s="2">
        <v>1</v>
      </c>
      <c r="I66" s="1">
        <v>5850</v>
      </c>
    </row>
    <row r="67" spans="1:9" ht="15.75">
      <c r="A67" s="1">
        <v>55</v>
      </c>
      <c r="B67" s="2" t="s">
        <v>61</v>
      </c>
      <c r="C67" s="2">
        <v>2013</v>
      </c>
      <c r="D67" s="2" t="s">
        <v>11</v>
      </c>
      <c r="E67" s="2">
        <v>100000</v>
      </c>
      <c r="F67" s="2">
        <v>1</v>
      </c>
      <c r="G67" s="2">
        <v>100000</v>
      </c>
      <c r="H67" s="2">
        <v>1</v>
      </c>
      <c r="I67" s="1">
        <v>100000</v>
      </c>
    </row>
    <row r="68" spans="1:9" ht="15.75">
      <c r="A68" s="1">
        <v>56</v>
      </c>
      <c r="B68" s="2" t="s">
        <v>62</v>
      </c>
      <c r="C68" s="2">
        <v>2013</v>
      </c>
      <c r="D68" s="2" t="s">
        <v>11</v>
      </c>
      <c r="E68" s="2">
        <v>20000</v>
      </c>
      <c r="F68" s="2">
        <v>1</v>
      </c>
      <c r="G68" s="2">
        <v>20000</v>
      </c>
      <c r="H68" s="2">
        <v>1</v>
      </c>
      <c r="I68" s="1">
        <v>20000</v>
      </c>
    </row>
    <row r="69" spans="1:9" ht="15.75">
      <c r="A69" s="1">
        <v>57</v>
      </c>
      <c r="B69" s="2" t="s">
        <v>63</v>
      </c>
      <c r="C69" s="2">
        <v>2013</v>
      </c>
      <c r="D69" s="2" t="s">
        <v>11</v>
      </c>
      <c r="E69" s="2">
        <v>3770</v>
      </c>
      <c r="F69" s="2">
        <v>1</v>
      </c>
      <c r="G69" s="2">
        <v>3770</v>
      </c>
      <c r="H69" s="2">
        <v>1</v>
      </c>
      <c r="I69" s="1">
        <v>3770</v>
      </c>
    </row>
    <row r="70" spans="1:9" ht="15.75">
      <c r="A70" s="1">
        <v>58</v>
      </c>
      <c r="B70" s="1" t="s">
        <v>57</v>
      </c>
      <c r="C70" s="2">
        <v>2014</v>
      </c>
      <c r="D70" s="2" t="s">
        <v>11</v>
      </c>
      <c r="E70" s="2">
        <v>7150</v>
      </c>
      <c r="F70" s="2">
        <v>3</v>
      </c>
      <c r="G70" s="2">
        <v>21450</v>
      </c>
      <c r="H70" s="2">
        <v>3</v>
      </c>
      <c r="I70" s="1">
        <v>21450</v>
      </c>
    </row>
    <row r="71" spans="1:9" ht="15.75">
      <c r="A71" s="1">
        <v>59</v>
      </c>
      <c r="B71" s="2" t="s">
        <v>64</v>
      </c>
      <c r="C71" s="2">
        <v>2015</v>
      </c>
      <c r="D71" s="2" t="s">
        <v>65</v>
      </c>
      <c r="E71" s="2">
        <v>3950</v>
      </c>
      <c r="F71" s="3">
        <v>21.54</v>
      </c>
      <c r="G71" s="2">
        <v>85083</v>
      </c>
      <c r="H71" s="3">
        <v>21.54</v>
      </c>
      <c r="I71" s="1">
        <v>85083</v>
      </c>
    </row>
    <row r="72" spans="1:9" ht="15.75">
      <c r="A72" s="1">
        <v>60</v>
      </c>
      <c r="B72" s="2" t="s">
        <v>64</v>
      </c>
      <c r="C72" s="2">
        <v>2015</v>
      </c>
      <c r="D72" s="2" t="s">
        <v>65</v>
      </c>
      <c r="E72" s="2">
        <v>3555</v>
      </c>
      <c r="F72" s="4">
        <v>25</v>
      </c>
      <c r="G72" s="2">
        <v>88875</v>
      </c>
      <c r="H72" s="4">
        <v>25</v>
      </c>
      <c r="I72" s="1">
        <v>88875</v>
      </c>
    </row>
    <row r="73" spans="1:9" ht="15.75">
      <c r="A73" s="1">
        <v>61</v>
      </c>
      <c r="B73" s="2" t="s">
        <v>66</v>
      </c>
      <c r="C73" s="2">
        <v>2015</v>
      </c>
      <c r="D73" s="2" t="s">
        <v>11</v>
      </c>
      <c r="E73" s="2">
        <v>34760</v>
      </c>
      <c r="F73" s="4">
        <v>1</v>
      </c>
      <c r="G73" s="2">
        <v>34760</v>
      </c>
      <c r="H73" s="4">
        <v>1</v>
      </c>
      <c r="I73" s="1">
        <v>34760</v>
      </c>
    </row>
    <row r="74" spans="1:9" ht="15.75">
      <c r="A74" s="1">
        <v>62</v>
      </c>
      <c r="B74" s="2" t="s">
        <v>33</v>
      </c>
      <c r="C74" s="2">
        <v>2015</v>
      </c>
      <c r="D74" s="2" t="s">
        <v>11</v>
      </c>
      <c r="E74" s="2">
        <v>7500</v>
      </c>
      <c r="F74" s="4">
        <v>40</v>
      </c>
      <c r="G74" s="2">
        <v>300000</v>
      </c>
      <c r="H74" s="4">
        <v>40</v>
      </c>
      <c r="I74" s="1">
        <v>300000</v>
      </c>
    </row>
    <row r="75" spans="1:9" ht="15.75">
      <c r="A75" s="1">
        <v>63</v>
      </c>
      <c r="B75" s="2" t="s">
        <v>67</v>
      </c>
      <c r="C75" s="2">
        <v>2015</v>
      </c>
      <c r="D75" s="2" t="s">
        <v>11</v>
      </c>
      <c r="E75" s="2">
        <v>6320</v>
      </c>
      <c r="F75" s="4">
        <v>40</v>
      </c>
      <c r="G75" s="2">
        <v>252800</v>
      </c>
      <c r="H75" s="4">
        <v>40</v>
      </c>
      <c r="I75" s="1">
        <v>252800</v>
      </c>
    </row>
    <row r="76" spans="1:9" ht="15.75">
      <c r="A76" s="1">
        <v>64</v>
      </c>
      <c r="B76" s="2" t="s">
        <v>68</v>
      </c>
      <c r="C76" s="2">
        <v>2015</v>
      </c>
      <c r="D76" s="2" t="s">
        <v>11</v>
      </c>
      <c r="E76" s="2">
        <v>14220</v>
      </c>
      <c r="F76" s="4">
        <v>8</v>
      </c>
      <c r="G76" s="2">
        <v>113760</v>
      </c>
      <c r="H76" s="4">
        <v>8</v>
      </c>
      <c r="I76" s="1">
        <v>113760</v>
      </c>
    </row>
    <row r="77" spans="1:9" ht="15.75">
      <c r="A77" s="1">
        <v>65</v>
      </c>
      <c r="B77" s="2" t="s">
        <v>69</v>
      </c>
      <c r="C77" s="2">
        <v>2015</v>
      </c>
      <c r="D77" s="2" t="s">
        <v>11</v>
      </c>
      <c r="E77" s="2">
        <v>90850</v>
      </c>
      <c r="F77" s="4">
        <v>1</v>
      </c>
      <c r="G77" s="2">
        <v>90850</v>
      </c>
      <c r="H77" s="4">
        <v>1</v>
      </c>
      <c r="I77" s="1">
        <v>90850</v>
      </c>
    </row>
    <row r="78" spans="1:9" ht="15.75">
      <c r="A78" s="1">
        <v>66</v>
      </c>
      <c r="B78" s="2" t="s">
        <v>70</v>
      </c>
      <c r="C78" s="2">
        <v>2015</v>
      </c>
      <c r="D78" s="2" t="s">
        <v>11</v>
      </c>
      <c r="E78" s="2">
        <v>255960</v>
      </c>
      <c r="F78" s="4">
        <v>1</v>
      </c>
      <c r="G78" s="2">
        <v>255960</v>
      </c>
      <c r="H78" s="4">
        <v>1</v>
      </c>
      <c r="I78" s="1">
        <v>255960</v>
      </c>
    </row>
    <row r="79" spans="1:9" ht="15.75">
      <c r="A79" s="1">
        <v>67</v>
      </c>
      <c r="B79" s="2" t="s">
        <v>71</v>
      </c>
      <c r="C79" s="2">
        <v>2015</v>
      </c>
      <c r="D79" s="2" t="s">
        <v>11</v>
      </c>
      <c r="E79" s="2">
        <v>20000</v>
      </c>
      <c r="F79" s="4">
        <v>1</v>
      </c>
      <c r="G79" s="2">
        <v>20000</v>
      </c>
      <c r="H79" s="4">
        <v>1</v>
      </c>
      <c r="I79" s="1">
        <v>20000</v>
      </c>
    </row>
    <row r="80" spans="1:9" ht="15.75">
      <c r="A80" s="1">
        <v>68</v>
      </c>
      <c r="B80" s="2" t="s">
        <v>72</v>
      </c>
      <c r="C80" s="2">
        <v>2015</v>
      </c>
      <c r="D80" s="2" t="s">
        <v>11</v>
      </c>
      <c r="E80" s="2">
        <v>19750</v>
      </c>
      <c r="F80" s="4">
        <v>2</v>
      </c>
      <c r="G80" s="2">
        <v>39500</v>
      </c>
      <c r="H80" s="4">
        <v>2</v>
      </c>
      <c r="I80" s="1">
        <v>39500</v>
      </c>
    </row>
    <row r="81" spans="1:9" ht="15.75">
      <c r="A81" s="1">
        <v>69</v>
      </c>
      <c r="B81" s="2" t="s">
        <v>73</v>
      </c>
      <c r="C81" s="2">
        <v>2015</v>
      </c>
      <c r="D81" s="2" t="s">
        <v>11</v>
      </c>
      <c r="E81" s="2">
        <v>9600</v>
      </c>
      <c r="F81" s="4">
        <v>3</v>
      </c>
      <c r="G81" s="2">
        <v>28800</v>
      </c>
      <c r="H81" s="4">
        <v>3</v>
      </c>
      <c r="I81" s="1">
        <v>28800</v>
      </c>
    </row>
    <row r="82" spans="1:9" ht="15.75">
      <c r="A82" s="1">
        <v>70</v>
      </c>
      <c r="B82" s="2" t="s">
        <v>74</v>
      </c>
      <c r="C82" s="2">
        <v>2015</v>
      </c>
      <c r="D82" s="2" t="s">
        <v>11</v>
      </c>
      <c r="E82" s="2">
        <v>35550</v>
      </c>
      <c r="F82" s="4">
        <v>1</v>
      </c>
      <c r="G82" s="2">
        <v>35550</v>
      </c>
      <c r="H82" s="4">
        <v>1</v>
      </c>
      <c r="I82" s="1">
        <v>35550</v>
      </c>
    </row>
    <row r="83" spans="1:9" ht="15.75">
      <c r="A83" s="1">
        <v>71</v>
      </c>
      <c r="B83" s="2" t="s">
        <v>75</v>
      </c>
      <c r="C83" s="2">
        <v>2015</v>
      </c>
      <c r="D83" s="2" t="s">
        <v>11</v>
      </c>
      <c r="E83" s="2">
        <v>2925</v>
      </c>
      <c r="F83" s="4">
        <v>2</v>
      </c>
      <c r="G83" s="2">
        <v>5850</v>
      </c>
      <c r="H83" s="4">
        <v>2</v>
      </c>
      <c r="I83" s="1">
        <v>5850</v>
      </c>
    </row>
    <row r="84" spans="1:9" ht="15.75">
      <c r="A84" s="1">
        <v>72</v>
      </c>
      <c r="B84" s="2" t="s">
        <v>76</v>
      </c>
      <c r="C84" s="2">
        <v>2015</v>
      </c>
      <c r="D84" s="2" t="s">
        <v>11</v>
      </c>
      <c r="E84" s="2">
        <v>2880</v>
      </c>
      <c r="F84" s="4">
        <v>2</v>
      </c>
      <c r="G84" s="2">
        <v>5760</v>
      </c>
      <c r="H84" s="4">
        <v>2</v>
      </c>
      <c r="I84" s="1">
        <v>5760</v>
      </c>
    </row>
    <row r="85" spans="1:9" ht="15.75">
      <c r="A85" s="1">
        <v>73</v>
      </c>
      <c r="B85" s="2" t="s">
        <v>77</v>
      </c>
      <c r="C85" s="2">
        <v>2016</v>
      </c>
      <c r="D85" s="2" t="s">
        <v>11</v>
      </c>
      <c r="E85" s="2">
        <v>12640</v>
      </c>
      <c r="F85" s="4">
        <v>10</v>
      </c>
      <c r="G85" s="2">
        <v>126400</v>
      </c>
      <c r="H85" s="4">
        <v>10</v>
      </c>
      <c r="I85" s="1">
        <v>126400</v>
      </c>
    </row>
    <row r="86" spans="1:9" ht="15.75">
      <c r="A86" s="1">
        <v>74</v>
      </c>
      <c r="B86" s="2" t="s">
        <v>78</v>
      </c>
      <c r="C86" s="2">
        <v>2016</v>
      </c>
      <c r="D86" s="2" t="s">
        <v>11</v>
      </c>
      <c r="E86" s="2">
        <v>10270</v>
      </c>
      <c r="F86" s="4">
        <v>7</v>
      </c>
      <c r="G86" s="2">
        <v>71890</v>
      </c>
      <c r="H86" s="4">
        <v>7</v>
      </c>
      <c r="I86" s="1">
        <v>71890</v>
      </c>
    </row>
    <row r="87" spans="1:9" ht="15.75">
      <c r="A87" s="1">
        <v>75</v>
      </c>
      <c r="B87" s="2" t="s">
        <v>79</v>
      </c>
      <c r="C87" s="2">
        <v>2016</v>
      </c>
      <c r="D87" s="2" t="s">
        <v>11</v>
      </c>
      <c r="E87" s="2">
        <v>12640</v>
      </c>
      <c r="F87" s="4">
        <v>20</v>
      </c>
      <c r="G87" s="2">
        <v>252800</v>
      </c>
      <c r="H87" s="4">
        <v>20</v>
      </c>
      <c r="I87" s="1">
        <v>252800</v>
      </c>
    </row>
    <row r="88" spans="1:9" ht="15.75">
      <c r="A88" s="1">
        <v>76</v>
      </c>
      <c r="B88" s="2" t="s">
        <v>80</v>
      </c>
      <c r="C88" s="2">
        <v>2016</v>
      </c>
      <c r="D88" s="2" t="s">
        <v>11</v>
      </c>
      <c r="E88" s="2">
        <v>12640</v>
      </c>
      <c r="F88" s="4">
        <v>8</v>
      </c>
      <c r="G88" s="2">
        <v>101120</v>
      </c>
      <c r="H88" s="4">
        <v>8</v>
      </c>
      <c r="I88" s="1">
        <v>101120</v>
      </c>
    </row>
    <row r="89" spans="1:9" ht="15.75">
      <c r="A89" s="1">
        <v>77</v>
      </c>
      <c r="B89" s="2" t="s">
        <v>81</v>
      </c>
      <c r="C89" s="2">
        <v>2016</v>
      </c>
      <c r="D89" s="2" t="s">
        <v>11</v>
      </c>
      <c r="E89" s="2">
        <v>6000</v>
      </c>
      <c r="F89" s="4">
        <v>8</v>
      </c>
      <c r="G89" s="2">
        <v>48000</v>
      </c>
      <c r="H89" s="4">
        <v>8</v>
      </c>
      <c r="I89" s="1">
        <v>48000</v>
      </c>
    </row>
    <row r="90" spans="1:9" ht="15.75">
      <c r="A90" s="1">
        <v>78</v>
      </c>
      <c r="B90" s="2" t="s">
        <v>82</v>
      </c>
      <c r="C90" s="2">
        <v>2016</v>
      </c>
      <c r="D90" s="2" t="s">
        <v>11</v>
      </c>
      <c r="E90" s="2">
        <v>39500</v>
      </c>
      <c r="F90" s="4">
        <v>1</v>
      </c>
      <c r="G90" s="2">
        <v>39500</v>
      </c>
      <c r="H90" s="4">
        <v>1</v>
      </c>
      <c r="I90" s="1">
        <v>39500</v>
      </c>
    </row>
    <row r="91" spans="1:9" ht="15.75">
      <c r="A91" s="1">
        <v>79</v>
      </c>
      <c r="B91" s="2" t="s">
        <v>83</v>
      </c>
      <c r="C91" s="2">
        <v>2016</v>
      </c>
      <c r="D91" s="2" t="s">
        <v>11</v>
      </c>
      <c r="E91" s="2">
        <v>200000</v>
      </c>
      <c r="F91" s="4">
        <v>1</v>
      </c>
      <c r="G91" s="2">
        <v>200000</v>
      </c>
      <c r="H91" s="4">
        <v>1</v>
      </c>
      <c r="I91" s="1">
        <v>200000</v>
      </c>
    </row>
    <row r="92" spans="1:9" ht="15.75">
      <c r="A92" s="1">
        <v>80</v>
      </c>
      <c r="B92" s="2" t="s">
        <v>84</v>
      </c>
      <c r="C92" s="2">
        <v>2016</v>
      </c>
      <c r="D92" s="2" t="s">
        <v>11</v>
      </c>
      <c r="E92" s="2">
        <v>94800</v>
      </c>
      <c r="F92" s="4">
        <v>1</v>
      </c>
      <c r="G92" s="2">
        <v>94800</v>
      </c>
      <c r="H92" s="4">
        <v>1</v>
      </c>
      <c r="I92" s="1">
        <v>94800</v>
      </c>
    </row>
    <row r="93" spans="1:9" ht="15.75">
      <c r="A93" s="1">
        <v>81</v>
      </c>
      <c r="B93" s="2" t="s">
        <v>69</v>
      </c>
      <c r="C93" s="2">
        <v>2016</v>
      </c>
      <c r="D93" s="2" t="s">
        <v>11</v>
      </c>
      <c r="E93" s="2">
        <v>47400</v>
      </c>
      <c r="F93" s="4">
        <v>2</v>
      </c>
      <c r="G93" s="2">
        <v>94800</v>
      </c>
      <c r="H93" s="4">
        <v>2</v>
      </c>
      <c r="I93" s="1">
        <v>94800</v>
      </c>
    </row>
    <row r="94" spans="1:9" ht="15.75">
      <c r="A94" s="1">
        <v>82</v>
      </c>
      <c r="B94" s="2" t="s">
        <v>85</v>
      </c>
      <c r="C94" s="2">
        <v>2016</v>
      </c>
      <c r="D94" s="2" t="s">
        <v>11</v>
      </c>
      <c r="E94" s="2">
        <v>15800</v>
      </c>
      <c r="F94" s="4">
        <v>1</v>
      </c>
      <c r="G94" s="2">
        <v>15800</v>
      </c>
      <c r="H94" s="4">
        <v>1</v>
      </c>
      <c r="I94" s="1">
        <v>15800</v>
      </c>
    </row>
    <row r="95" spans="1:9" ht="15.75">
      <c r="A95" s="1">
        <v>83</v>
      </c>
      <c r="B95" s="2" t="s">
        <v>86</v>
      </c>
      <c r="C95" s="2">
        <v>2017</v>
      </c>
      <c r="D95" s="2" t="s">
        <v>11</v>
      </c>
      <c r="E95" s="2">
        <v>2436</v>
      </c>
      <c r="F95" s="5">
        <v>13</v>
      </c>
      <c r="G95" s="2">
        <v>31666</v>
      </c>
      <c r="H95" s="2">
        <v>13</v>
      </c>
      <c r="I95" s="1">
        <v>31666</v>
      </c>
    </row>
    <row r="96" spans="1:9" ht="15.75">
      <c r="A96" s="1">
        <v>84</v>
      </c>
      <c r="B96" s="2" t="s">
        <v>87</v>
      </c>
      <c r="C96" s="2">
        <v>2017</v>
      </c>
      <c r="D96" s="2" t="s">
        <v>11</v>
      </c>
      <c r="E96" s="2">
        <v>7680</v>
      </c>
      <c r="F96" s="4">
        <v>7</v>
      </c>
      <c r="G96" s="2">
        <v>53760</v>
      </c>
      <c r="H96" s="4">
        <v>7</v>
      </c>
      <c r="I96" s="1">
        <v>53760</v>
      </c>
    </row>
    <row r="97" spans="1:9" ht="15.75">
      <c r="A97" s="1">
        <v>85</v>
      </c>
      <c r="B97" s="1" t="s">
        <v>88</v>
      </c>
      <c r="C97" s="1">
        <v>2017</v>
      </c>
      <c r="D97" s="1" t="s">
        <v>11</v>
      </c>
      <c r="E97" s="1">
        <v>39500</v>
      </c>
      <c r="F97" s="6">
        <v>1</v>
      </c>
      <c r="G97" s="1">
        <v>39500</v>
      </c>
      <c r="H97" s="6">
        <v>1</v>
      </c>
      <c r="I97" s="1">
        <v>39500</v>
      </c>
    </row>
    <row r="98" spans="1:9" ht="15.75">
      <c r="A98" s="1">
        <v>86</v>
      </c>
      <c r="B98" s="1" t="s">
        <v>89</v>
      </c>
      <c r="C98" s="1">
        <v>2017</v>
      </c>
      <c r="D98" s="1" t="s">
        <v>11</v>
      </c>
      <c r="E98" s="1">
        <v>86900</v>
      </c>
      <c r="F98" s="1">
        <v>1</v>
      </c>
      <c r="G98" s="1">
        <v>86900</v>
      </c>
      <c r="H98" s="1">
        <v>1</v>
      </c>
      <c r="I98" s="1">
        <v>86900</v>
      </c>
    </row>
    <row r="99" spans="1:9" ht="15.75">
      <c r="A99" s="1">
        <v>87</v>
      </c>
      <c r="B99" s="2" t="s">
        <v>90</v>
      </c>
      <c r="C99" s="2">
        <v>2018</v>
      </c>
      <c r="D99" s="2" t="s">
        <v>11</v>
      </c>
      <c r="E99" s="2">
        <v>9350</v>
      </c>
      <c r="F99" s="4">
        <v>20</v>
      </c>
      <c r="G99" s="2">
        <v>187000</v>
      </c>
      <c r="H99" s="4">
        <v>20</v>
      </c>
      <c r="I99" s="1">
        <f>E99*H99</f>
        <v>187000</v>
      </c>
    </row>
    <row r="100" spans="1:9" ht="15.75">
      <c r="A100" s="1">
        <v>88</v>
      </c>
      <c r="B100" s="2" t="s">
        <v>91</v>
      </c>
      <c r="C100" s="2">
        <v>2018</v>
      </c>
      <c r="D100" s="2" t="s">
        <v>11</v>
      </c>
      <c r="E100" s="2">
        <v>7778</v>
      </c>
      <c r="F100" s="2">
        <v>50</v>
      </c>
      <c r="G100" s="2">
        <v>388900</v>
      </c>
      <c r="H100" s="2">
        <v>50</v>
      </c>
      <c r="I100" s="1">
        <f>E100*H100</f>
        <v>388900</v>
      </c>
    </row>
    <row r="101" spans="1:9" ht="15.75">
      <c r="A101" s="1">
        <v>89</v>
      </c>
      <c r="B101" s="2" t="s">
        <v>92</v>
      </c>
      <c r="C101" s="2">
        <v>2018</v>
      </c>
      <c r="D101" s="2" t="s">
        <v>11</v>
      </c>
      <c r="E101" s="2">
        <v>178200</v>
      </c>
      <c r="F101" s="4">
        <v>1</v>
      </c>
      <c r="G101" s="2">
        <v>178200</v>
      </c>
      <c r="H101" s="4">
        <v>1</v>
      </c>
      <c r="I101" s="1">
        <v>178200</v>
      </c>
    </row>
    <row r="102" spans="1:9" ht="15.75">
      <c r="A102" s="1">
        <v>90</v>
      </c>
      <c r="B102" s="1" t="s">
        <v>93</v>
      </c>
      <c r="C102" s="1">
        <v>2018</v>
      </c>
      <c r="D102" s="1" t="s">
        <v>11</v>
      </c>
      <c r="E102" s="1">
        <v>3300</v>
      </c>
      <c r="F102" s="6">
        <v>20</v>
      </c>
      <c r="G102" s="1">
        <v>66000</v>
      </c>
      <c r="H102" s="6">
        <v>20</v>
      </c>
      <c r="I102" s="1">
        <v>66000</v>
      </c>
    </row>
    <row r="103" spans="1:9" ht="15.75">
      <c r="A103" s="1">
        <v>91</v>
      </c>
      <c r="B103" s="1" t="s">
        <v>83</v>
      </c>
      <c r="C103" s="1">
        <v>2018</v>
      </c>
      <c r="D103" s="1" t="s">
        <v>11</v>
      </c>
      <c r="E103" s="1">
        <v>33000</v>
      </c>
      <c r="F103" s="6">
        <v>1</v>
      </c>
      <c r="G103" s="1">
        <v>33000</v>
      </c>
      <c r="H103" s="6">
        <v>1</v>
      </c>
      <c r="I103" s="1">
        <v>33000</v>
      </c>
    </row>
    <row r="104" spans="1:9" ht="15.75">
      <c r="A104" s="1">
        <v>92</v>
      </c>
      <c r="B104" s="2" t="s">
        <v>94</v>
      </c>
      <c r="C104" s="2">
        <v>2018</v>
      </c>
      <c r="D104" s="2" t="s">
        <v>65</v>
      </c>
      <c r="E104" s="2">
        <v>1780</v>
      </c>
      <c r="F104" s="7">
        <v>141.9</v>
      </c>
      <c r="G104" s="2">
        <v>252602</v>
      </c>
      <c r="H104" s="8">
        <v>141.9</v>
      </c>
      <c r="I104" s="1">
        <v>252602</v>
      </c>
    </row>
    <row r="105" spans="1:9" ht="15.75">
      <c r="A105" s="1">
        <v>93</v>
      </c>
      <c r="B105" s="1" t="s">
        <v>63</v>
      </c>
      <c r="C105" s="1">
        <v>2019</v>
      </c>
      <c r="D105" s="1" t="s">
        <v>11</v>
      </c>
      <c r="E105" s="1">
        <v>28600</v>
      </c>
      <c r="F105" s="6">
        <v>2</v>
      </c>
      <c r="G105" s="1">
        <v>57200</v>
      </c>
      <c r="H105" s="6">
        <v>2</v>
      </c>
      <c r="I105" s="1">
        <v>57200</v>
      </c>
    </row>
    <row r="106" spans="1:9" ht="15.75">
      <c r="A106" s="1">
        <v>94</v>
      </c>
      <c r="B106" s="1" t="s">
        <v>95</v>
      </c>
      <c r="C106" s="1">
        <v>2019</v>
      </c>
      <c r="D106" s="1" t="s">
        <v>11</v>
      </c>
      <c r="E106" s="1">
        <v>17500</v>
      </c>
      <c r="F106" s="6">
        <v>4</v>
      </c>
      <c r="G106" s="1">
        <v>70000</v>
      </c>
      <c r="H106" s="6">
        <v>4</v>
      </c>
      <c r="I106" s="1">
        <v>70000</v>
      </c>
    </row>
    <row r="107" spans="1:9" ht="15.75">
      <c r="A107" s="1">
        <v>95</v>
      </c>
      <c r="B107" s="9" t="s">
        <v>96</v>
      </c>
      <c r="C107" s="1">
        <v>2020</v>
      </c>
      <c r="D107" s="1" t="s">
        <v>11</v>
      </c>
      <c r="E107" s="1">
        <v>124000</v>
      </c>
      <c r="F107" s="6">
        <v>1</v>
      </c>
      <c r="G107" s="1">
        <v>124000</v>
      </c>
      <c r="H107" s="6">
        <v>1</v>
      </c>
      <c r="I107" s="1">
        <v>124000</v>
      </c>
    </row>
    <row r="108" spans="1:9" ht="15.75">
      <c r="A108" s="1">
        <v>96</v>
      </c>
      <c r="B108" s="9" t="s">
        <v>97</v>
      </c>
      <c r="C108" s="1">
        <v>2020</v>
      </c>
      <c r="D108" s="1" t="s">
        <v>11</v>
      </c>
      <c r="E108" s="1">
        <v>65000</v>
      </c>
      <c r="F108" s="6">
        <v>1</v>
      </c>
      <c r="G108" s="1">
        <v>65000</v>
      </c>
      <c r="H108" s="6">
        <v>1</v>
      </c>
      <c r="I108" s="1">
        <v>65000</v>
      </c>
    </row>
    <row r="109" spans="1:9" ht="15.75">
      <c r="A109" s="1">
        <v>97</v>
      </c>
      <c r="B109" s="1" t="s">
        <v>98</v>
      </c>
      <c r="C109" s="1">
        <v>2021</v>
      </c>
      <c r="D109" s="1" t="s">
        <v>11</v>
      </c>
      <c r="E109" s="1">
        <v>40000</v>
      </c>
      <c r="F109" s="6">
        <v>1</v>
      </c>
      <c r="G109" s="1">
        <v>40000</v>
      </c>
      <c r="H109" s="6">
        <v>1</v>
      </c>
      <c r="I109" s="1">
        <v>40000</v>
      </c>
    </row>
    <row r="110" spans="1:9" ht="15.75">
      <c r="A110" s="1">
        <v>98</v>
      </c>
      <c r="B110" s="1" t="s">
        <v>99</v>
      </c>
      <c r="C110" s="1">
        <v>2021</v>
      </c>
      <c r="D110" s="1" t="s">
        <v>11</v>
      </c>
      <c r="E110" s="1">
        <v>198000</v>
      </c>
      <c r="F110" s="6">
        <v>1</v>
      </c>
      <c r="G110" s="1">
        <v>198000</v>
      </c>
      <c r="H110" s="6">
        <v>1</v>
      </c>
      <c r="I110" s="1">
        <v>198000</v>
      </c>
    </row>
    <row r="111" spans="1:9" ht="15.75">
      <c r="A111" s="1">
        <v>99</v>
      </c>
      <c r="B111" s="1" t="s">
        <v>100</v>
      </c>
      <c r="C111" s="1">
        <v>2021</v>
      </c>
      <c r="D111" s="1" t="s">
        <v>11</v>
      </c>
      <c r="E111" s="1">
        <v>192500</v>
      </c>
      <c r="F111" s="6">
        <v>1</v>
      </c>
      <c r="G111" s="1">
        <v>192500</v>
      </c>
      <c r="H111" s="6">
        <v>1</v>
      </c>
      <c r="I111" s="1">
        <v>192500</v>
      </c>
    </row>
    <row r="112" spans="1:9" ht="15.75">
      <c r="A112" s="1">
        <v>100</v>
      </c>
      <c r="B112" s="1" t="s">
        <v>101</v>
      </c>
      <c r="C112" s="1">
        <v>2021</v>
      </c>
      <c r="D112" s="1" t="s">
        <v>11</v>
      </c>
      <c r="E112" s="1">
        <v>77000</v>
      </c>
      <c r="F112" s="6">
        <v>1</v>
      </c>
      <c r="G112" s="1">
        <v>77000</v>
      </c>
      <c r="H112" s="6">
        <v>1</v>
      </c>
      <c r="I112" s="1">
        <v>77000</v>
      </c>
    </row>
    <row r="113" spans="1:10" ht="15.75">
      <c r="A113" s="1">
        <v>101</v>
      </c>
      <c r="B113" s="1" t="s">
        <v>102</v>
      </c>
      <c r="C113" s="1">
        <v>2021</v>
      </c>
      <c r="D113" s="1" t="s">
        <v>11</v>
      </c>
      <c r="E113" s="1">
        <v>55000</v>
      </c>
      <c r="F113" s="6">
        <v>1</v>
      </c>
      <c r="G113" s="1">
        <v>55000</v>
      </c>
      <c r="H113" s="6">
        <v>1</v>
      </c>
      <c r="I113" s="1">
        <v>55000</v>
      </c>
    </row>
    <row r="114" spans="1:10" ht="15.75">
      <c r="A114" s="1">
        <v>102</v>
      </c>
      <c r="B114" s="9" t="s">
        <v>103</v>
      </c>
      <c r="C114" s="1">
        <v>2021</v>
      </c>
      <c r="D114" s="1" t="s">
        <v>11</v>
      </c>
      <c r="E114" s="1">
        <v>16500</v>
      </c>
      <c r="F114" s="6">
        <v>15</v>
      </c>
      <c r="G114" s="1">
        <v>247500</v>
      </c>
      <c r="H114" s="6">
        <v>15</v>
      </c>
      <c r="I114" s="1">
        <v>247500</v>
      </c>
    </row>
    <row r="115" spans="1:10" ht="15.75">
      <c r="A115" s="1">
        <v>103</v>
      </c>
      <c r="B115" s="9" t="s">
        <v>47</v>
      </c>
      <c r="C115" s="1">
        <v>2021</v>
      </c>
      <c r="D115" s="1" t="s">
        <v>11</v>
      </c>
      <c r="E115" s="1">
        <v>12461</v>
      </c>
      <c r="F115" s="6">
        <v>15</v>
      </c>
      <c r="G115" s="1">
        <v>186915</v>
      </c>
      <c r="H115" s="6">
        <v>15</v>
      </c>
      <c r="I115" s="1">
        <v>186915</v>
      </c>
    </row>
    <row r="116" spans="1:10" ht="15.75">
      <c r="A116" s="1">
        <v>104</v>
      </c>
      <c r="B116" s="9" t="s">
        <v>104</v>
      </c>
      <c r="C116" s="1">
        <v>2021</v>
      </c>
      <c r="D116" s="1" t="s">
        <v>11</v>
      </c>
      <c r="E116" s="1">
        <v>14900</v>
      </c>
      <c r="F116" s="6">
        <v>4</v>
      </c>
      <c r="G116" s="1">
        <v>59600</v>
      </c>
      <c r="H116" s="6">
        <v>4</v>
      </c>
      <c r="I116" s="1">
        <v>59600</v>
      </c>
    </row>
    <row r="117" spans="1:10" ht="15.75">
      <c r="A117" s="1">
        <v>105</v>
      </c>
      <c r="B117" s="9" t="s">
        <v>105</v>
      </c>
      <c r="C117" s="1">
        <v>2021</v>
      </c>
      <c r="D117" s="1" t="s">
        <v>11</v>
      </c>
      <c r="E117" s="1">
        <v>14133</v>
      </c>
      <c r="F117" s="6">
        <v>6</v>
      </c>
      <c r="G117" s="1">
        <v>84798</v>
      </c>
      <c r="H117" s="6">
        <v>6</v>
      </c>
      <c r="I117" s="1">
        <v>84798</v>
      </c>
    </row>
    <row r="118" spans="1:10" ht="15.75">
      <c r="A118" s="1">
        <v>106</v>
      </c>
      <c r="B118" s="9" t="s">
        <v>106</v>
      </c>
      <c r="C118" s="1">
        <v>2021</v>
      </c>
      <c r="D118" s="1" t="s">
        <v>11</v>
      </c>
      <c r="E118" s="1">
        <v>7700</v>
      </c>
      <c r="F118" s="6">
        <v>10</v>
      </c>
      <c r="G118" s="1">
        <v>77000</v>
      </c>
      <c r="H118" s="6">
        <v>10</v>
      </c>
      <c r="I118" s="1">
        <v>77000</v>
      </c>
    </row>
    <row r="119" spans="1:10" ht="15.75">
      <c r="A119" s="1">
        <v>107</v>
      </c>
      <c r="B119" s="9" t="s">
        <v>107</v>
      </c>
      <c r="C119" s="1">
        <v>2021</v>
      </c>
      <c r="D119" s="1" t="s">
        <v>108</v>
      </c>
      <c r="E119" s="1">
        <v>36923</v>
      </c>
      <c r="F119" s="6">
        <v>15</v>
      </c>
      <c r="G119" s="1">
        <v>553845</v>
      </c>
      <c r="H119" s="6">
        <v>15</v>
      </c>
      <c r="I119" s="1">
        <v>553845</v>
      </c>
    </row>
    <row r="120" spans="1:10" ht="15.75">
      <c r="A120" s="1">
        <v>108</v>
      </c>
      <c r="B120" s="9" t="s">
        <v>109</v>
      </c>
      <c r="C120" s="1">
        <v>2021</v>
      </c>
      <c r="D120" s="1" t="s">
        <v>11</v>
      </c>
      <c r="E120" s="1">
        <v>24143</v>
      </c>
      <c r="F120" s="6">
        <v>10</v>
      </c>
      <c r="G120" s="1">
        <v>241430</v>
      </c>
      <c r="H120" s="6">
        <v>10</v>
      </c>
      <c r="I120" s="1">
        <v>241430</v>
      </c>
    </row>
    <row r="121" spans="1:10" ht="15.75">
      <c r="A121" s="1">
        <v>109</v>
      </c>
      <c r="B121" s="9" t="s">
        <v>69</v>
      </c>
      <c r="C121" s="1">
        <v>2021</v>
      </c>
      <c r="D121" s="1" t="s">
        <v>11</v>
      </c>
      <c r="E121" s="1">
        <v>43280</v>
      </c>
      <c r="F121" s="6">
        <v>4</v>
      </c>
      <c r="G121" s="1">
        <v>173120</v>
      </c>
      <c r="H121" s="6">
        <v>4</v>
      </c>
      <c r="I121" s="1">
        <v>173120</v>
      </c>
    </row>
    <row r="122" spans="1:10" ht="15.75">
      <c r="A122" s="1">
        <v>110</v>
      </c>
      <c r="B122" s="9" t="s">
        <v>64</v>
      </c>
      <c r="C122" s="1">
        <v>2021</v>
      </c>
      <c r="D122" s="2" t="s">
        <v>65</v>
      </c>
      <c r="E122" s="1">
        <v>4000</v>
      </c>
      <c r="F122" s="6">
        <v>80</v>
      </c>
      <c r="G122" s="1">
        <v>320000</v>
      </c>
      <c r="H122" s="6">
        <v>80</v>
      </c>
      <c r="I122" s="1">
        <v>320000</v>
      </c>
    </row>
    <row r="123" spans="1:10" ht="15.75">
      <c r="A123" s="1">
        <v>111</v>
      </c>
      <c r="B123" s="9" t="s">
        <v>107</v>
      </c>
      <c r="C123" s="1">
        <v>2021</v>
      </c>
      <c r="D123" s="1" t="s">
        <v>108</v>
      </c>
      <c r="E123" s="1">
        <v>36923</v>
      </c>
      <c r="F123" s="6">
        <v>25</v>
      </c>
      <c r="G123" s="1">
        <v>923075</v>
      </c>
      <c r="H123" s="6">
        <v>25</v>
      </c>
      <c r="I123" s="1">
        <v>923075</v>
      </c>
    </row>
    <row r="124" spans="1:10" ht="60.75" customHeight="1">
      <c r="A124" s="10">
        <v>112</v>
      </c>
      <c r="B124" s="11" t="s">
        <v>110</v>
      </c>
      <c r="C124" s="1">
        <v>2021</v>
      </c>
      <c r="D124" s="1" t="s">
        <v>11</v>
      </c>
      <c r="E124" s="1">
        <v>299580</v>
      </c>
      <c r="F124" s="6">
        <v>1</v>
      </c>
      <c r="G124" s="1">
        <v>299580</v>
      </c>
      <c r="H124" s="6">
        <v>1</v>
      </c>
      <c r="I124" s="1">
        <v>299580</v>
      </c>
    </row>
    <row r="125" spans="1:10" ht="15.75">
      <c r="A125" s="1"/>
      <c r="B125" s="12" t="s">
        <v>111</v>
      </c>
      <c r="C125" s="1"/>
      <c r="D125" s="1"/>
      <c r="E125" s="1"/>
      <c r="F125" s="13">
        <f>SUM(F13:F124)</f>
        <v>1068.44</v>
      </c>
      <c r="G125" s="14">
        <f>SUM(G13:G124)</f>
        <v>11701212</v>
      </c>
      <c r="H125" s="14">
        <f>SUM(H13:H124)</f>
        <v>1068.44</v>
      </c>
      <c r="I125" s="14">
        <f>SUM(I13:I124)</f>
        <v>11701212</v>
      </c>
    </row>
    <row r="126" spans="1:10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</sheetData>
  <mergeCells count="22">
    <mergeCell ref="I11:I12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G1:J3"/>
    <mergeCell ref="B4:H5"/>
    <mergeCell ref="A7:A10"/>
    <mergeCell ref="B7:B10"/>
    <mergeCell ref="C7:C10"/>
    <mergeCell ref="D7:D10"/>
    <mergeCell ref="E7:E10"/>
    <mergeCell ref="F7:G8"/>
    <mergeCell ref="H7:I8"/>
    <mergeCell ref="F9:F10"/>
    <mergeCell ref="G9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0"/>
  <sheetViews>
    <sheetView workbookViewId="0">
      <selection activeCell="L12" sqref="L12"/>
    </sheetView>
  </sheetViews>
  <sheetFormatPr defaultRowHeight="15"/>
  <cols>
    <col min="1" max="1" width="5" customWidth="1"/>
    <col min="2" max="2" width="34.7109375" customWidth="1"/>
    <col min="3" max="3" width="7.140625" customWidth="1"/>
    <col min="4" max="4" width="6.42578125" customWidth="1"/>
    <col min="5" max="5" width="6.140625" customWidth="1"/>
    <col min="6" max="6" width="10" customWidth="1"/>
    <col min="7" max="7" width="11.7109375" customWidth="1"/>
    <col min="8" max="8" width="12.28515625" customWidth="1"/>
    <col min="9" max="9" width="10.5703125" customWidth="1"/>
    <col min="10" max="10" width="12.7109375" customWidth="1"/>
    <col min="12" max="13" width="10.28515625" bestFit="1" customWidth="1"/>
    <col min="14" max="14" width="12.85546875" bestFit="1" customWidth="1"/>
    <col min="15" max="15" width="11.5703125" bestFit="1" customWidth="1"/>
    <col min="16" max="16" width="12.85546875" bestFit="1" customWidth="1"/>
  </cols>
  <sheetData>
    <row r="1" spans="1:12" ht="15" customHeight="1">
      <c r="G1" s="691" t="s">
        <v>2767</v>
      </c>
      <c r="H1" s="691"/>
      <c r="I1" s="691"/>
      <c r="J1" s="691"/>
    </row>
    <row r="2" spans="1:12" ht="15" customHeight="1">
      <c r="G2" s="691"/>
      <c r="H2" s="691"/>
      <c r="I2" s="691"/>
      <c r="J2" s="691"/>
    </row>
    <row r="3" spans="1:12" ht="15" customHeight="1">
      <c r="G3" s="691"/>
      <c r="H3" s="691"/>
      <c r="I3" s="691"/>
      <c r="J3" s="691"/>
    </row>
    <row r="4" spans="1:12" ht="15" customHeight="1">
      <c r="G4" s="691"/>
      <c r="H4" s="691"/>
      <c r="I4" s="691"/>
      <c r="J4" s="691"/>
    </row>
    <row r="5" spans="1:12">
      <c r="B5" s="682" t="s">
        <v>112</v>
      </c>
      <c r="C5" s="682"/>
      <c r="D5" s="682"/>
      <c r="E5" s="682"/>
      <c r="F5" s="682"/>
      <c r="G5" s="682"/>
      <c r="H5" s="682"/>
      <c r="I5" s="682"/>
    </row>
    <row r="6" spans="1:12">
      <c r="B6" s="682"/>
      <c r="C6" s="682"/>
      <c r="D6" s="682"/>
      <c r="E6" s="682"/>
      <c r="F6" s="682"/>
      <c r="G6" s="682"/>
      <c r="H6" s="682"/>
      <c r="I6" s="682"/>
    </row>
    <row r="7" spans="1:12" ht="15.75">
      <c r="A7" s="16"/>
      <c r="B7" s="17"/>
      <c r="C7" s="17"/>
      <c r="D7" s="18"/>
      <c r="E7" s="18"/>
      <c r="F7" s="19"/>
      <c r="G7" s="17"/>
      <c r="H7" s="19"/>
      <c r="I7" s="19"/>
      <c r="J7" s="17"/>
    </row>
    <row r="8" spans="1:12">
      <c r="A8" s="663" t="s">
        <v>113</v>
      </c>
      <c r="B8" s="663" t="s">
        <v>114</v>
      </c>
      <c r="C8" s="663" t="s">
        <v>115</v>
      </c>
      <c r="D8" s="663" t="s">
        <v>116</v>
      </c>
      <c r="E8" s="663" t="s">
        <v>117</v>
      </c>
      <c r="F8" s="663" t="s">
        <v>118</v>
      </c>
      <c r="G8" s="650" t="s">
        <v>6</v>
      </c>
      <c r="H8" s="651"/>
      <c r="I8" s="650" t="s">
        <v>119</v>
      </c>
      <c r="J8" s="651"/>
    </row>
    <row r="9" spans="1:12" ht="30">
      <c r="A9" s="664"/>
      <c r="B9" s="664"/>
      <c r="C9" s="664"/>
      <c r="D9" s="664"/>
      <c r="E9" s="664"/>
      <c r="F9" s="664"/>
      <c r="G9" s="20" t="s">
        <v>120</v>
      </c>
      <c r="H9" s="21" t="s">
        <v>121</v>
      </c>
      <c r="I9" s="22" t="s">
        <v>122</v>
      </c>
      <c r="J9" s="20" t="s">
        <v>123</v>
      </c>
    </row>
    <row r="10" spans="1:12">
      <c r="A10" s="23">
        <v>1</v>
      </c>
      <c r="B10" s="24" t="s">
        <v>124</v>
      </c>
      <c r="C10" s="24">
        <v>1988</v>
      </c>
      <c r="D10" s="25">
        <v>2010</v>
      </c>
      <c r="E10" s="25" t="s">
        <v>11</v>
      </c>
      <c r="F10" s="26">
        <v>2222000</v>
      </c>
      <c r="G10" s="25">
        <v>1</v>
      </c>
      <c r="H10" s="27">
        <v>2222000</v>
      </c>
      <c r="I10" s="25">
        <v>1</v>
      </c>
      <c r="J10" s="27">
        <v>2222000</v>
      </c>
      <c r="L10" t="s">
        <v>125</v>
      </c>
    </row>
    <row r="11" spans="1:12">
      <c r="A11" s="23">
        <v>2</v>
      </c>
      <c r="B11" s="28" t="s">
        <v>126</v>
      </c>
      <c r="C11" s="29"/>
      <c r="D11" s="29">
        <v>2010</v>
      </c>
      <c r="E11" s="30" t="s">
        <v>11</v>
      </c>
      <c r="F11" s="31">
        <v>24000</v>
      </c>
      <c r="G11" s="29">
        <v>20</v>
      </c>
      <c r="H11" s="32">
        <f t="shared" ref="H11:H20" si="0">SUM(F11*G11)</f>
        <v>480000</v>
      </c>
      <c r="I11" s="29">
        <v>20</v>
      </c>
      <c r="J11" s="32">
        <v>480000</v>
      </c>
    </row>
    <row r="12" spans="1:12">
      <c r="A12" s="23">
        <v>3</v>
      </c>
      <c r="B12" s="28" t="s">
        <v>127</v>
      </c>
      <c r="C12" s="29"/>
      <c r="D12" s="29">
        <v>2010</v>
      </c>
      <c r="E12" s="30" t="s">
        <v>11</v>
      </c>
      <c r="F12" s="31">
        <v>51200</v>
      </c>
      <c r="G12" s="29">
        <v>10</v>
      </c>
      <c r="H12" s="32">
        <f t="shared" si="0"/>
        <v>512000</v>
      </c>
      <c r="I12" s="29">
        <v>10</v>
      </c>
      <c r="J12" s="32">
        <v>512000</v>
      </c>
    </row>
    <row r="13" spans="1:12">
      <c r="A13" s="23">
        <v>4</v>
      </c>
      <c r="B13" s="28" t="s">
        <v>128</v>
      </c>
      <c r="C13" s="29"/>
      <c r="D13" s="29">
        <v>1997</v>
      </c>
      <c r="E13" s="30" t="s">
        <v>11</v>
      </c>
      <c r="F13" s="31">
        <v>0</v>
      </c>
      <c r="G13" s="29">
        <v>1</v>
      </c>
      <c r="H13" s="32">
        <v>0</v>
      </c>
      <c r="I13" s="29">
        <v>1</v>
      </c>
      <c r="J13" s="32">
        <v>0</v>
      </c>
    </row>
    <row r="14" spans="1:12">
      <c r="A14" s="23">
        <v>5</v>
      </c>
      <c r="B14" s="28" t="s">
        <v>129</v>
      </c>
      <c r="C14" s="29"/>
      <c r="D14" s="29">
        <v>2007</v>
      </c>
      <c r="E14" s="30" t="s">
        <v>11</v>
      </c>
      <c r="F14" s="31">
        <v>29880</v>
      </c>
      <c r="G14" s="29">
        <v>1</v>
      </c>
      <c r="H14" s="32">
        <v>29880</v>
      </c>
      <c r="I14" s="29">
        <v>1</v>
      </c>
      <c r="J14" s="32">
        <v>29880</v>
      </c>
    </row>
    <row r="15" spans="1:12">
      <c r="A15" s="23">
        <v>6</v>
      </c>
      <c r="B15" s="28" t="s">
        <v>130</v>
      </c>
      <c r="C15" s="29"/>
      <c r="D15" s="29">
        <v>2007</v>
      </c>
      <c r="E15" s="30" t="s">
        <v>11</v>
      </c>
      <c r="F15" s="31">
        <v>158400</v>
      </c>
      <c r="G15" s="29">
        <v>2</v>
      </c>
      <c r="H15" s="32">
        <f t="shared" si="0"/>
        <v>316800</v>
      </c>
      <c r="I15" s="29">
        <v>2</v>
      </c>
      <c r="J15" s="32">
        <v>316800</v>
      </c>
    </row>
    <row r="16" spans="1:12">
      <c r="A16" s="23">
        <v>7</v>
      </c>
      <c r="B16" s="28" t="s">
        <v>131</v>
      </c>
      <c r="C16" s="29"/>
      <c r="D16" s="29">
        <v>2007</v>
      </c>
      <c r="E16" s="30" t="s">
        <v>11</v>
      </c>
      <c r="F16" s="31">
        <v>770400</v>
      </c>
      <c r="G16" s="29">
        <v>1</v>
      </c>
      <c r="H16" s="32">
        <f t="shared" si="0"/>
        <v>770400</v>
      </c>
      <c r="I16" s="29">
        <v>1</v>
      </c>
      <c r="J16" s="32">
        <f t="shared" ref="J16:J20" si="1">SUM(H16*I16)</f>
        <v>770400</v>
      </c>
    </row>
    <row r="17" spans="1:13">
      <c r="A17" s="23">
        <v>8</v>
      </c>
      <c r="B17" s="28" t="s">
        <v>132</v>
      </c>
      <c r="C17" s="29"/>
      <c r="D17" s="29">
        <v>2007</v>
      </c>
      <c r="E17" s="30" t="s">
        <v>11</v>
      </c>
      <c r="F17" s="31">
        <v>72000</v>
      </c>
      <c r="G17" s="29">
        <v>1</v>
      </c>
      <c r="H17" s="32">
        <f t="shared" si="0"/>
        <v>72000</v>
      </c>
      <c r="I17" s="29">
        <v>1</v>
      </c>
      <c r="J17" s="32">
        <f t="shared" si="1"/>
        <v>72000</v>
      </c>
    </row>
    <row r="18" spans="1:13">
      <c r="A18" s="23">
        <v>9</v>
      </c>
      <c r="B18" s="33" t="s">
        <v>133</v>
      </c>
      <c r="C18" s="34">
        <v>1989</v>
      </c>
      <c r="D18" s="35">
        <v>2008</v>
      </c>
      <c r="E18" s="36" t="s">
        <v>11</v>
      </c>
      <c r="F18" s="37">
        <v>44800</v>
      </c>
      <c r="G18" s="35">
        <v>1</v>
      </c>
      <c r="H18" s="38">
        <f t="shared" si="0"/>
        <v>44800</v>
      </c>
      <c r="I18" s="35">
        <v>1</v>
      </c>
      <c r="J18" s="38">
        <f t="shared" si="1"/>
        <v>44800</v>
      </c>
    </row>
    <row r="19" spans="1:13">
      <c r="A19" s="23">
        <v>10</v>
      </c>
      <c r="B19" s="28" t="s">
        <v>134</v>
      </c>
      <c r="C19" s="28">
        <v>1989</v>
      </c>
      <c r="D19" s="29" t="s">
        <v>135</v>
      </c>
      <c r="E19" s="30" t="s">
        <v>11</v>
      </c>
      <c r="F19" s="31">
        <v>18810</v>
      </c>
      <c r="G19" s="29" t="s">
        <v>136</v>
      </c>
      <c r="H19" s="32">
        <f t="shared" si="0"/>
        <v>18810</v>
      </c>
      <c r="I19" s="29" t="s">
        <v>136</v>
      </c>
      <c r="J19" s="32">
        <f t="shared" si="1"/>
        <v>18810</v>
      </c>
    </row>
    <row r="20" spans="1:13">
      <c r="A20" s="23">
        <v>11</v>
      </c>
      <c r="B20" s="28" t="s">
        <v>134</v>
      </c>
      <c r="C20" s="28">
        <v>1989</v>
      </c>
      <c r="D20" s="29">
        <v>1991</v>
      </c>
      <c r="E20" s="30" t="s">
        <v>11</v>
      </c>
      <c r="F20" s="31">
        <v>16720</v>
      </c>
      <c r="G20" s="29">
        <v>1</v>
      </c>
      <c r="H20" s="32">
        <f t="shared" si="0"/>
        <v>16720</v>
      </c>
      <c r="I20" s="29">
        <v>1</v>
      </c>
      <c r="J20" s="32">
        <f t="shared" si="1"/>
        <v>16720</v>
      </c>
    </row>
    <row r="21" spans="1:13">
      <c r="A21" s="23">
        <v>12</v>
      </c>
      <c r="B21" s="28" t="s">
        <v>137</v>
      </c>
      <c r="C21" s="28">
        <v>1984</v>
      </c>
      <c r="D21" s="29">
        <v>2006</v>
      </c>
      <c r="E21" s="30" t="s">
        <v>11</v>
      </c>
      <c r="F21" s="31">
        <v>57120</v>
      </c>
      <c r="G21" s="29">
        <v>1</v>
      </c>
      <c r="H21" s="32">
        <v>57120</v>
      </c>
      <c r="I21" s="29">
        <v>1</v>
      </c>
      <c r="J21" s="32">
        <v>57120</v>
      </c>
    </row>
    <row r="22" spans="1:13">
      <c r="A22" s="23">
        <v>13</v>
      </c>
      <c r="B22" s="28" t="s">
        <v>138</v>
      </c>
      <c r="C22" s="28">
        <v>2008</v>
      </c>
      <c r="D22" s="29">
        <v>2008</v>
      </c>
      <c r="E22" s="30" t="s">
        <v>11</v>
      </c>
      <c r="F22" s="32">
        <v>7637320</v>
      </c>
      <c r="G22" s="29">
        <v>1</v>
      </c>
      <c r="H22" s="27">
        <v>7637320</v>
      </c>
      <c r="I22" s="29">
        <v>1</v>
      </c>
      <c r="J22" s="27">
        <v>7637320</v>
      </c>
    </row>
    <row r="23" spans="1:13">
      <c r="A23" s="23">
        <v>14</v>
      </c>
      <c r="B23" s="28" t="s">
        <v>139</v>
      </c>
      <c r="C23" s="28">
        <v>2008</v>
      </c>
      <c r="D23" s="29">
        <v>2008</v>
      </c>
      <c r="E23" s="30" t="s">
        <v>11</v>
      </c>
      <c r="F23" s="32">
        <v>8336218</v>
      </c>
      <c r="G23" s="29">
        <v>1</v>
      </c>
      <c r="H23" s="32">
        <v>8336218</v>
      </c>
      <c r="I23" s="29">
        <v>1</v>
      </c>
      <c r="J23" s="32">
        <v>8336218</v>
      </c>
    </row>
    <row r="24" spans="1:13">
      <c r="A24" s="23">
        <v>15</v>
      </c>
      <c r="B24" s="28" t="s">
        <v>140</v>
      </c>
      <c r="C24" s="28">
        <v>2007</v>
      </c>
      <c r="D24" s="29">
        <v>2008</v>
      </c>
      <c r="E24" s="30" t="s">
        <v>11</v>
      </c>
      <c r="F24" s="31">
        <v>4857600</v>
      </c>
      <c r="G24" s="29">
        <v>1</v>
      </c>
      <c r="H24" s="32">
        <v>4857600</v>
      </c>
      <c r="I24" s="29">
        <v>1</v>
      </c>
      <c r="J24" s="32">
        <v>4857600</v>
      </c>
    </row>
    <row r="25" spans="1:13">
      <c r="A25" s="23">
        <v>16</v>
      </c>
      <c r="B25" s="28" t="s">
        <v>141</v>
      </c>
      <c r="C25" s="28">
        <v>1983</v>
      </c>
      <c r="D25" s="29">
        <v>2009</v>
      </c>
      <c r="E25" s="30" t="s">
        <v>11</v>
      </c>
      <c r="F25" s="31">
        <v>7723040</v>
      </c>
      <c r="G25" s="29">
        <v>1</v>
      </c>
      <c r="H25" s="32">
        <v>7723040</v>
      </c>
      <c r="I25" s="29">
        <v>1</v>
      </c>
      <c r="J25" s="32">
        <v>7723040</v>
      </c>
    </row>
    <row r="26" spans="1:13">
      <c r="A26" s="23">
        <v>17</v>
      </c>
      <c r="B26" s="28" t="s">
        <v>142</v>
      </c>
      <c r="C26" s="28">
        <v>2008</v>
      </c>
      <c r="D26" s="29">
        <v>2009</v>
      </c>
      <c r="E26" s="30" t="s">
        <v>11</v>
      </c>
      <c r="F26" s="31">
        <v>260480</v>
      </c>
      <c r="G26" s="29">
        <v>1</v>
      </c>
      <c r="H26" s="32">
        <f t="shared" ref="H26:H89" si="2">SUM(F26*G26)</f>
        <v>260480</v>
      </c>
      <c r="I26" s="29">
        <v>1</v>
      </c>
      <c r="J26" s="32">
        <f t="shared" ref="J26:J37" si="3">SUM(H26*I26)</f>
        <v>260480</v>
      </c>
      <c r="M26" t="s">
        <v>125</v>
      </c>
    </row>
    <row r="27" spans="1:13">
      <c r="A27" s="23">
        <v>18</v>
      </c>
      <c r="B27" s="28" t="s">
        <v>143</v>
      </c>
      <c r="C27" s="28">
        <v>2007</v>
      </c>
      <c r="D27" s="29">
        <v>2008</v>
      </c>
      <c r="E27" s="30" t="s">
        <v>11</v>
      </c>
      <c r="F27" s="31">
        <v>1292800</v>
      </c>
      <c r="G27" s="29">
        <v>1</v>
      </c>
      <c r="H27" s="32">
        <f t="shared" si="2"/>
        <v>1292800</v>
      </c>
      <c r="I27" s="29">
        <v>1</v>
      </c>
      <c r="J27" s="32">
        <f t="shared" si="3"/>
        <v>1292800</v>
      </c>
    </row>
    <row r="28" spans="1:13">
      <c r="A28" s="23">
        <v>19</v>
      </c>
      <c r="B28" s="28" t="s">
        <v>144</v>
      </c>
      <c r="C28" s="29"/>
      <c r="D28" s="29">
        <v>2008</v>
      </c>
      <c r="E28" s="30" t="s">
        <v>11</v>
      </c>
      <c r="F28" s="31">
        <v>40000</v>
      </c>
      <c r="G28" s="29">
        <v>32</v>
      </c>
      <c r="H28" s="32">
        <f t="shared" si="2"/>
        <v>1280000</v>
      </c>
      <c r="I28" s="29">
        <v>32</v>
      </c>
      <c r="J28" s="32">
        <v>1280000</v>
      </c>
    </row>
    <row r="29" spans="1:13">
      <c r="A29" s="23">
        <v>20</v>
      </c>
      <c r="B29" s="28" t="s">
        <v>145</v>
      </c>
      <c r="C29" s="29"/>
      <c r="D29" s="29">
        <v>2008</v>
      </c>
      <c r="E29" s="30" t="s">
        <v>11</v>
      </c>
      <c r="F29" s="31">
        <v>132000</v>
      </c>
      <c r="G29" s="29">
        <v>5</v>
      </c>
      <c r="H29" s="32">
        <f t="shared" si="2"/>
        <v>660000</v>
      </c>
      <c r="I29" s="29">
        <v>5</v>
      </c>
      <c r="J29" s="32">
        <v>660000</v>
      </c>
    </row>
    <row r="30" spans="1:13">
      <c r="A30" s="23">
        <v>21</v>
      </c>
      <c r="B30" s="28" t="s">
        <v>146</v>
      </c>
      <c r="C30" s="29"/>
      <c r="D30" s="29">
        <v>2008</v>
      </c>
      <c r="E30" s="30" t="s">
        <v>11</v>
      </c>
      <c r="F30" s="31">
        <v>90000</v>
      </c>
      <c r="G30" s="29">
        <v>5</v>
      </c>
      <c r="H30" s="32">
        <f t="shared" si="2"/>
        <v>450000</v>
      </c>
      <c r="I30" s="29">
        <v>5</v>
      </c>
      <c r="J30" s="32">
        <v>450000</v>
      </c>
    </row>
    <row r="31" spans="1:13">
      <c r="A31" s="23">
        <v>22</v>
      </c>
      <c r="B31" s="28" t="s">
        <v>147</v>
      </c>
      <c r="C31" s="29"/>
      <c r="D31" s="29">
        <v>2008</v>
      </c>
      <c r="E31" s="30" t="s">
        <v>11</v>
      </c>
      <c r="F31" s="31">
        <v>109200</v>
      </c>
      <c r="G31" s="29">
        <v>5</v>
      </c>
      <c r="H31" s="32">
        <f t="shared" si="2"/>
        <v>546000</v>
      </c>
      <c r="I31" s="29">
        <v>5</v>
      </c>
      <c r="J31" s="32">
        <v>546000</v>
      </c>
    </row>
    <row r="32" spans="1:13">
      <c r="A32" s="23">
        <v>23</v>
      </c>
      <c r="B32" s="28" t="s">
        <v>148</v>
      </c>
      <c r="C32" s="29"/>
      <c r="D32" s="29">
        <v>2008</v>
      </c>
      <c r="E32" s="30" t="s">
        <v>11</v>
      </c>
      <c r="F32" s="31">
        <v>60000</v>
      </c>
      <c r="G32" s="29">
        <v>5</v>
      </c>
      <c r="H32" s="32">
        <f t="shared" si="2"/>
        <v>300000</v>
      </c>
      <c r="I32" s="29">
        <v>5</v>
      </c>
      <c r="J32" s="32">
        <v>300000</v>
      </c>
    </row>
    <row r="33" spans="1:10">
      <c r="A33" s="23">
        <v>24</v>
      </c>
      <c r="B33" s="28" t="s">
        <v>149</v>
      </c>
      <c r="C33" s="29"/>
      <c r="D33" s="29">
        <v>2008</v>
      </c>
      <c r="E33" s="30" t="s">
        <v>11</v>
      </c>
      <c r="F33" s="31">
        <v>84000</v>
      </c>
      <c r="G33" s="29">
        <v>5</v>
      </c>
      <c r="H33" s="32">
        <f t="shared" si="2"/>
        <v>420000</v>
      </c>
      <c r="I33" s="29">
        <v>5</v>
      </c>
      <c r="J33" s="32">
        <v>420000</v>
      </c>
    </row>
    <row r="34" spans="1:10">
      <c r="A34" s="23">
        <v>25</v>
      </c>
      <c r="B34" s="28" t="s">
        <v>150</v>
      </c>
      <c r="C34" s="29"/>
      <c r="D34" s="29">
        <v>2002</v>
      </c>
      <c r="E34" s="30" t="s">
        <v>11</v>
      </c>
      <c r="F34" s="31">
        <v>43200</v>
      </c>
      <c r="G34" s="29">
        <v>3</v>
      </c>
      <c r="H34" s="32">
        <f t="shared" si="2"/>
        <v>129600</v>
      </c>
      <c r="I34" s="29">
        <v>3</v>
      </c>
      <c r="J34" s="32">
        <v>129600</v>
      </c>
    </row>
    <row r="35" spans="1:10">
      <c r="A35" s="23">
        <v>26</v>
      </c>
      <c r="B35" s="39" t="s">
        <v>151</v>
      </c>
      <c r="C35" s="40"/>
      <c r="D35" s="40">
        <v>2002</v>
      </c>
      <c r="E35" s="30" t="s">
        <v>11</v>
      </c>
      <c r="F35" s="41">
        <v>64200</v>
      </c>
      <c r="G35" s="40">
        <v>4</v>
      </c>
      <c r="H35" s="42">
        <f t="shared" si="2"/>
        <v>256800</v>
      </c>
      <c r="I35" s="40">
        <v>4</v>
      </c>
      <c r="J35" s="42">
        <v>256800</v>
      </c>
    </row>
    <row r="36" spans="1:10">
      <c r="A36" s="23">
        <v>27</v>
      </c>
      <c r="B36" s="28" t="s">
        <v>152</v>
      </c>
      <c r="C36" s="29"/>
      <c r="D36" s="29">
        <v>2007</v>
      </c>
      <c r="E36" s="30" t="s">
        <v>11</v>
      </c>
      <c r="F36" s="31">
        <v>54000</v>
      </c>
      <c r="G36" s="29">
        <v>2</v>
      </c>
      <c r="H36" s="32">
        <f t="shared" si="2"/>
        <v>108000</v>
      </c>
      <c r="I36" s="29">
        <v>2</v>
      </c>
      <c r="J36" s="32">
        <v>108000</v>
      </c>
    </row>
    <row r="37" spans="1:10">
      <c r="A37" s="23">
        <v>28</v>
      </c>
      <c r="B37" s="28" t="s">
        <v>153</v>
      </c>
      <c r="C37" s="28"/>
      <c r="D37" s="29"/>
      <c r="E37" s="30" t="s">
        <v>11</v>
      </c>
      <c r="F37" s="31">
        <v>2200</v>
      </c>
      <c r="G37" s="29">
        <v>1</v>
      </c>
      <c r="H37" s="32">
        <f t="shared" si="2"/>
        <v>2200</v>
      </c>
      <c r="I37" s="29">
        <v>1</v>
      </c>
      <c r="J37" s="32">
        <f t="shared" si="3"/>
        <v>2200</v>
      </c>
    </row>
    <row r="38" spans="1:10">
      <c r="A38" s="23">
        <v>29</v>
      </c>
      <c r="B38" s="28" t="s">
        <v>154</v>
      </c>
      <c r="C38" s="29"/>
      <c r="D38" s="29">
        <v>2011</v>
      </c>
      <c r="E38" s="30" t="s">
        <v>155</v>
      </c>
      <c r="F38" s="31">
        <v>9546</v>
      </c>
      <c r="G38" s="29">
        <v>4000</v>
      </c>
      <c r="H38" s="32">
        <v>38184000</v>
      </c>
      <c r="I38" s="29">
        <v>4000</v>
      </c>
      <c r="J38" s="32">
        <v>38184000</v>
      </c>
    </row>
    <row r="39" spans="1:10">
      <c r="A39" s="23">
        <v>30</v>
      </c>
      <c r="B39" s="43" t="s">
        <v>156</v>
      </c>
      <c r="C39" s="44"/>
      <c r="D39" s="44">
        <v>2007</v>
      </c>
      <c r="E39" s="36" t="s">
        <v>11</v>
      </c>
      <c r="F39" s="45">
        <v>71500</v>
      </c>
      <c r="G39" s="44">
        <v>22</v>
      </c>
      <c r="H39" s="46">
        <f t="shared" si="2"/>
        <v>1573000</v>
      </c>
      <c r="I39" s="44">
        <v>22</v>
      </c>
      <c r="J39" s="46">
        <v>1573000</v>
      </c>
    </row>
    <row r="40" spans="1:10">
      <c r="A40" s="23">
        <v>31</v>
      </c>
      <c r="B40" s="33" t="s">
        <v>157</v>
      </c>
      <c r="C40" s="35"/>
      <c r="D40" s="35">
        <v>2007</v>
      </c>
      <c r="E40" s="36" t="s">
        <v>11</v>
      </c>
      <c r="F40" s="37">
        <v>16250</v>
      </c>
      <c r="G40" s="35">
        <v>88</v>
      </c>
      <c r="H40" s="38">
        <f t="shared" si="2"/>
        <v>1430000</v>
      </c>
      <c r="I40" s="35">
        <v>88</v>
      </c>
      <c r="J40" s="38">
        <v>1430000</v>
      </c>
    </row>
    <row r="41" spans="1:10">
      <c r="A41" s="23">
        <v>32</v>
      </c>
      <c r="B41" s="33" t="s">
        <v>158</v>
      </c>
      <c r="C41" s="35"/>
      <c r="D41" s="35">
        <v>2007</v>
      </c>
      <c r="E41" s="36" t="s">
        <v>11</v>
      </c>
      <c r="F41" s="37">
        <v>24000</v>
      </c>
      <c r="G41" s="35">
        <v>1</v>
      </c>
      <c r="H41" s="38">
        <f t="shared" si="2"/>
        <v>24000</v>
      </c>
      <c r="I41" s="35">
        <v>1</v>
      </c>
      <c r="J41" s="38">
        <f t="shared" ref="J41:J45" si="4">SUM(H41*I41)</f>
        <v>24000</v>
      </c>
    </row>
    <row r="42" spans="1:10">
      <c r="A42" s="23">
        <v>33</v>
      </c>
      <c r="B42" s="33" t="s">
        <v>159</v>
      </c>
      <c r="C42" s="35"/>
      <c r="D42" s="35">
        <v>2008</v>
      </c>
      <c r="E42" s="36" t="s">
        <v>11</v>
      </c>
      <c r="F42" s="37">
        <v>15000</v>
      </c>
      <c r="G42" s="35">
        <v>28</v>
      </c>
      <c r="H42" s="38">
        <f t="shared" si="2"/>
        <v>420000</v>
      </c>
      <c r="I42" s="35">
        <v>28</v>
      </c>
      <c r="J42" s="38">
        <v>420000</v>
      </c>
    </row>
    <row r="43" spans="1:10">
      <c r="A43" s="23">
        <v>34</v>
      </c>
      <c r="B43" s="33" t="s">
        <v>158</v>
      </c>
      <c r="C43" s="35"/>
      <c r="D43" s="35">
        <v>2008</v>
      </c>
      <c r="E43" s="36" t="s">
        <v>11</v>
      </c>
      <c r="F43" s="37">
        <v>24000</v>
      </c>
      <c r="G43" s="35">
        <v>3</v>
      </c>
      <c r="H43" s="38">
        <f t="shared" si="2"/>
        <v>72000</v>
      </c>
      <c r="I43" s="35">
        <v>3</v>
      </c>
      <c r="J43" s="38">
        <v>72000</v>
      </c>
    </row>
    <row r="44" spans="1:10">
      <c r="A44" s="23">
        <v>35</v>
      </c>
      <c r="B44" s="33" t="s">
        <v>160</v>
      </c>
      <c r="C44" s="35"/>
      <c r="D44" s="35">
        <v>2008</v>
      </c>
      <c r="E44" s="36" t="s">
        <v>11</v>
      </c>
      <c r="F44" s="37">
        <v>60000</v>
      </c>
      <c r="G44" s="35">
        <v>1</v>
      </c>
      <c r="H44" s="38">
        <f t="shared" si="2"/>
        <v>60000</v>
      </c>
      <c r="I44" s="35">
        <v>1</v>
      </c>
      <c r="J44" s="38">
        <f t="shared" si="4"/>
        <v>60000</v>
      </c>
    </row>
    <row r="45" spans="1:10">
      <c r="A45" s="23">
        <v>36</v>
      </c>
      <c r="B45" s="33" t="s">
        <v>161</v>
      </c>
      <c r="C45" s="35"/>
      <c r="D45" s="35">
        <v>2008</v>
      </c>
      <c r="E45" s="36" t="s">
        <v>11</v>
      </c>
      <c r="F45" s="37">
        <v>90000</v>
      </c>
      <c r="G45" s="35">
        <v>1</v>
      </c>
      <c r="H45" s="38">
        <f t="shared" si="2"/>
        <v>90000</v>
      </c>
      <c r="I45" s="35">
        <v>1</v>
      </c>
      <c r="J45" s="38">
        <f t="shared" si="4"/>
        <v>90000</v>
      </c>
    </row>
    <row r="46" spans="1:10">
      <c r="A46" s="23">
        <v>37</v>
      </c>
      <c r="B46" s="33" t="s">
        <v>162</v>
      </c>
      <c r="C46" s="35"/>
      <c r="D46" s="35">
        <v>2008</v>
      </c>
      <c r="E46" s="36" t="s">
        <v>11</v>
      </c>
      <c r="F46" s="37">
        <v>7200</v>
      </c>
      <c r="G46" s="35">
        <v>58</v>
      </c>
      <c r="H46" s="38">
        <f t="shared" si="2"/>
        <v>417600</v>
      </c>
      <c r="I46" s="35">
        <v>58</v>
      </c>
      <c r="J46" s="38">
        <v>417600</v>
      </c>
    </row>
    <row r="47" spans="1:10">
      <c r="A47" s="23">
        <v>38</v>
      </c>
      <c r="B47" s="33" t="s">
        <v>163</v>
      </c>
      <c r="C47" s="35"/>
      <c r="D47" s="35">
        <v>2008</v>
      </c>
      <c r="E47" s="36" t="s">
        <v>11</v>
      </c>
      <c r="F47" s="47">
        <v>60000</v>
      </c>
      <c r="G47" s="35">
        <v>2</v>
      </c>
      <c r="H47" s="38">
        <f t="shared" si="2"/>
        <v>120000</v>
      </c>
      <c r="I47" s="35">
        <v>2</v>
      </c>
      <c r="J47" s="38">
        <v>120000</v>
      </c>
    </row>
    <row r="48" spans="1:10">
      <c r="A48" s="23">
        <v>39</v>
      </c>
      <c r="B48" s="48" t="s">
        <v>164</v>
      </c>
      <c r="C48" s="35"/>
      <c r="D48" s="35">
        <v>2008</v>
      </c>
      <c r="E48" s="36" t="s">
        <v>11</v>
      </c>
      <c r="F48" s="49">
        <v>11160</v>
      </c>
      <c r="G48" s="50">
        <v>22</v>
      </c>
      <c r="H48" s="38">
        <f t="shared" si="2"/>
        <v>245520</v>
      </c>
      <c r="I48" s="50">
        <v>22</v>
      </c>
      <c r="J48" s="38">
        <v>245520</v>
      </c>
    </row>
    <row r="49" spans="1:10">
      <c r="A49" s="23">
        <v>40</v>
      </c>
      <c r="B49" s="48" t="s">
        <v>165</v>
      </c>
      <c r="C49" s="35"/>
      <c r="D49" s="35">
        <v>2008</v>
      </c>
      <c r="E49" s="36" t="s">
        <v>11</v>
      </c>
      <c r="F49" s="49">
        <v>1300</v>
      </c>
      <c r="G49" s="50">
        <v>84</v>
      </c>
      <c r="H49" s="38">
        <f t="shared" si="2"/>
        <v>109200</v>
      </c>
      <c r="I49" s="50">
        <v>84</v>
      </c>
      <c r="J49" s="38">
        <v>109200</v>
      </c>
    </row>
    <row r="50" spans="1:10">
      <c r="A50" s="23">
        <v>41</v>
      </c>
      <c r="B50" s="48" t="s">
        <v>166</v>
      </c>
      <c r="C50" s="35"/>
      <c r="D50" s="35">
        <v>2008</v>
      </c>
      <c r="E50" s="36" t="s">
        <v>11</v>
      </c>
      <c r="F50" s="49">
        <v>227.5</v>
      </c>
      <c r="G50" s="50">
        <v>62</v>
      </c>
      <c r="H50" s="38">
        <f t="shared" si="2"/>
        <v>14105</v>
      </c>
      <c r="I50" s="50">
        <v>62</v>
      </c>
      <c r="J50" s="38">
        <v>14105</v>
      </c>
    </row>
    <row r="51" spans="1:10">
      <c r="A51" s="23">
        <v>42</v>
      </c>
      <c r="B51" s="48" t="s">
        <v>166</v>
      </c>
      <c r="C51" s="35"/>
      <c r="D51" s="35">
        <v>2008</v>
      </c>
      <c r="E51" s="36" t="s">
        <v>11</v>
      </c>
      <c r="F51" s="49">
        <v>163</v>
      </c>
      <c r="G51" s="50">
        <v>45</v>
      </c>
      <c r="H51" s="38">
        <v>7313</v>
      </c>
      <c r="I51" s="50">
        <v>45</v>
      </c>
      <c r="J51" s="38">
        <v>7313</v>
      </c>
    </row>
    <row r="52" spans="1:10">
      <c r="A52" s="23">
        <v>43</v>
      </c>
      <c r="B52" s="48" t="s">
        <v>167</v>
      </c>
      <c r="C52" s="35"/>
      <c r="D52" s="35">
        <v>2008</v>
      </c>
      <c r="E52" s="36" t="s">
        <v>11</v>
      </c>
      <c r="F52" s="49">
        <v>845</v>
      </c>
      <c r="G52" s="50">
        <v>30</v>
      </c>
      <c r="H52" s="38">
        <f t="shared" si="2"/>
        <v>25350</v>
      </c>
      <c r="I52" s="50">
        <v>30</v>
      </c>
      <c r="J52" s="38">
        <v>25350</v>
      </c>
    </row>
    <row r="53" spans="1:10">
      <c r="A53" s="23">
        <v>44</v>
      </c>
      <c r="B53" s="48" t="s">
        <v>168</v>
      </c>
      <c r="C53" s="35"/>
      <c r="D53" s="35">
        <v>2008</v>
      </c>
      <c r="E53" s="36" t="s">
        <v>11</v>
      </c>
      <c r="F53" s="49">
        <v>650</v>
      </c>
      <c r="G53" s="50">
        <v>78</v>
      </c>
      <c r="H53" s="38">
        <f t="shared" si="2"/>
        <v>50700</v>
      </c>
      <c r="I53" s="50">
        <v>78</v>
      </c>
      <c r="J53" s="38">
        <v>50700</v>
      </c>
    </row>
    <row r="54" spans="1:10">
      <c r="A54" s="23">
        <v>45</v>
      </c>
      <c r="B54" s="48" t="s">
        <v>169</v>
      </c>
      <c r="C54" s="35"/>
      <c r="D54" s="35">
        <v>2008</v>
      </c>
      <c r="E54" s="36" t="s">
        <v>11</v>
      </c>
      <c r="F54" s="49">
        <v>780</v>
      </c>
      <c r="G54" s="50">
        <v>705</v>
      </c>
      <c r="H54" s="38">
        <f t="shared" si="2"/>
        <v>549900</v>
      </c>
      <c r="I54" s="50">
        <v>705</v>
      </c>
      <c r="J54" s="38">
        <v>549900</v>
      </c>
    </row>
    <row r="55" spans="1:10">
      <c r="A55" s="23">
        <v>46</v>
      </c>
      <c r="B55" s="48" t="s">
        <v>169</v>
      </c>
      <c r="C55" s="35"/>
      <c r="D55" s="35">
        <v>2008</v>
      </c>
      <c r="E55" s="36" t="s">
        <v>11</v>
      </c>
      <c r="F55" s="49">
        <v>520</v>
      </c>
      <c r="G55" s="50">
        <v>284</v>
      </c>
      <c r="H55" s="38">
        <f t="shared" si="2"/>
        <v>147680</v>
      </c>
      <c r="I55" s="50">
        <v>284</v>
      </c>
      <c r="J55" s="38">
        <v>147680</v>
      </c>
    </row>
    <row r="56" spans="1:10">
      <c r="A56" s="23">
        <v>47</v>
      </c>
      <c r="B56" s="48" t="s">
        <v>170</v>
      </c>
      <c r="C56" s="35"/>
      <c r="D56" s="35">
        <v>2008</v>
      </c>
      <c r="E56" s="36" t="s">
        <v>11</v>
      </c>
      <c r="F56" s="49">
        <v>585</v>
      </c>
      <c r="G56" s="50">
        <v>70</v>
      </c>
      <c r="H56" s="38">
        <f t="shared" si="2"/>
        <v>40950</v>
      </c>
      <c r="I56" s="50">
        <v>70</v>
      </c>
      <c r="J56" s="38">
        <v>40950</v>
      </c>
    </row>
    <row r="57" spans="1:10">
      <c r="A57" s="23">
        <v>48</v>
      </c>
      <c r="B57" s="48" t="s">
        <v>171</v>
      </c>
      <c r="C57" s="35"/>
      <c r="D57" s="35">
        <v>2008</v>
      </c>
      <c r="E57" s="36" t="s">
        <v>11</v>
      </c>
      <c r="F57" s="49">
        <v>227.5</v>
      </c>
      <c r="G57" s="50">
        <v>300</v>
      </c>
      <c r="H57" s="38">
        <f t="shared" si="2"/>
        <v>68250</v>
      </c>
      <c r="I57" s="50">
        <v>300</v>
      </c>
      <c r="J57" s="38">
        <v>68250</v>
      </c>
    </row>
    <row r="58" spans="1:10">
      <c r="A58" s="23">
        <v>49</v>
      </c>
      <c r="B58" s="48" t="s">
        <v>172</v>
      </c>
      <c r="C58" s="35"/>
      <c r="D58" s="35">
        <v>2008</v>
      </c>
      <c r="E58" s="36" t="s">
        <v>11</v>
      </c>
      <c r="F58" s="49">
        <v>227.5</v>
      </c>
      <c r="G58" s="50">
        <v>300</v>
      </c>
      <c r="H58" s="38">
        <f t="shared" si="2"/>
        <v>68250</v>
      </c>
      <c r="I58" s="50">
        <v>300</v>
      </c>
      <c r="J58" s="38">
        <v>68250</v>
      </c>
    </row>
    <row r="59" spans="1:10">
      <c r="A59" s="23">
        <v>50</v>
      </c>
      <c r="B59" s="48" t="s">
        <v>173</v>
      </c>
      <c r="C59" s="35"/>
      <c r="D59" s="35">
        <v>2008</v>
      </c>
      <c r="E59" s="36" t="s">
        <v>11</v>
      </c>
      <c r="F59" s="49">
        <v>4550</v>
      </c>
      <c r="G59" s="50">
        <v>22</v>
      </c>
      <c r="H59" s="38">
        <f t="shared" si="2"/>
        <v>100100</v>
      </c>
      <c r="I59" s="50">
        <v>22</v>
      </c>
      <c r="J59" s="38">
        <v>100100</v>
      </c>
    </row>
    <row r="60" spans="1:10">
      <c r="A60" s="23">
        <v>51</v>
      </c>
      <c r="B60" s="48" t="s">
        <v>174</v>
      </c>
      <c r="C60" s="35"/>
      <c r="D60" s="35">
        <v>2008</v>
      </c>
      <c r="E60" s="36" t="s">
        <v>11</v>
      </c>
      <c r="F60" s="49">
        <v>650</v>
      </c>
      <c r="G60" s="50">
        <v>43</v>
      </c>
      <c r="H60" s="38">
        <f t="shared" si="2"/>
        <v>27950</v>
      </c>
      <c r="I60" s="50">
        <v>43</v>
      </c>
      <c r="J60" s="38">
        <v>27950</v>
      </c>
    </row>
    <row r="61" spans="1:10">
      <c r="A61" s="23">
        <v>52</v>
      </c>
      <c r="B61" s="48" t="s">
        <v>175</v>
      </c>
      <c r="C61" s="35"/>
      <c r="D61" s="35">
        <v>2008</v>
      </c>
      <c r="E61" s="36" t="s">
        <v>11</v>
      </c>
      <c r="F61" s="49">
        <v>98</v>
      </c>
      <c r="G61" s="50">
        <v>121</v>
      </c>
      <c r="H61" s="38">
        <v>11798</v>
      </c>
      <c r="I61" s="50">
        <v>121</v>
      </c>
      <c r="J61" s="38">
        <v>11798</v>
      </c>
    </row>
    <row r="62" spans="1:10">
      <c r="A62" s="23">
        <v>53</v>
      </c>
      <c r="B62" s="48" t="s">
        <v>176</v>
      </c>
      <c r="C62" s="35"/>
      <c r="D62" s="35">
        <v>2008</v>
      </c>
      <c r="E62" s="36" t="s">
        <v>11</v>
      </c>
      <c r="F62" s="49">
        <v>4550</v>
      </c>
      <c r="G62" s="50">
        <v>29</v>
      </c>
      <c r="H62" s="38">
        <f t="shared" si="2"/>
        <v>131950</v>
      </c>
      <c r="I62" s="50">
        <v>29</v>
      </c>
      <c r="J62" s="38">
        <v>131950</v>
      </c>
    </row>
    <row r="63" spans="1:10">
      <c r="A63" s="23">
        <v>54</v>
      </c>
      <c r="B63" s="48" t="s">
        <v>177</v>
      </c>
      <c r="C63" s="35"/>
      <c r="D63" s="35">
        <v>2008</v>
      </c>
      <c r="E63" s="36" t="s">
        <v>11</v>
      </c>
      <c r="F63" s="49">
        <v>30000</v>
      </c>
      <c r="G63" s="50">
        <v>1</v>
      </c>
      <c r="H63" s="38">
        <f t="shared" si="2"/>
        <v>30000</v>
      </c>
      <c r="I63" s="50">
        <v>1</v>
      </c>
      <c r="J63" s="38">
        <f t="shared" ref="J63:J86" si="5">SUM(H63*I63)</f>
        <v>30000</v>
      </c>
    </row>
    <row r="64" spans="1:10">
      <c r="A64" s="23">
        <v>55</v>
      </c>
      <c r="B64" s="48" t="s">
        <v>178</v>
      </c>
      <c r="C64" s="35"/>
      <c r="D64" s="35">
        <v>2008</v>
      </c>
      <c r="E64" s="36" t="s">
        <v>11</v>
      </c>
      <c r="F64" s="49">
        <v>33000</v>
      </c>
      <c r="G64" s="50">
        <v>3</v>
      </c>
      <c r="H64" s="38">
        <f t="shared" si="2"/>
        <v>99000</v>
      </c>
      <c r="I64" s="50">
        <v>3</v>
      </c>
      <c r="J64" s="38">
        <v>99000</v>
      </c>
    </row>
    <row r="65" spans="1:10">
      <c r="A65" s="23">
        <v>56</v>
      </c>
      <c r="B65" s="48" t="s">
        <v>179</v>
      </c>
      <c r="C65" s="35"/>
      <c r="D65" s="35">
        <v>2008</v>
      </c>
      <c r="E65" s="36" t="s">
        <v>11</v>
      </c>
      <c r="F65" s="49">
        <v>10800</v>
      </c>
      <c r="G65" s="50">
        <v>2</v>
      </c>
      <c r="H65" s="38">
        <f t="shared" si="2"/>
        <v>21600</v>
      </c>
      <c r="I65" s="50">
        <v>2</v>
      </c>
      <c r="J65" s="38">
        <v>21600</v>
      </c>
    </row>
    <row r="66" spans="1:10">
      <c r="A66" s="23">
        <v>57</v>
      </c>
      <c r="B66" s="48" t="s">
        <v>180</v>
      </c>
      <c r="C66" s="35"/>
      <c r="D66" s="35">
        <v>2008</v>
      </c>
      <c r="E66" s="36" t="s">
        <v>11</v>
      </c>
      <c r="F66" s="49">
        <v>1080</v>
      </c>
      <c r="G66" s="50">
        <v>2</v>
      </c>
      <c r="H66" s="38">
        <f t="shared" si="2"/>
        <v>2160</v>
      </c>
      <c r="I66" s="50">
        <v>2</v>
      </c>
      <c r="J66" s="38">
        <v>2160</v>
      </c>
    </row>
    <row r="67" spans="1:10">
      <c r="A67" s="23">
        <v>58</v>
      </c>
      <c r="B67" s="48" t="s">
        <v>181</v>
      </c>
      <c r="C67" s="35"/>
      <c r="D67" s="35">
        <v>2008</v>
      </c>
      <c r="E67" s="36" t="s">
        <v>11</v>
      </c>
      <c r="F67" s="49">
        <v>900</v>
      </c>
      <c r="G67" s="50">
        <v>2</v>
      </c>
      <c r="H67" s="38">
        <f t="shared" si="2"/>
        <v>1800</v>
      </c>
      <c r="I67" s="50">
        <v>2</v>
      </c>
      <c r="J67" s="38">
        <v>1800</v>
      </c>
    </row>
    <row r="68" spans="1:10">
      <c r="A68" s="23">
        <v>59</v>
      </c>
      <c r="B68" s="48" t="s">
        <v>182</v>
      </c>
      <c r="C68" s="35"/>
      <c r="D68" s="35">
        <v>2008</v>
      </c>
      <c r="E68" s="36" t="s">
        <v>11</v>
      </c>
      <c r="F68" s="49">
        <v>720</v>
      </c>
      <c r="G68" s="50">
        <v>2</v>
      </c>
      <c r="H68" s="38">
        <f t="shared" si="2"/>
        <v>1440</v>
      </c>
      <c r="I68" s="50">
        <v>2</v>
      </c>
      <c r="J68" s="38">
        <v>1440</v>
      </c>
    </row>
    <row r="69" spans="1:10">
      <c r="A69" s="23">
        <v>60</v>
      </c>
      <c r="B69" s="48" t="s">
        <v>182</v>
      </c>
      <c r="C69" s="35"/>
      <c r="D69" s="35">
        <v>2008</v>
      </c>
      <c r="E69" s="36" t="s">
        <v>11</v>
      </c>
      <c r="F69" s="49">
        <v>690</v>
      </c>
      <c r="G69" s="50">
        <v>4</v>
      </c>
      <c r="H69" s="38">
        <f t="shared" si="2"/>
        <v>2760</v>
      </c>
      <c r="I69" s="50">
        <v>4</v>
      </c>
      <c r="J69" s="38">
        <v>2760</v>
      </c>
    </row>
    <row r="70" spans="1:10">
      <c r="A70" s="23">
        <v>61</v>
      </c>
      <c r="B70" s="48" t="s">
        <v>183</v>
      </c>
      <c r="C70" s="35"/>
      <c r="D70" s="35">
        <v>2008</v>
      </c>
      <c r="E70" s="36" t="s">
        <v>11</v>
      </c>
      <c r="F70" s="49">
        <v>1500</v>
      </c>
      <c r="G70" s="50">
        <v>2</v>
      </c>
      <c r="H70" s="38">
        <f t="shared" si="2"/>
        <v>3000</v>
      </c>
      <c r="I70" s="50">
        <v>2</v>
      </c>
      <c r="J70" s="38">
        <v>3000</v>
      </c>
    </row>
    <row r="71" spans="1:10">
      <c r="A71" s="23">
        <v>62</v>
      </c>
      <c r="B71" s="48" t="s">
        <v>184</v>
      </c>
      <c r="C71" s="35"/>
      <c r="D71" s="35">
        <v>2008</v>
      </c>
      <c r="E71" s="36" t="s">
        <v>11</v>
      </c>
      <c r="F71" s="49">
        <v>300</v>
      </c>
      <c r="G71" s="50">
        <v>10</v>
      </c>
      <c r="H71" s="38">
        <f t="shared" si="2"/>
        <v>3000</v>
      </c>
      <c r="I71" s="50">
        <v>10</v>
      </c>
      <c r="J71" s="38">
        <v>3000</v>
      </c>
    </row>
    <row r="72" spans="1:10">
      <c r="A72" s="23">
        <v>63</v>
      </c>
      <c r="B72" s="48" t="s">
        <v>185</v>
      </c>
      <c r="C72" s="35"/>
      <c r="D72" s="35">
        <v>2008</v>
      </c>
      <c r="E72" s="36" t="s">
        <v>11</v>
      </c>
      <c r="F72" s="49">
        <v>6000</v>
      </c>
      <c r="G72" s="50">
        <v>1</v>
      </c>
      <c r="H72" s="38">
        <f t="shared" si="2"/>
        <v>6000</v>
      </c>
      <c r="I72" s="50">
        <v>1</v>
      </c>
      <c r="J72" s="38">
        <f t="shared" si="5"/>
        <v>6000</v>
      </c>
    </row>
    <row r="73" spans="1:10">
      <c r="A73" s="23">
        <v>64</v>
      </c>
      <c r="B73" s="48" t="s">
        <v>186</v>
      </c>
      <c r="C73" s="35"/>
      <c r="D73" s="35">
        <v>2008</v>
      </c>
      <c r="E73" s="36" t="s">
        <v>11</v>
      </c>
      <c r="F73" s="49">
        <v>2400</v>
      </c>
      <c r="G73" s="50">
        <v>2</v>
      </c>
      <c r="H73" s="38">
        <f t="shared" si="2"/>
        <v>4800</v>
      </c>
      <c r="I73" s="50">
        <v>2</v>
      </c>
      <c r="J73" s="38">
        <v>4800</v>
      </c>
    </row>
    <row r="74" spans="1:10">
      <c r="A74" s="23">
        <v>65</v>
      </c>
      <c r="B74" s="48" t="s">
        <v>187</v>
      </c>
      <c r="C74" s="35"/>
      <c r="D74" s="35">
        <v>2008</v>
      </c>
      <c r="E74" s="36" t="s">
        <v>11</v>
      </c>
      <c r="F74" s="49">
        <v>900</v>
      </c>
      <c r="G74" s="50">
        <v>1</v>
      </c>
      <c r="H74" s="38">
        <f t="shared" si="2"/>
        <v>900</v>
      </c>
      <c r="I74" s="50">
        <v>1</v>
      </c>
      <c r="J74" s="38">
        <f t="shared" si="5"/>
        <v>900</v>
      </c>
    </row>
    <row r="75" spans="1:10">
      <c r="A75" s="23">
        <v>66</v>
      </c>
      <c r="B75" s="48" t="s">
        <v>188</v>
      </c>
      <c r="C75" s="35"/>
      <c r="D75" s="35">
        <v>2008</v>
      </c>
      <c r="E75" s="36" t="s">
        <v>11</v>
      </c>
      <c r="F75" s="49">
        <v>3000</v>
      </c>
      <c r="G75" s="50">
        <v>6</v>
      </c>
      <c r="H75" s="38">
        <f t="shared" si="2"/>
        <v>18000</v>
      </c>
      <c r="I75" s="50">
        <v>6</v>
      </c>
      <c r="J75" s="38">
        <v>18000</v>
      </c>
    </row>
    <row r="76" spans="1:10">
      <c r="A76" s="23">
        <v>67</v>
      </c>
      <c r="B76" s="48" t="s">
        <v>187</v>
      </c>
      <c r="C76" s="35"/>
      <c r="D76" s="35">
        <v>2008</v>
      </c>
      <c r="E76" s="36" t="s">
        <v>11</v>
      </c>
      <c r="F76" s="49">
        <v>1200</v>
      </c>
      <c r="G76" s="50">
        <v>5</v>
      </c>
      <c r="H76" s="38">
        <f t="shared" si="2"/>
        <v>6000</v>
      </c>
      <c r="I76" s="50">
        <v>5</v>
      </c>
      <c r="J76" s="38">
        <v>6000</v>
      </c>
    </row>
    <row r="77" spans="1:10">
      <c r="A77" s="23">
        <v>68</v>
      </c>
      <c r="B77" s="48" t="s">
        <v>189</v>
      </c>
      <c r="C77" s="35"/>
      <c r="D77" s="35">
        <v>2008</v>
      </c>
      <c r="E77" s="36" t="s">
        <v>11</v>
      </c>
      <c r="F77" s="49">
        <v>2100</v>
      </c>
      <c r="G77" s="50">
        <v>60</v>
      </c>
      <c r="H77" s="38">
        <f t="shared" si="2"/>
        <v>126000</v>
      </c>
      <c r="I77" s="50">
        <v>60</v>
      </c>
      <c r="J77" s="38">
        <v>126000</v>
      </c>
    </row>
    <row r="78" spans="1:10">
      <c r="A78" s="23">
        <v>69</v>
      </c>
      <c r="B78" s="48" t="s">
        <v>190</v>
      </c>
      <c r="C78" s="35"/>
      <c r="D78" s="35">
        <v>2008</v>
      </c>
      <c r="E78" s="36" t="s">
        <v>11</v>
      </c>
      <c r="F78" s="49">
        <v>1560</v>
      </c>
      <c r="G78" s="50">
        <v>1</v>
      </c>
      <c r="H78" s="38">
        <f t="shared" si="2"/>
        <v>1560</v>
      </c>
      <c r="I78" s="50">
        <v>1</v>
      </c>
      <c r="J78" s="38">
        <f t="shared" si="5"/>
        <v>1560</v>
      </c>
    </row>
    <row r="79" spans="1:10">
      <c r="A79" s="23">
        <v>70</v>
      </c>
      <c r="B79" s="48" t="s">
        <v>191</v>
      </c>
      <c r="C79" s="35"/>
      <c r="D79" s="35">
        <v>2008</v>
      </c>
      <c r="E79" s="36" t="s">
        <v>11</v>
      </c>
      <c r="F79" s="49">
        <v>3600</v>
      </c>
      <c r="G79" s="50">
        <v>1</v>
      </c>
      <c r="H79" s="38">
        <f t="shared" si="2"/>
        <v>3600</v>
      </c>
      <c r="I79" s="50">
        <v>1</v>
      </c>
      <c r="J79" s="38">
        <f t="shared" si="5"/>
        <v>3600</v>
      </c>
    </row>
    <row r="80" spans="1:10">
      <c r="A80" s="23">
        <v>71</v>
      </c>
      <c r="B80" s="48" t="s">
        <v>192</v>
      </c>
      <c r="C80" s="35"/>
      <c r="D80" s="35">
        <v>2008</v>
      </c>
      <c r="E80" s="36" t="s">
        <v>11</v>
      </c>
      <c r="F80" s="49">
        <v>240</v>
      </c>
      <c r="G80" s="50">
        <v>320</v>
      </c>
      <c r="H80" s="38">
        <f t="shared" si="2"/>
        <v>76800</v>
      </c>
      <c r="I80" s="50">
        <v>320</v>
      </c>
      <c r="J80" s="38">
        <v>76800</v>
      </c>
    </row>
    <row r="81" spans="1:10">
      <c r="A81" s="23">
        <v>72</v>
      </c>
      <c r="B81" s="48" t="s">
        <v>193</v>
      </c>
      <c r="C81" s="35"/>
      <c r="D81" s="35">
        <v>2008</v>
      </c>
      <c r="E81" s="36" t="s">
        <v>11</v>
      </c>
      <c r="F81" s="49">
        <v>180</v>
      </c>
      <c r="G81" s="50">
        <v>333</v>
      </c>
      <c r="H81" s="38">
        <f t="shared" si="2"/>
        <v>59940</v>
      </c>
      <c r="I81" s="50">
        <v>333</v>
      </c>
      <c r="J81" s="38">
        <v>59940</v>
      </c>
    </row>
    <row r="82" spans="1:10">
      <c r="A82" s="23">
        <v>73</v>
      </c>
      <c r="B82" s="48" t="s">
        <v>194</v>
      </c>
      <c r="C82" s="35"/>
      <c r="D82" s="35">
        <v>2008</v>
      </c>
      <c r="E82" s="36" t="s">
        <v>11</v>
      </c>
      <c r="F82" s="49">
        <v>720</v>
      </c>
      <c r="G82" s="50">
        <v>4</v>
      </c>
      <c r="H82" s="38">
        <f t="shared" si="2"/>
        <v>2880</v>
      </c>
      <c r="I82" s="50">
        <v>4</v>
      </c>
      <c r="J82" s="38">
        <v>2880</v>
      </c>
    </row>
    <row r="83" spans="1:10">
      <c r="A83" s="23">
        <v>74</v>
      </c>
      <c r="B83" s="48" t="s">
        <v>195</v>
      </c>
      <c r="C83" s="35"/>
      <c r="D83" s="35">
        <v>2008</v>
      </c>
      <c r="E83" s="36" t="s">
        <v>11</v>
      </c>
      <c r="F83" s="49">
        <v>1200</v>
      </c>
      <c r="G83" s="50">
        <v>5</v>
      </c>
      <c r="H83" s="38">
        <f t="shared" si="2"/>
        <v>6000</v>
      </c>
      <c r="I83" s="50">
        <v>5</v>
      </c>
      <c r="J83" s="38">
        <v>6000</v>
      </c>
    </row>
    <row r="84" spans="1:10">
      <c r="A84" s="23">
        <v>75</v>
      </c>
      <c r="B84" s="48" t="s">
        <v>196</v>
      </c>
      <c r="C84" s="35"/>
      <c r="D84" s="35">
        <v>2008</v>
      </c>
      <c r="E84" s="36" t="s">
        <v>11</v>
      </c>
      <c r="F84" s="49">
        <v>1500</v>
      </c>
      <c r="G84" s="50">
        <v>3</v>
      </c>
      <c r="H84" s="38">
        <f t="shared" si="2"/>
        <v>4500</v>
      </c>
      <c r="I84" s="50">
        <v>3</v>
      </c>
      <c r="J84" s="38">
        <v>4500</v>
      </c>
    </row>
    <row r="85" spans="1:10">
      <c r="A85" s="23">
        <v>76</v>
      </c>
      <c r="B85" s="48" t="s">
        <v>197</v>
      </c>
      <c r="C85" s="35"/>
      <c r="D85" s="35">
        <v>2008</v>
      </c>
      <c r="E85" s="36" t="s">
        <v>11</v>
      </c>
      <c r="F85" s="49">
        <v>9000</v>
      </c>
      <c r="G85" s="50">
        <v>3</v>
      </c>
      <c r="H85" s="38">
        <f t="shared" si="2"/>
        <v>27000</v>
      </c>
      <c r="I85" s="50">
        <v>3</v>
      </c>
      <c r="J85" s="38">
        <v>27000</v>
      </c>
    </row>
    <row r="86" spans="1:10">
      <c r="A86" s="23">
        <v>77</v>
      </c>
      <c r="B86" s="48" t="s">
        <v>197</v>
      </c>
      <c r="C86" s="35"/>
      <c r="D86" s="35">
        <v>2008</v>
      </c>
      <c r="E86" s="36" t="s">
        <v>11</v>
      </c>
      <c r="F86" s="49">
        <v>7200</v>
      </c>
      <c r="G86" s="50">
        <v>1</v>
      </c>
      <c r="H86" s="38">
        <f t="shared" si="2"/>
        <v>7200</v>
      </c>
      <c r="I86" s="50">
        <v>1</v>
      </c>
      <c r="J86" s="38">
        <f t="shared" si="5"/>
        <v>7200</v>
      </c>
    </row>
    <row r="87" spans="1:10">
      <c r="A87" s="23">
        <v>78</v>
      </c>
      <c r="B87" s="48" t="s">
        <v>198</v>
      </c>
      <c r="C87" s="35"/>
      <c r="D87" s="35">
        <v>2008</v>
      </c>
      <c r="E87" s="36" t="s">
        <v>11</v>
      </c>
      <c r="F87" s="49">
        <v>500</v>
      </c>
      <c r="G87" s="50">
        <v>10</v>
      </c>
      <c r="H87" s="38">
        <f t="shared" si="2"/>
        <v>5000</v>
      </c>
      <c r="I87" s="50">
        <v>10</v>
      </c>
      <c r="J87" s="38">
        <v>5000</v>
      </c>
    </row>
    <row r="88" spans="1:10">
      <c r="A88" s="23">
        <v>79</v>
      </c>
      <c r="B88" s="48" t="s">
        <v>199</v>
      </c>
      <c r="C88" s="50"/>
      <c r="D88" s="50">
        <v>2008</v>
      </c>
      <c r="E88" s="36" t="s">
        <v>11</v>
      </c>
      <c r="F88" s="49">
        <v>10800</v>
      </c>
      <c r="G88" s="50">
        <v>2</v>
      </c>
      <c r="H88" s="38">
        <f t="shared" si="2"/>
        <v>21600</v>
      </c>
      <c r="I88" s="50">
        <v>2</v>
      </c>
      <c r="J88" s="38">
        <v>21600</v>
      </c>
    </row>
    <row r="89" spans="1:10">
      <c r="A89" s="23">
        <v>80</v>
      </c>
      <c r="B89" s="48" t="s">
        <v>200</v>
      </c>
      <c r="C89" s="50"/>
      <c r="D89" s="50">
        <v>2008</v>
      </c>
      <c r="E89" s="36" t="s">
        <v>11</v>
      </c>
      <c r="F89" s="49">
        <v>720</v>
      </c>
      <c r="G89" s="50">
        <v>4</v>
      </c>
      <c r="H89" s="38">
        <f t="shared" si="2"/>
        <v>2880</v>
      </c>
      <c r="I89" s="50">
        <v>4</v>
      </c>
      <c r="J89" s="38">
        <v>2880</v>
      </c>
    </row>
    <row r="90" spans="1:10">
      <c r="A90" s="23">
        <v>81</v>
      </c>
      <c r="B90" s="48" t="s">
        <v>201</v>
      </c>
      <c r="C90" s="50"/>
      <c r="D90" s="50">
        <v>2008</v>
      </c>
      <c r="E90" s="36" t="s">
        <v>11</v>
      </c>
      <c r="F90" s="49">
        <v>720</v>
      </c>
      <c r="G90" s="50">
        <v>63</v>
      </c>
      <c r="H90" s="38">
        <f t="shared" ref="H90:H101" si="6">SUM(F90*G90)</f>
        <v>45360</v>
      </c>
      <c r="I90" s="50">
        <v>63</v>
      </c>
      <c r="J90" s="38">
        <v>45360</v>
      </c>
    </row>
    <row r="91" spans="1:10">
      <c r="A91" s="23">
        <v>82</v>
      </c>
      <c r="B91" s="48" t="s">
        <v>202</v>
      </c>
      <c r="C91" s="50"/>
      <c r="D91" s="50">
        <v>2008</v>
      </c>
      <c r="E91" s="36" t="s">
        <v>11</v>
      </c>
      <c r="F91" s="49">
        <v>7200</v>
      </c>
      <c r="G91" s="50">
        <v>2</v>
      </c>
      <c r="H91" s="38">
        <f t="shared" si="6"/>
        <v>14400</v>
      </c>
      <c r="I91" s="50">
        <v>2</v>
      </c>
      <c r="J91" s="38">
        <v>14400</v>
      </c>
    </row>
    <row r="92" spans="1:10">
      <c r="A92" s="23">
        <v>83</v>
      </c>
      <c r="B92" s="48" t="s">
        <v>203</v>
      </c>
      <c r="C92" s="50"/>
      <c r="D92" s="50">
        <v>2008</v>
      </c>
      <c r="E92" s="36" t="s">
        <v>11</v>
      </c>
      <c r="F92" s="49">
        <v>510</v>
      </c>
      <c r="G92" s="50">
        <v>4</v>
      </c>
      <c r="H92" s="38">
        <f t="shared" si="6"/>
        <v>2040</v>
      </c>
      <c r="I92" s="50">
        <v>4</v>
      </c>
      <c r="J92" s="38">
        <v>2040</v>
      </c>
    </row>
    <row r="93" spans="1:10">
      <c r="A93" s="23">
        <v>84</v>
      </c>
      <c r="B93" s="48" t="s">
        <v>204</v>
      </c>
      <c r="C93" s="50"/>
      <c r="D93" s="50">
        <v>2008</v>
      </c>
      <c r="E93" s="36" t="s">
        <v>205</v>
      </c>
      <c r="F93" s="49">
        <v>3420</v>
      </c>
      <c r="G93" s="50">
        <v>31.15</v>
      </c>
      <c r="H93" s="38">
        <f t="shared" si="6"/>
        <v>106533</v>
      </c>
      <c r="I93" s="50">
        <v>31.15</v>
      </c>
      <c r="J93" s="38">
        <v>106533</v>
      </c>
    </row>
    <row r="94" spans="1:10">
      <c r="A94" s="23">
        <v>85</v>
      </c>
      <c r="B94" s="51" t="s">
        <v>206</v>
      </c>
      <c r="C94" s="50"/>
      <c r="D94" s="50">
        <v>2009</v>
      </c>
      <c r="E94" s="36" t="s">
        <v>11</v>
      </c>
      <c r="F94" s="49">
        <v>168315</v>
      </c>
      <c r="G94" s="50">
        <v>4</v>
      </c>
      <c r="H94" s="46">
        <f>SUM(F94*G94)</f>
        <v>673260</v>
      </c>
      <c r="I94" s="50">
        <v>4</v>
      </c>
      <c r="J94" s="46">
        <v>673260</v>
      </c>
    </row>
    <row r="95" spans="1:10">
      <c r="A95" s="23">
        <v>86</v>
      </c>
      <c r="B95" s="52" t="s">
        <v>207</v>
      </c>
      <c r="C95" s="53"/>
      <c r="D95" s="53">
        <v>2009</v>
      </c>
      <c r="E95" s="36" t="s">
        <v>11</v>
      </c>
      <c r="F95" s="54">
        <v>18000</v>
      </c>
      <c r="G95" s="53">
        <v>1</v>
      </c>
      <c r="H95" s="55">
        <f t="shared" si="6"/>
        <v>18000</v>
      </c>
      <c r="I95" s="53">
        <v>1</v>
      </c>
      <c r="J95" s="55">
        <f t="shared" ref="J95:J100" si="7">SUM(H95*I95)</f>
        <v>18000</v>
      </c>
    </row>
    <row r="96" spans="1:10">
      <c r="A96" s="23">
        <v>87</v>
      </c>
      <c r="B96" s="33" t="s">
        <v>208</v>
      </c>
      <c r="C96" s="35"/>
      <c r="D96" s="35">
        <v>2011</v>
      </c>
      <c r="E96" s="36" t="s">
        <v>11</v>
      </c>
      <c r="F96" s="37">
        <v>18000</v>
      </c>
      <c r="G96" s="35">
        <v>1</v>
      </c>
      <c r="H96" s="38">
        <f t="shared" si="6"/>
        <v>18000</v>
      </c>
      <c r="I96" s="35">
        <v>1</v>
      </c>
      <c r="J96" s="38">
        <f t="shared" si="7"/>
        <v>18000</v>
      </c>
    </row>
    <row r="97" spans="1:10">
      <c r="A97" s="23">
        <v>88</v>
      </c>
      <c r="B97" s="33" t="s">
        <v>209</v>
      </c>
      <c r="C97" s="35"/>
      <c r="D97" s="35">
        <v>2011</v>
      </c>
      <c r="E97" s="36" t="s">
        <v>11</v>
      </c>
      <c r="F97" s="37">
        <v>9000</v>
      </c>
      <c r="G97" s="35">
        <v>2</v>
      </c>
      <c r="H97" s="38">
        <f t="shared" si="6"/>
        <v>18000</v>
      </c>
      <c r="I97" s="35">
        <v>2</v>
      </c>
      <c r="J97" s="38">
        <v>18000</v>
      </c>
    </row>
    <row r="98" spans="1:10">
      <c r="A98" s="23">
        <v>89</v>
      </c>
      <c r="B98" s="33" t="s">
        <v>210</v>
      </c>
      <c r="C98" s="35"/>
      <c r="D98" s="35">
        <v>2011</v>
      </c>
      <c r="E98" s="36" t="s">
        <v>11</v>
      </c>
      <c r="F98" s="37">
        <v>31800</v>
      </c>
      <c r="G98" s="35">
        <v>1</v>
      </c>
      <c r="H98" s="38">
        <f t="shared" si="6"/>
        <v>31800</v>
      </c>
      <c r="I98" s="35">
        <v>1</v>
      </c>
      <c r="J98" s="38">
        <f t="shared" si="7"/>
        <v>31800</v>
      </c>
    </row>
    <row r="99" spans="1:10">
      <c r="A99" s="23">
        <v>90</v>
      </c>
      <c r="B99" s="48" t="s">
        <v>211</v>
      </c>
      <c r="C99" s="50"/>
      <c r="D99" s="50">
        <v>2010</v>
      </c>
      <c r="E99" s="36" t="s">
        <v>11</v>
      </c>
      <c r="F99" s="49">
        <v>42000</v>
      </c>
      <c r="G99" s="50">
        <v>1</v>
      </c>
      <c r="H99" s="38">
        <f t="shared" si="6"/>
        <v>42000</v>
      </c>
      <c r="I99" s="50">
        <v>1</v>
      </c>
      <c r="J99" s="38">
        <f t="shared" si="7"/>
        <v>42000</v>
      </c>
    </row>
    <row r="100" spans="1:10">
      <c r="A100" s="23">
        <v>91</v>
      </c>
      <c r="B100" s="48" t="s">
        <v>212</v>
      </c>
      <c r="C100" s="50"/>
      <c r="D100" s="50">
        <v>2010</v>
      </c>
      <c r="E100" s="36" t="s">
        <v>11</v>
      </c>
      <c r="F100" s="49">
        <v>18000</v>
      </c>
      <c r="G100" s="50">
        <v>1</v>
      </c>
      <c r="H100" s="38">
        <f t="shared" si="6"/>
        <v>18000</v>
      </c>
      <c r="I100" s="50">
        <v>1</v>
      </c>
      <c r="J100" s="38">
        <f t="shared" si="7"/>
        <v>18000</v>
      </c>
    </row>
    <row r="101" spans="1:10">
      <c r="A101" s="23">
        <v>92</v>
      </c>
      <c r="B101" s="48" t="s">
        <v>213</v>
      </c>
      <c r="C101" s="50"/>
      <c r="D101" s="50">
        <v>2010</v>
      </c>
      <c r="E101" s="36" t="s">
        <v>11</v>
      </c>
      <c r="F101" s="49">
        <v>21000</v>
      </c>
      <c r="G101" s="50">
        <v>2</v>
      </c>
      <c r="H101" s="38">
        <f t="shared" si="6"/>
        <v>42000</v>
      </c>
      <c r="I101" s="50">
        <v>2</v>
      </c>
      <c r="J101" s="38">
        <v>42000</v>
      </c>
    </row>
    <row r="102" spans="1:10">
      <c r="A102" s="23">
        <v>93</v>
      </c>
      <c r="B102" s="48" t="s">
        <v>214</v>
      </c>
      <c r="C102" s="50"/>
      <c r="D102" s="50">
        <v>2010</v>
      </c>
      <c r="E102" s="36" t="s">
        <v>11</v>
      </c>
      <c r="F102" s="49">
        <v>57000</v>
      </c>
      <c r="G102" s="50">
        <v>2</v>
      </c>
      <c r="H102" s="38">
        <v>114000</v>
      </c>
      <c r="I102" s="50">
        <v>2</v>
      </c>
      <c r="J102" s="38">
        <v>114000</v>
      </c>
    </row>
    <row r="103" spans="1:10">
      <c r="A103" s="23">
        <v>94</v>
      </c>
      <c r="B103" s="48" t="s">
        <v>215</v>
      </c>
      <c r="C103" s="50"/>
      <c r="D103" s="50">
        <v>2010</v>
      </c>
      <c r="E103" s="36" t="s">
        <v>11</v>
      </c>
      <c r="F103" s="49">
        <v>78000</v>
      </c>
      <c r="G103" s="50">
        <v>1</v>
      </c>
      <c r="H103" s="38">
        <f t="shared" ref="H103:H108" si="8">SUM(F103*G103)</f>
        <v>78000</v>
      </c>
      <c r="I103" s="50">
        <v>1</v>
      </c>
      <c r="J103" s="38">
        <f t="shared" ref="J103:J105" si="9">SUM(H103*I103)</f>
        <v>78000</v>
      </c>
    </row>
    <row r="104" spans="1:10">
      <c r="A104" s="23">
        <v>95</v>
      </c>
      <c r="B104" s="48" t="s">
        <v>216</v>
      </c>
      <c r="C104" s="50"/>
      <c r="D104" s="50">
        <v>2010</v>
      </c>
      <c r="E104" s="36" t="s">
        <v>11</v>
      </c>
      <c r="F104" s="49">
        <v>42000</v>
      </c>
      <c r="G104" s="50">
        <v>1</v>
      </c>
      <c r="H104" s="38">
        <f t="shared" si="8"/>
        <v>42000</v>
      </c>
      <c r="I104" s="50">
        <v>1</v>
      </c>
      <c r="J104" s="38">
        <f t="shared" si="9"/>
        <v>42000</v>
      </c>
    </row>
    <row r="105" spans="1:10">
      <c r="A105" s="23">
        <v>96</v>
      </c>
      <c r="B105" s="48" t="s">
        <v>217</v>
      </c>
      <c r="C105" s="50"/>
      <c r="D105" s="50">
        <v>2010</v>
      </c>
      <c r="E105" s="36" t="s">
        <v>11</v>
      </c>
      <c r="F105" s="49">
        <v>10000</v>
      </c>
      <c r="G105" s="50">
        <v>1</v>
      </c>
      <c r="H105" s="38">
        <f t="shared" si="8"/>
        <v>10000</v>
      </c>
      <c r="I105" s="50">
        <v>1</v>
      </c>
      <c r="J105" s="38">
        <f t="shared" si="9"/>
        <v>10000</v>
      </c>
    </row>
    <row r="106" spans="1:10">
      <c r="A106" s="23">
        <v>97</v>
      </c>
      <c r="B106" s="48" t="s">
        <v>159</v>
      </c>
      <c r="C106" s="50"/>
      <c r="D106" s="50">
        <v>2010</v>
      </c>
      <c r="E106" s="36" t="s">
        <v>11</v>
      </c>
      <c r="F106" s="49">
        <v>13800</v>
      </c>
      <c r="G106" s="50">
        <v>40</v>
      </c>
      <c r="H106" s="38">
        <f t="shared" si="8"/>
        <v>552000</v>
      </c>
      <c r="I106" s="50">
        <v>40</v>
      </c>
      <c r="J106" s="38">
        <v>552000</v>
      </c>
    </row>
    <row r="107" spans="1:10">
      <c r="A107" s="23">
        <v>98</v>
      </c>
      <c r="B107" s="48" t="s">
        <v>218</v>
      </c>
      <c r="C107" s="50"/>
      <c r="D107" s="50">
        <v>2010</v>
      </c>
      <c r="E107" s="36" t="s">
        <v>11</v>
      </c>
      <c r="F107" s="49">
        <v>7000</v>
      </c>
      <c r="G107" s="50">
        <v>20</v>
      </c>
      <c r="H107" s="38">
        <f t="shared" si="8"/>
        <v>140000</v>
      </c>
      <c r="I107" s="50">
        <v>20</v>
      </c>
      <c r="J107" s="38">
        <v>140000</v>
      </c>
    </row>
    <row r="108" spans="1:10">
      <c r="A108" s="23">
        <v>99</v>
      </c>
      <c r="B108" s="48" t="s">
        <v>219</v>
      </c>
      <c r="C108" s="50"/>
      <c r="D108" s="50">
        <v>2010</v>
      </c>
      <c r="E108" s="50" t="s">
        <v>205</v>
      </c>
      <c r="F108" s="49">
        <v>3300</v>
      </c>
      <c r="G108" s="50">
        <v>16</v>
      </c>
      <c r="H108" s="38">
        <f t="shared" si="8"/>
        <v>52800</v>
      </c>
      <c r="I108" s="50">
        <v>16</v>
      </c>
      <c r="J108" s="38">
        <v>52800</v>
      </c>
    </row>
    <row r="109" spans="1:10">
      <c r="A109" s="23">
        <v>100</v>
      </c>
      <c r="B109" s="43" t="s">
        <v>220</v>
      </c>
      <c r="C109" s="44"/>
      <c r="D109" s="44">
        <v>2011</v>
      </c>
      <c r="E109" s="36" t="s">
        <v>155</v>
      </c>
      <c r="F109" s="45">
        <v>11146</v>
      </c>
      <c r="G109" s="44">
        <v>150</v>
      </c>
      <c r="H109" s="46">
        <f>SUM(F109*G109)</f>
        <v>1671900</v>
      </c>
      <c r="I109" s="44">
        <v>150</v>
      </c>
      <c r="J109" s="46">
        <v>1671900</v>
      </c>
    </row>
    <row r="110" spans="1:10">
      <c r="A110" s="23">
        <v>101</v>
      </c>
      <c r="B110" s="33" t="s">
        <v>221</v>
      </c>
      <c r="C110" s="33">
        <v>2006</v>
      </c>
      <c r="D110" s="35">
        <v>2011</v>
      </c>
      <c r="E110" s="36" t="s">
        <v>11</v>
      </c>
      <c r="F110" s="56" t="s">
        <v>222</v>
      </c>
      <c r="G110" s="35">
        <v>1</v>
      </c>
      <c r="H110" s="38">
        <v>4522620</v>
      </c>
      <c r="I110" s="35">
        <v>1</v>
      </c>
      <c r="J110" s="38">
        <v>4522620</v>
      </c>
    </row>
    <row r="111" spans="1:10">
      <c r="A111" s="23">
        <v>102</v>
      </c>
      <c r="B111" s="33" t="s">
        <v>223</v>
      </c>
      <c r="C111" s="33">
        <v>1987</v>
      </c>
      <c r="D111" s="35">
        <v>2011</v>
      </c>
      <c r="E111" s="36" t="s">
        <v>11</v>
      </c>
      <c r="F111" s="57">
        <v>4286310</v>
      </c>
      <c r="G111" s="35">
        <v>1</v>
      </c>
      <c r="H111" s="57">
        <v>4286310</v>
      </c>
      <c r="I111" s="35">
        <v>1</v>
      </c>
      <c r="J111" s="57">
        <v>4286310</v>
      </c>
    </row>
    <row r="112" spans="1:10">
      <c r="A112" s="23">
        <v>103</v>
      </c>
      <c r="B112" s="33" t="s">
        <v>224</v>
      </c>
      <c r="C112" s="35"/>
      <c r="D112" s="35">
        <v>2012</v>
      </c>
      <c r="E112" s="36" t="s">
        <v>155</v>
      </c>
      <c r="F112" s="37">
        <v>5192</v>
      </c>
      <c r="G112" s="35">
        <v>2700</v>
      </c>
      <c r="H112" s="38">
        <v>14018400</v>
      </c>
      <c r="I112" s="35">
        <v>2700</v>
      </c>
      <c r="J112" s="38">
        <v>14018400</v>
      </c>
    </row>
    <row r="113" spans="1:16">
      <c r="A113" s="23">
        <v>104</v>
      </c>
      <c r="B113" s="33" t="s">
        <v>225</v>
      </c>
      <c r="C113" s="35"/>
      <c r="D113" s="35">
        <v>2011</v>
      </c>
      <c r="E113" s="36" t="s">
        <v>155</v>
      </c>
      <c r="F113" s="37">
        <v>49987</v>
      </c>
      <c r="G113" s="35">
        <v>340</v>
      </c>
      <c r="H113" s="38">
        <v>16954600</v>
      </c>
      <c r="I113" s="35">
        <v>340</v>
      </c>
      <c r="J113" s="38">
        <v>16954600</v>
      </c>
      <c r="P113" t="s">
        <v>125</v>
      </c>
    </row>
    <row r="114" spans="1:16">
      <c r="A114" s="23">
        <v>105</v>
      </c>
      <c r="B114" s="33" t="s">
        <v>126</v>
      </c>
      <c r="C114" s="35"/>
      <c r="D114" s="35">
        <v>2011</v>
      </c>
      <c r="E114" s="36" t="s">
        <v>11</v>
      </c>
      <c r="F114" s="37">
        <v>25000</v>
      </c>
      <c r="G114" s="35">
        <v>70</v>
      </c>
      <c r="H114" s="38">
        <f>SUM(F114*G114)</f>
        <v>1750000</v>
      </c>
      <c r="I114" s="35">
        <v>70</v>
      </c>
      <c r="J114" s="38">
        <v>1750000</v>
      </c>
    </row>
    <row r="115" spans="1:16">
      <c r="A115" s="23">
        <v>106</v>
      </c>
      <c r="B115" s="33" t="s">
        <v>226</v>
      </c>
      <c r="C115" s="35"/>
      <c r="D115" s="35">
        <v>2009</v>
      </c>
      <c r="E115" s="36" t="s">
        <v>155</v>
      </c>
      <c r="F115" s="37">
        <v>12464</v>
      </c>
      <c r="G115" s="35">
        <v>400</v>
      </c>
      <c r="H115" s="38">
        <v>4985600</v>
      </c>
      <c r="I115" s="35">
        <v>400</v>
      </c>
      <c r="J115" s="38">
        <v>4985600</v>
      </c>
    </row>
    <row r="116" spans="1:16">
      <c r="A116" s="23">
        <v>107</v>
      </c>
      <c r="B116" s="33" t="s">
        <v>227</v>
      </c>
      <c r="C116" s="35"/>
      <c r="D116" s="35">
        <v>2010</v>
      </c>
      <c r="E116" s="36" t="s">
        <v>155</v>
      </c>
      <c r="F116" s="37">
        <v>12768</v>
      </c>
      <c r="G116" s="35">
        <v>508</v>
      </c>
      <c r="H116" s="38">
        <v>6486144</v>
      </c>
      <c r="I116" s="35">
        <v>508</v>
      </c>
      <c r="J116" s="38">
        <v>6486144</v>
      </c>
    </row>
    <row r="117" spans="1:16">
      <c r="A117" s="23">
        <v>108</v>
      </c>
      <c r="B117" s="33" t="s">
        <v>228</v>
      </c>
      <c r="C117" s="35"/>
      <c r="D117" s="35">
        <v>2010</v>
      </c>
      <c r="E117" s="36" t="s">
        <v>11</v>
      </c>
      <c r="F117" s="37">
        <v>106000</v>
      </c>
      <c r="G117" s="35">
        <v>7</v>
      </c>
      <c r="H117" s="38">
        <f t="shared" ref="H117:H122" si="10">SUM(F117*G117)</f>
        <v>742000</v>
      </c>
      <c r="I117" s="35">
        <v>7</v>
      </c>
      <c r="J117" s="38">
        <v>742000</v>
      </c>
    </row>
    <row r="118" spans="1:16">
      <c r="A118" s="23">
        <v>109</v>
      </c>
      <c r="B118" s="33" t="s">
        <v>164</v>
      </c>
      <c r="C118" s="35"/>
      <c r="D118" s="35">
        <v>2008</v>
      </c>
      <c r="E118" s="36" t="s">
        <v>11</v>
      </c>
      <c r="F118" s="37">
        <v>6000</v>
      </c>
      <c r="G118" s="35">
        <v>35</v>
      </c>
      <c r="H118" s="38">
        <f t="shared" si="10"/>
        <v>210000</v>
      </c>
      <c r="I118" s="35">
        <v>35</v>
      </c>
      <c r="J118" s="38">
        <v>210000</v>
      </c>
    </row>
    <row r="119" spans="1:16">
      <c r="A119" s="23">
        <v>110</v>
      </c>
      <c r="B119" s="48" t="s">
        <v>229</v>
      </c>
      <c r="C119" s="50"/>
      <c r="D119" s="50">
        <v>2008</v>
      </c>
      <c r="E119" s="36" t="s">
        <v>11</v>
      </c>
      <c r="F119" s="49">
        <v>25620</v>
      </c>
      <c r="G119" s="50">
        <v>1</v>
      </c>
      <c r="H119" s="38">
        <f t="shared" si="10"/>
        <v>25620</v>
      </c>
      <c r="I119" s="50">
        <v>1</v>
      </c>
      <c r="J119" s="38">
        <f t="shared" ref="J119" si="11">SUM(H119*I119)</f>
        <v>25620</v>
      </c>
    </row>
    <row r="120" spans="1:16">
      <c r="A120" s="23">
        <v>111</v>
      </c>
      <c r="B120" s="48" t="s">
        <v>230</v>
      </c>
      <c r="C120" s="50"/>
      <c r="D120" s="50">
        <v>2010</v>
      </c>
      <c r="E120" s="36" t="s">
        <v>11</v>
      </c>
      <c r="F120" s="49">
        <v>120000</v>
      </c>
      <c r="G120" s="50">
        <v>2</v>
      </c>
      <c r="H120" s="38">
        <f t="shared" si="10"/>
        <v>240000</v>
      </c>
      <c r="I120" s="50">
        <v>2</v>
      </c>
      <c r="J120" s="38">
        <v>240000</v>
      </c>
    </row>
    <row r="121" spans="1:16">
      <c r="A121" s="23">
        <v>112</v>
      </c>
      <c r="B121" s="48" t="s">
        <v>146</v>
      </c>
      <c r="C121" s="50"/>
      <c r="D121" s="50">
        <v>2010</v>
      </c>
      <c r="E121" s="36" t="s">
        <v>11</v>
      </c>
      <c r="F121" s="49">
        <v>78000</v>
      </c>
      <c r="G121" s="50">
        <v>2</v>
      </c>
      <c r="H121" s="38">
        <f t="shared" si="10"/>
        <v>156000</v>
      </c>
      <c r="I121" s="50">
        <v>2</v>
      </c>
      <c r="J121" s="38">
        <v>156000</v>
      </c>
    </row>
    <row r="122" spans="1:16">
      <c r="A122" s="23">
        <v>113</v>
      </c>
      <c r="B122" s="48" t="s">
        <v>147</v>
      </c>
      <c r="C122" s="50"/>
      <c r="D122" s="50">
        <v>2010</v>
      </c>
      <c r="E122" s="36" t="s">
        <v>11</v>
      </c>
      <c r="F122" s="49">
        <v>90000</v>
      </c>
      <c r="G122" s="50">
        <v>2</v>
      </c>
      <c r="H122" s="38">
        <f t="shared" si="10"/>
        <v>180000</v>
      </c>
      <c r="I122" s="50">
        <v>2</v>
      </c>
      <c r="J122" s="38">
        <v>180000</v>
      </c>
    </row>
    <row r="123" spans="1:16">
      <c r="A123" s="23">
        <v>114</v>
      </c>
      <c r="B123" s="57" t="s">
        <v>231</v>
      </c>
      <c r="C123" s="58"/>
      <c r="D123" s="58">
        <v>1997</v>
      </c>
      <c r="E123" s="36" t="s">
        <v>205</v>
      </c>
      <c r="F123" s="49">
        <v>1622.7</v>
      </c>
      <c r="G123" s="50">
        <v>348850</v>
      </c>
      <c r="H123" s="38">
        <v>566112450</v>
      </c>
      <c r="I123" s="50">
        <v>348850</v>
      </c>
      <c r="J123" s="38">
        <v>566112450</v>
      </c>
    </row>
    <row r="124" spans="1:16">
      <c r="A124" s="23">
        <v>115</v>
      </c>
      <c r="B124" s="57" t="s">
        <v>231</v>
      </c>
      <c r="C124" s="50"/>
      <c r="D124" s="50">
        <v>2007</v>
      </c>
      <c r="E124" s="36" t="s">
        <v>205</v>
      </c>
      <c r="F124" s="49">
        <v>7141.2</v>
      </c>
      <c r="G124" s="50">
        <v>674</v>
      </c>
      <c r="H124" s="38">
        <v>4813194</v>
      </c>
      <c r="I124" s="50">
        <v>674</v>
      </c>
      <c r="J124" s="38">
        <v>4813194</v>
      </c>
    </row>
    <row r="125" spans="1:16">
      <c r="A125" s="23">
        <v>116</v>
      </c>
      <c r="B125" s="48" t="s">
        <v>232</v>
      </c>
      <c r="C125" s="50"/>
      <c r="D125" s="50">
        <v>2007</v>
      </c>
      <c r="E125" s="36" t="s">
        <v>155</v>
      </c>
      <c r="F125" s="49">
        <v>8658</v>
      </c>
      <c r="G125" s="50">
        <v>9100</v>
      </c>
      <c r="H125" s="38">
        <v>78787800</v>
      </c>
      <c r="I125" s="50">
        <v>9100</v>
      </c>
      <c r="J125" s="38">
        <v>78787800</v>
      </c>
    </row>
    <row r="126" spans="1:16">
      <c r="A126" s="23">
        <v>117</v>
      </c>
      <c r="B126" s="59" t="s">
        <v>233</v>
      </c>
      <c r="C126" s="50"/>
      <c r="D126" s="50">
        <v>2008</v>
      </c>
      <c r="E126" s="36" t="s">
        <v>155</v>
      </c>
      <c r="F126" s="49">
        <v>8880</v>
      </c>
      <c r="G126" s="50">
        <v>4600</v>
      </c>
      <c r="H126" s="38">
        <v>40848000</v>
      </c>
      <c r="I126" s="50">
        <v>4600</v>
      </c>
      <c r="J126" s="38">
        <v>40848000</v>
      </c>
    </row>
    <row r="127" spans="1:16">
      <c r="A127" s="23">
        <v>118</v>
      </c>
      <c r="B127" s="59" t="s">
        <v>234</v>
      </c>
      <c r="C127" s="50"/>
      <c r="D127" s="50">
        <v>2008</v>
      </c>
      <c r="E127" s="50" t="s">
        <v>11</v>
      </c>
      <c r="F127" s="49">
        <v>4802300</v>
      </c>
      <c r="G127" s="50">
        <v>1</v>
      </c>
      <c r="H127" s="38">
        <f>SUM(F127*G127)</f>
        <v>4802300</v>
      </c>
      <c r="I127" s="50">
        <v>1</v>
      </c>
      <c r="J127" s="38">
        <f>SUM(H127*I127)</f>
        <v>4802300</v>
      </c>
    </row>
    <row r="128" spans="1:16">
      <c r="A128" s="23">
        <v>119</v>
      </c>
      <c r="B128" s="51" t="s">
        <v>235</v>
      </c>
      <c r="C128" s="50"/>
      <c r="D128" s="50">
        <v>2005</v>
      </c>
      <c r="E128" s="36" t="s">
        <v>11</v>
      </c>
      <c r="F128" s="49">
        <v>40800</v>
      </c>
      <c r="G128" s="50">
        <v>2</v>
      </c>
      <c r="H128" s="46">
        <f>SUM(F128*G128)</f>
        <v>81600</v>
      </c>
      <c r="I128" s="50">
        <v>2</v>
      </c>
      <c r="J128" s="46">
        <v>81600</v>
      </c>
    </row>
    <row r="129" spans="1:10">
      <c r="A129" s="23">
        <v>120</v>
      </c>
      <c r="B129" s="51" t="s">
        <v>236</v>
      </c>
      <c r="C129" s="50"/>
      <c r="D129" s="50">
        <v>2005</v>
      </c>
      <c r="E129" s="50" t="s">
        <v>11</v>
      </c>
      <c r="F129" s="49">
        <v>54000</v>
      </c>
      <c r="G129" s="50">
        <v>1</v>
      </c>
      <c r="H129" s="46">
        <f>SUM(F129*G129)</f>
        <v>54000</v>
      </c>
      <c r="I129" s="50">
        <v>1</v>
      </c>
      <c r="J129" s="46">
        <f>SUM(H129*I129)</f>
        <v>54000</v>
      </c>
    </row>
    <row r="130" spans="1:10">
      <c r="A130" s="23">
        <v>121</v>
      </c>
      <c r="B130" s="60" t="s">
        <v>237</v>
      </c>
      <c r="C130" s="50"/>
      <c r="D130" s="50">
        <v>2010</v>
      </c>
      <c r="E130" s="36" t="s">
        <v>205</v>
      </c>
      <c r="F130" s="49">
        <v>7496.8</v>
      </c>
      <c r="G130" s="50">
        <v>1059</v>
      </c>
      <c r="H130" s="46">
        <v>7939154</v>
      </c>
      <c r="I130" s="50">
        <v>1059</v>
      </c>
      <c r="J130" s="46">
        <v>7939154</v>
      </c>
    </row>
    <row r="131" spans="1:10">
      <c r="A131" s="23">
        <v>122</v>
      </c>
      <c r="B131" s="51" t="s">
        <v>238</v>
      </c>
      <c r="C131" s="50"/>
      <c r="D131" s="50">
        <v>2011</v>
      </c>
      <c r="E131" s="36" t="s">
        <v>155</v>
      </c>
      <c r="F131" s="49">
        <v>9546</v>
      </c>
      <c r="G131" s="50">
        <v>3800</v>
      </c>
      <c r="H131" s="46">
        <v>36274800</v>
      </c>
      <c r="I131" s="50">
        <v>3800</v>
      </c>
      <c r="J131" s="46">
        <v>36274800</v>
      </c>
    </row>
    <row r="132" spans="1:10">
      <c r="A132" s="23">
        <v>123</v>
      </c>
      <c r="B132" s="51" t="s">
        <v>239</v>
      </c>
      <c r="C132" s="50"/>
      <c r="D132" s="50">
        <v>2011</v>
      </c>
      <c r="E132" s="36" t="s">
        <v>155</v>
      </c>
      <c r="F132" s="49">
        <v>2235</v>
      </c>
      <c r="G132" s="50">
        <v>6270</v>
      </c>
      <c r="H132" s="46">
        <v>14011700</v>
      </c>
      <c r="I132" s="50">
        <v>6270</v>
      </c>
      <c r="J132" s="46">
        <v>14011700</v>
      </c>
    </row>
    <row r="133" spans="1:10">
      <c r="A133" s="23">
        <v>124</v>
      </c>
      <c r="B133" s="51" t="s">
        <v>240</v>
      </c>
      <c r="C133" s="50"/>
      <c r="D133" s="50">
        <v>2011</v>
      </c>
      <c r="E133" s="36" t="s">
        <v>155</v>
      </c>
      <c r="F133" s="49">
        <v>5760</v>
      </c>
      <c r="G133" s="50">
        <v>2742</v>
      </c>
      <c r="H133" s="46">
        <v>15793920</v>
      </c>
      <c r="I133" s="50">
        <v>2742</v>
      </c>
      <c r="J133" s="46">
        <v>15793920</v>
      </c>
    </row>
    <row r="134" spans="1:10">
      <c r="A134" s="23">
        <v>125</v>
      </c>
      <c r="B134" s="51" t="s">
        <v>241</v>
      </c>
      <c r="C134" s="50"/>
      <c r="D134" s="50">
        <v>2011</v>
      </c>
      <c r="E134" s="36" t="s">
        <v>155</v>
      </c>
      <c r="F134" s="49">
        <v>11162.8</v>
      </c>
      <c r="G134" s="50">
        <v>270</v>
      </c>
      <c r="H134" s="46">
        <v>3013956</v>
      </c>
      <c r="I134" s="50">
        <v>270</v>
      </c>
      <c r="J134" s="46">
        <v>3013956</v>
      </c>
    </row>
    <row r="135" spans="1:10">
      <c r="A135" s="23">
        <v>126</v>
      </c>
      <c r="B135" s="60" t="s">
        <v>242</v>
      </c>
      <c r="C135" s="50"/>
      <c r="D135" s="50">
        <v>2011</v>
      </c>
      <c r="E135" s="50" t="s">
        <v>205</v>
      </c>
      <c r="F135" s="49">
        <v>7807.7</v>
      </c>
      <c r="G135" s="50">
        <v>1900</v>
      </c>
      <c r="H135" s="46">
        <v>14834616</v>
      </c>
      <c r="I135" s="50">
        <v>1900</v>
      </c>
      <c r="J135" s="46">
        <v>14834616</v>
      </c>
    </row>
    <row r="136" spans="1:10">
      <c r="A136" s="23">
        <v>127</v>
      </c>
      <c r="B136" s="60" t="s">
        <v>242</v>
      </c>
      <c r="C136" s="50"/>
      <c r="D136" s="50">
        <v>2012</v>
      </c>
      <c r="E136" s="36" t="s">
        <v>205</v>
      </c>
      <c r="F136" s="49">
        <v>7417</v>
      </c>
      <c r="G136" s="50">
        <v>7447</v>
      </c>
      <c r="H136" s="46">
        <v>55235014</v>
      </c>
      <c r="I136" s="50">
        <v>7447</v>
      </c>
      <c r="J136" s="46">
        <v>55235014</v>
      </c>
    </row>
    <row r="137" spans="1:10">
      <c r="A137" s="23">
        <v>128</v>
      </c>
      <c r="B137" s="51" t="s">
        <v>243</v>
      </c>
      <c r="C137" s="50"/>
      <c r="D137" s="50">
        <v>2012</v>
      </c>
      <c r="E137" s="36" t="s">
        <v>11</v>
      </c>
      <c r="F137" s="49">
        <v>25000</v>
      </c>
      <c r="G137" s="50">
        <v>19</v>
      </c>
      <c r="H137" s="46">
        <f>SUM(F137*G137)</f>
        <v>475000</v>
      </c>
      <c r="I137" s="50">
        <v>19</v>
      </c>
      <c r="J137" s="46">
        <v>475000</v>
      </c>
    </row>
    <row r="138" spans="1:10">
      <c r="A138" s="23">
        <v>129</v>
      </c>
      <c r="B138" s="51" t="s">
        <v>244</v>
      </c>
      <c r="C138" s="50"/>
      <c r="D138" s="50">
        <v>2011</v>
      </c>
      <c r="E138" s="36" t="s">
        <v>155</v>
      </c>
      <c r="F138" s="49">
        <v>13072</v>
      </c>
      <c r="G138" s="50">
        <v>2100</v>
      </c>
      <c r="H138" s="46">
        <v>27451200</v>
      </c>
      <c r="I138" s="50">
        <v>2100</v>
      </c>
      <c r="J138" s="46">
        <v>27451200</v>
      </c>
    </row>
    <row r="139" spans="1:10">
      <c r="A139" s="23">
        <v>130</v>
      </c>
      <c r="B139" s="51" t="s">
        <v>245</v>
      </c>
      <c r="C139" s="50"/>
      <c r="D139" s="50">
        <v>2012</v>
      </c>
      <c r="E139" s="36" t="s">
        <v>155</v>
      </c>
      <c r="F139" s="49">
        <v>13376</v>
      </c>
      <c r="G139" s="50">
        <v>240</v>
      </c>
      <c r="H139" s="46">
        <v>3210240</v>
      </c>
      <c r="I139" s="50">
        <v>240</v>
      </c>
      <c r="J139" s="46">
        <v>3210240</v>
      </c>
    </row>
    <row r="140" spans="1:10">
      <c r="A140" s="23">
        <v>131</v>
      </c>
      <c r="B140" s="51" t="s">
        <v>246</v>
      </c>
      <c r="C140" s="50"/>
      <c r="D140" s="50">
        <v>2012</v>
      </c>
      <c r="E140" s="36" t="s">
        <v>155</v>
      </c>
      <c r="F140" s="49">
        <v>13376</v>
      </c>
      <c r="G140" s="50">
        <v>210</v>
      </c>
      <c r="H140" s="46">
        <v>2808960</v>
      </c>
      <c r="I140" s="50">
        <v>210</v>
      </c>
      <c r="J140" s="46">
        <v>2808960</v>
      </c>
    </row>
    <row r="141" spans="1:10">
      <c r="A141" s="23">
        <v>132</v>
      </c>
      <c r="B141" s="51" t="s">
        <v>247</v>
      </c>
      <c r="C141" s="50"/>
      <c r="D141" s="50">
        <v>2011</v>
      </c>
      <c r="E141" s="36" t="s">
        <v>155</v>
      </c>
      <c r="F141" s="49">
        <v>17423.599999999999</v>
      </c>
      <c r="G141" s="50">
        <v>300</v>
      </c>
      <c r="H141" s="46">
        <v>5227080</v>
      </c>
      <c r="I141" s="50">
        <v>300</v>
      </c>
      <c r="J141" s="46">
        <v>5227080</v>
      </c>
    </row>
    <row r="142" spans="1:10">
      <c r="A142" s="23">
        <v>133</v>
      </c>
      <c r="B142" s="51" t="s">
        <v>248</v>
      </c>
      <c r="C142" s="50"/>
      <c r="D142" s="50">
        <v>2012</v>
      </c>
      <c r="E142" s="50" t="s">
        <v>155</v>
      </c>
      <c r="F142" s="49">
        <v>3396.8</v>
      </c>
      <c r="G142" s="50">
        <v>250</v>
      </c>
      <c r="H142" s="46">
        <v>849200</v>
      </c>
      <c r="I142" s="50">
        <v>250</v>
      </c>
      <c r="J142" s="46">
        <v>849200</v>
      </c>
    </row>
    <row r="143" spans="1:10">
      <c r="A143" s="23">
        <v>134</v>
      </c>
      <c r="B143" s="61" t="s">
        <v>249</v>
      </c>
      <c r="C143" s="61"/>
      <c r="D143" s="35">
        <v>2012</v>
      </c>
      <c r="E143" s="36" t="s">
        <v>11</v>
      </c>
      <c r="F143" s="62">
        <v>7475000</v>
      </c>
      <c r="G143" s="63">
        <v>1</v>
      </c>
      <c r="H143" s="64">
        <f t="shared" ref="H143:H149" si="12">SUM(F143*G143)</f>
        <v>7475000</v>
      </c>
      <c r="I143" s="63">
        <v>1</v>
      </c>
      <c r="J143" s="64">
        <f t="shared" ref="J143:J147" si="13">SUM(H143*I143)</f>
        <v>7475000</v>
      </c>
    </row>
    <row r="144" spans="1:10">
      <c r="A144" s="23">
        <v>135</v>
      </c>
      <c r="B144" s="61" t="s">
        <v>250</v>
      </c>
      <c r="C144" s="61"/>
      <c r="D144" s="35">
        <v>2012</v>
      </c>
      <c r="E144" s="36" t="s">
        <v>11</v>
      </c>
      <c r="F144" s="62">
        <v>78000</v>
      </c>
      <c r="G144" s="63">
        <v>2</v>
      </c>
      <c r="H144" s="64">
        <f t="shared" si="12"/>
        <v>156000</v>
      </c>
      <c r="I144" s="63">
        <v>2</v>
      </c>
      <c r="J144" s="64">
        <v>156000</v>
      </c>
    </row>
    <row r="145" spans="1:10">
      <c r="A145" s="23">
        <v>136</v>
      </c>
      <c r="B145" s="61" t="s">
        <v>249</v>
      </c>
      <c r="C145" s="61"/>
      <c r="D145" s="35">
        <v>2012</v>
      </c>
      <c r="E145" s="36" t="s">
        <v>11</v>
      </c>
      <c r="F145" s="62">
        <v>60000</v>
      </c>
      <c r="G145" s="63">
        <v>1</v>
      </c>
      <c r="H145" s="64">
        <f t="shared" si="12"/>
        <v>60000</v>
      </c>
      <c r="I145" s="63">
        <v>1</v>
      </c>
      <c r="J145" s="64">
        <f t="shared" si="13"/>
        <v>60000</v>
      </c>
    </row>
    <row r="146" spans="1:10">
      <c r="A146" s="23">
        <v>137</v>
      </c>
      <c r="B146" s="61" t="s">
        <v>251</v>
      </c>
      <c r="C146" s="61"/>
      <c r="D146" s="35">
        <v>2012</v>
      </c>
      <c r="E146" s="36" t="s">
        <v>11</v>
      </c>
      <c r="F146" s="62">
        <v>110000</v>
      </c>
      <c r="G146" s="63">
        <v>1</v>
      </c>
      <c r="H146" s="64">
        <f t="shared" si="12"/>
        <v>110000</v>
      </c>
      <c r="I146" s="63">
        <v>1</v>
      </c>
      <c r="J146" s="64">
        <f t="shared" si="13"/>
        <v>110000</v>
      </c>
    </row>
    <row r="147" spans="1:10">
      <c r="A147" s="23">
        <v>138</v>
      </c>
      <c r="B147" s="51" t="s">
        <v>252</v>
      </c>
      <c r="C147" s="48">
        <v>1987</v>
      </c>
      <c r="D147" s="50">
        <v>2013</v>
      </c>
      <c r="E147" s="36" t="s">
        <v>11</v>
      </c>
      <c r="F147" s="49">
        <v>975600</v>
      </c>
      <c r="G147" s="50">
        <v>1</v>
      </c>
      <c r="H147" s="46">
        <f t="shared" si="12"/>
        <v>975600</v>
      </c>
      <c r="I147" s="50">
        <v>1</v>
      </c>
      <c r="J147" s="46">
        <f t="shared" si="13"/>
        <v>975600</v>
      </c>
    </row>
    <row r="148" spans="1:10">
      <c r="A148" s="23">
        <v>139</v>
      </c>
      <c r="B148" s="51" t="s">
        <v>253</v>
      </c>
      <c r="C148" s="50"/>
      <c r="D148" s="50">
        <v>2013</v>
      </c>
      <c r="E148" s="36" t="s">
        <v>11</v>
      </c>
      <c r="F148" s="49">
        <v>6600</v>
      </c>
      <c r="G148" s="50">
        <v>25</v>
      </c>
      <c r="H148" s="46">
        <f>SUM(F148*G148)</f>
        <v>165000</v>
      </c>
      <c r="I148" s="50">
        <v>25</v>
      </c>
      <c r="J148" s="46">
        <v>165000</v>
      </c>
    </row>
    <row r="149" spans="1:10">
      <c r="A149" s="23">
        <v>140</v>
      </c>
      <c r="B149" s="51" t="s">
        <v>209</v>
      </c>
      <c r="C149" s="50"/>
      <c r="D149" s="50">
        <v>2013</v>
      </c>
      <c r="E149" s="36" t="s">
        <v>11</v>
      </c>
      <c r="F149" s="49">
        <v>25000</v>
      </c>
      <c r="G149" s="50">
        <v>30</v>
      </c>
      <c r="H149" s="46">
        <f t="shared" si="12"/>
        <v>750000</v>
      </c>
      <c r="I149" s="50">
        <v>30</v>
      </c>
      <c r="J149" s="46">
        <v>750000</v>
      </c>
    </row>
    <row r="150" spans="1:10">
      <c r="A150" s="23">
        <v>141</v>
      </c>
      <c r="B150" s="51" t="s">
        <v>254</v>
      </c>
      <c r="C150" s="50"/>
      <c r="D150" s="50">
        <v>2013</v>
      </c>
      <c r="E150" s="36" t="s">
        <v>205</v>
      </c>
      <c r="F150" s="49">
        <v>8511.6</v>
      </c>
      <c r="G150" s="50">
        <v>9944</v>
      </c>
      <c r="H150" s="46">
        <v>84640241</v>
      </c>
      <c r="I150" s="50">
        <v>9944</v>
      </c>
      <c r="J150" s="46">
        <v>84640241</v>
      </c>
    </row>
    <row r="151" spans="1:10" ht="25.5">
      <c r="A151" s="23">
        <v>142</v>
      </c>
      <c r="B151" s="60" t="s">
        <v>255</v>
      </c>
      <c r="C151" s="50"/>
      <c r="D151" s="50">
        <v>2013</v>
      </c>
      <c r="E151" s="36" t="s">
        <v>155</v>
      </c>
      <c r="F151" s="49">
        <v>968</v>
      </c>
      <c r="G151" s="50">
        <v>320</v>
      </c>
      <c r="H151" s="46">
        <v>309700</v>
      </c>
      <c r="I151" s="50">
        <v>320</v>
      </c>
      <c r="J151" s="46">
        <v>309700</v>
      </c>
    </row>
    <row r="152" spans="1:10" ht="25.5">
      <c r="A152" s="23">
        <v>143</v>
      </c>
      <c r="B152" s="60" t="s">
        <v>256</v>
      </c>
      <c r="C152" s="50"/>
      <c r="D152" s="50">
        <v>2013</v>
      </c>
      <c r="E152" s="36" t="s">
        <v>205</v>
      </c>
      <c r="F152" s="49">
        <v>32140</v>
      </c>
      <c r="G152" s="50">
        <v>76.8</v>
      </c>
      <c r="H152" s="46">
        <v>2468300</v>
      </c>
      <c r="I152" s="50">
        <v>76.8</v>
      </c>
      <c r="J152" s="46">
        <v>2468300</v>
      </c>
    </row>
    <row r="153" spans="1:10">
      <c r="A153" s="23">
        <v>144</v>
      </c>
      <c r="B153" s="60" t="s">
        <v>257</v>
      </c>
      <c r="C153" s="50"/>
      <c r="D153" s="50">
        <v>2014</v>
      </c>
      <c r="E153" s="36" t="s">
        <v>205</v>
      </c>
      <c r="F153" s="49">
        <v>12533</v>
      </c>
      <c r="G153" s="50">
        <v>650</v>
      </c>
      <c r="H153" s="46">
        <v>8146500</v>
      </c>
      <c r="I153" s="50">
        <v>650</v>
      </c>
      <c r="J153" s="46">
        <v>8146500</v>
      </c>
    </row>
    <row r="154" spans="1:10">
      <c r="A154" s="23">
        <v>145</v>
      </c>
      <c r="B154" s="60" t="s">
        <v>258</v>
      </c>
      <c r="C154" s="50"/>
      <c r="D154" s="50">
        <v>2014</v>
      </c>
      <c r="E154" s="50" t="s">
        <v>11</v>
      </c>
      <c r="F154" s="49">
        <v>14170</v>
      </c>
      <c r="G154" s="50">
        <v>2</v>
      </c>
      <c r="H154" s="46">
        <f t="shared" ref="H154:H159" si="14">SUM(F154*G154)</f>
        <v>28340</v>
      </c>
      <c r="I154" s="50">
        <v>2</v>
      </c>
      <c r="J154" s="46">
        <v>28340</v>
      </c>
    </row>
    <row r="155" spans="1:10">
      <c r="A155" s="23">
        <v>146</v>
      </c>
      <c r="B155" s="51" t="s">
        <v>259</v>
      </c>
      <c r="C155" s="50"/>
      <c r="D155" s="50">
        <v>2014</v>
      </c>
      <c r="E155" s="36" t="s">
        <v>11</v>
      </c>
      <c r="F155" s="49">
        <v>54000</v>
      </c>
      <c r="G155" s="50">
        <v>1</v>
      </c>
      <c r="H155" s="46">
        <f t="shared" si="14"/>
        <v>54000</v>
      </c>
      <c r="I155" s="50">
        <v>1</v>
      </c>
      <c r="J155" s="46">
        <f t="shared" ref="J155:J156" si="15">SUM(H155*I155)</f>
        <v>54000</v>
      </c>
    </row>
    <row r="156" spans="1:10">
      <c r="A156" s="23">
        <v>147</v>
      </c>
      <c r="B156" s="60" t="s">
        <v>260</v>
      </c>
      <c r="C156" s="50"/>
      <c r="D156" s="50">
        <v>2014</v>
      </c>
      <c r="E156" s="36" t="s">
        <v>11</v>
      </c>
      <c r="F156" s="49">
        <v>21000</v>
      </c>
      <c r="G156" s="50">
        <v>1</v>
      </c>
      <c r="H156" s="46">
        <f t="shared" si="14"/>
        <v>21000</v>
      </c>
      <c r="I156" s="50">
        <v>1</v>
      </c>
      <c r="J156" s="46">
        <f t="shared" si="15"/>
        <v>21000</v>
      </c>
    </row>
    <row r="157" spans="1:10">
      <c r="A157" s="23">
        <v>148</v>
      </c>
      <c r="B157" s="51" t="s">
        <v>261</v>
      </c>
      <c r="C157" s="50"/>
      <c r="D157" s="50">
        <v>2014</v>
      </c>
      <c r="E157" s="36" t="s">
        <v>11</v>
      </c>
      <c r="F157" s="49">
        <v>52200</v>
      </c>
      <c r="G157" s="50">
        <v>2</v>
      </c>
      <c r="H157" s="46">
        <f t="shared" si="14"/>
        <v>104400</v>
      </c>
      <c r="I157" s="50">
        <v>2</v>
      </c>
      <c r="J157" s="46">
        <v>104400</v>
      </c>
    </row>
    <row r="158" spans="1:10">
      <c r="A158" s="23">
        <v>149</v>
      </c>
      <c r="B158" s="51" t="s">
        <v>262</v>
      </c>
      <c r="C158" s="50"/>
      <c r="D158" s="50">
        <v>2014</v>
      </c>
      <c r="E158" s="50" t="s">
        <v>11</v>
      </c>
      <c r="F158" s="49">
        <v>13200</v>
      </c>
      <c r="G158" s="50">
        <v>5</v>
      </c>
      <c r="H158" s="46">
        <f t="shared" si="14"/>
        <v>66000</v>
      </c>
      <c r="I158" s="50">
        <v>5</v>
      </c>
      <c r="J158" s="46">
        <v>66000</v>
      </c>
    </row>
    <row r="159" spans="1:10">
      <c r="A159" s="23">
        <v>150</v>
      </c>
      <c r="B159" s="51" t="s">
        <v>263</v>
      </c>
      <c r="C159" s="50"/>
      <c r="D159" s="50">
        <v>2014</v>
      </c>
      <c r="E159" s="36" t="s">
        <v>11</v>
      </c>
      <c r="F159" s="49">
        <v>15000</v>
      </c>
      <c r="G159" s="50">
        <v>3</v>
      </c>
      <c r="H159" s="46">
        <f t="shared" si="14"/>
        <v>45000</v>
      </c>
      <c r="I159" s="50">
        <v>3</v>
      </c>
      <c r="J159" s="46">
        <v>45000</v>
      </c>
    </row>
    <row r="160" spans="1:10">
      <c r="A160" s="23">
        <v>151</v>
      </c>
      <c r="B160" s="65" t="s">
        <v>264</v>
      </c>
      <c r="C160" s="66"/>
      <c r="D160" s="66">
        <v>2014</v>
      </c>
      <c r="E160" s="30" t="s">
        <v>155</v>
      </c>
      <c r="F160" s="67">
        <v>13984</v>
      </c>
      <c r="G160" s="66">
        <v>250</v>
      </c>
      <c r="H160" s="68">
        <v>3496000</v>
      </c>
      <c r="I160" s="66">
        <v>250</v>
      </c>
      <c r="J160" s="68">
        <v>3496000</v>
      </c>
    </row>
    <row r="161" spans="1:10">
      <c r="A161" s="23">
        <v>152</v>
      </c>
      <c r="B161" s="65" t="s">
        <v>265</v>
      </c>
      <c r="C161" s="66"/>
      <c r="D161" s="66">
        <v>2015</v>
      </c>
      <c r="E161" s="30" t="s">
        <v>11</v>
      </c>
      <c r="F161" s="67">
        <v>56400</v>
      </c>
      <c r="G161" s="66">
        <v>1</v>
      </c>
      <c r="H161" s="68">
        <v>56400</v>
      </c>
      <c r="I161" s="66">
        <v>1</v>
      </c>
      <c r="J161" s="68">
        <v>56400</v>
      </c>
    </row>
    <row r="162" spans="1:10">
      <c r="A162" s="23">
        <v>153</v>
      </c>
      <c r="B162" s="65" t="s">
        <v>265</v>
      </c>
      <c r="C162" s="66"/>
      <c r="D162" s="66">
        <v>2015</v>
      </c>
      <c r="E162" s="30" t="s">
        <v>11</v>
      </c>
      <c r="F162" s="67">
        <v>72000</v>
      </c>
      <c r="G162" s="66">
        <v>1</v>
      </c>
      <c r="H162" s="68">
        <v>72000</v>
      </c>
      <c r="I162" s="66">
        <v>1</v>
      </c>
      <c r="J162" s="68">
        <v>72000</v>
      </c>
    </row>
    <row r="163" spans="1:10">
      <c r="A163" s="23">
        <v>154</v>
      </c>
      <c r="B163" s="65" t="s">
        <v>265</v>
      </c>
      <c r="C163" s="66"/>
      <c r="D163" s="66">
        <v>2015</v>
      </c>
      <c r="E163" s="30" t="s">
        <v>11</v>
      </c>
      <c r="F163" s="67">
        <v>34200</v>
      </c>
      <c r="G163" s="66">
        <v>2</v>
      </c>
      <c r="H163" s="68">
        <v>68400</v>
      </c>
      <c r="I163" s="66">
        <v>2</v>
      </c>
      <c r="J163" s="68">
        <v>68400</v>
      </c>
    </row>
    <row r="164" spans="1:10">
      <c r="A164" s="23">
        <v>155</v>
      </c>
      <c r="B164" s="65" t="s">
        <v>266</v>
      </c>
      <c r="C164" s="66"/>
      <c r="D164" s="66">
        <v>2015</v>
      </c>
      <c r="E164" s="66" t="s">
        <v>11</v>
      </c>
      <c r="F164" s="67">
        <v>31396</v>
      </c>
      <c r="G164" s="66">
        <v>420</v>
      </c>
      <c r="H164" s="68">
        <v>13186320</v>
      </c>
      <c r="I164" s="66">
        <v>420</v>
      </c>
      <c r="J164" s="68">
        <v>13186320</v>
      </c>
    </row>
    <row r="165" spans="1:10">
      <c r="A165" s="23">
        <v>156</v>
      </c>
      <c r="B165" s="65" t="s">
        <v>267</v>
      </c>
      <c r="C165" s="66"/>
      <c r="D165" s="66">
        <v>2015</v>
      </c>
      <c r="E165" s="30" t="s">
        <v>11</v>
      </c>
      <c r="F165" s="67">
        <v>57000</v>
      </c>
      <c r="G165" s="66">
        <v>1</v>
      </c>
      <c r="H165" s="68">
        <v>57000</v>
      </c>
      <c r="I165" s="66">
        <v>1</v>
      </c>
      <c r="J165" s="68">
        <v>57000</v>
      </c>
    </row>
    <row r="166" spans="1:10">
      <c r="A166" s="23">
        <v>157</v>
      </c>
      <c r="B166" s="65" t="s">
        <v>268</v>
      </c>
      <c r="C166" s="66"/>
      <c r="D166" s="66">
        <v>2015</v>
      </c>
      <c r="E166" s="30" t="s">
        <v>205</v>
      </c>
      <c r="F166" s="67">
        <v>6508.3</v>
      </c>
      <c r="G166" s="66">
        <v>4540</v>
      </c>
      <c r="H166" s="68">
        <v>29547682</v>
      </c>
      <c r="I166" s="66">
        <v>4540</v>
      </c>
      <c r="J166" s="68">
        <v>29547682</v>
      </c>
    </row>
    <row r="167" spans="1:10">
      <c r="A167" s="23">
        <v>158</v>
      </c>
      <c r="B167" s="65" t="s">
        <v>269</v>
      </c>
      <c r="C167" s="66"/>
      <c r="D167" s="66">
        <v>2015</v>
      </c>
      <c r="E167" s="30" t="s">
        <v>11</v>
      </c>
      <c r="F167" s="67">
        <v>22400</v>
      </c>
      <c r="G167" s="66">
        <v>12</v>
      </c>
      <c r="H167" s="68">
        <v>268800</v>
      </c>
      <c r="I167" s="66">
        <v>12</v>
      </c>
      <c r="J167" s="68">
        <v>268800</v>
      </c>
    </row>
    <row r="168" spans="1:10">
      <c r="A168" s="23">
        <v>159</v>
      </c>
      <c r="B168" s="65" t="s">
        <v>270</v>
      </c>
      <c r="C168" s="66"/>
      <c r="D168" s="66">
        <v>2016</v>
      </c>
      <c r="E168" s="66" t="s">
        <v>11</v>
      </c>
      <c r="F168" s="67">
        <v>11840</v>
      </c>
      <c r="G168" s="66">
        <v>1</v>
      </c>
      <c r="H168" s="68">
        <v>11840</v>
      </c>
      <c r="I168" s="66">
        <v>1</v>
      </c>
      <c r="J168" s="68">
        <v>11840</v>
      </c>
    </row>
    <row r="169" spans="1:10">
      <c r="A169" s="23">
        <v>160</v>
      </c>
      <c r="B169" s="65" t="s">
        <v>271</v>
      </c>
      <c r="C169" s="66"/>
      <c r="D169" s="66">
        <v>2016</v>
      </c>
      <c r="E169" s="30" t="s">
        <v>11</v>
      </c>
      <c r="F169" s="67">
        <v>224000</v>
      </c>
      <c r="G169" s="66">
        <v>1</v>
      </c>
      <c r="H169" s="68">
        <v>224000</v>
      </c>
      <c r="I169" s="66">
        <v>1</v>
      </c>
      <c r="J169" s="68">
        <v>224000</v>
      </c>
    </row>
    <row r="170" spans="1:10" ht="25.5">
      <c r="A170" s="23">
        <v>161</v>
      </c>
      <c r="B170" s="65" t="s">
        <v>272</v>
      </c>
      <c r="C170" s="66"/>
      <c r="D170" s="66">
        <v>2016</v>
      </c>
      <c r="E170" s="30" t="s">
        <v>155</v>
      </c>
      <c r="F170" s="67">
        <v>10656</v>
      </c>
      <c r="G170" s="66">
        <v>950</v>
      </c>
      <c r="H170" s="68">
        <v>10123200</v>
      </c>
      <c r="I170" s="66">
        <v>950</v>
      </c>
      <c r="J170" s="68">
        <v>10123200</v>
      </c>
    </row>
    <row r="171" spans="1:10" ht="25.5">
      <c r="A171" s="23">
        <v>162</v>
      </c>
      <c r="B171" s="65" t="s">
        <v>273</v>
      </c>
      <c r="C171" s="66"/>
      <c r="D171" s="66">
        <v>2016</v>
      </c>
      <c r="E171" s="30" t="s">
        <v>155</v>
      </c>
      <c r="F171" s="67">
        <v>5529.6</v>
      </c>
      <c r="G171" s="66">
        <v>191</v>
      </c>
      <c r="H171" s="68">
        <v>1056154</v>
      </c>
      <c r="I171" s="66">
        <v>191</v>
      </c>
      <c r="J171" s="68">
        <v>1056154</v>
      </c>
    </row>
    <row r="172" spans="1:10">
      <c r="A172" s="23">
        <v>163</v>
      </c>
      <c r="B172" s="65" t="s">
        <v>274</v>
      </c>
      <c r="C172" s="66"/>
      <c r="D172" s="66">
        <v>2016</v>
      </c>
      <c r="E172" s="66" t="s">
        <v>11</v>
      </c>
      <c r="F172" s="67">
        <v>42336</v>
      </c>
      <c r="G172" s="66">
        <v>2</v>
      </c>
      <c r="H172" s="68">
        <v>84672</v>
      </c>
      <c r="I172" s="66">
        <v>2</v>
      </c>
      <c r="J172" s="68">
        <v>84672</v>
      </c>
    </row>
    <row r="173" spans="1:10">
      <c r="A173" s="23">
        <v>164</v>
      </c>
      <c r="B173" s="65" t="s">
        <v>275</v>
      </c>
      <c r="C173" s="66"/>
      <c r="D173" s="66">
        <v>2016</v>
      </c>
      <c r="E173" s="30" t="s">
        <v>11</v>
      </c>
      <c r="F173" s="67">
        <v>80640</v>
      </c>
      <c r="G173" s="66">
        <v>2</v>
      </c>
      <c r="H173" s="68">
        <v>161280</v>
      </c>
      <c r="I173" s="66">
        <v>2</v>
      </c>
      <c r="J173" s="68">
        <v>161280</v>
      </c>
    </row>
    <row r="174" spans="1:10">
      <c r="A174" s="23">
        <v>165</v>
      </c>
      <c r="B174" s="65" t="s">
        <v>243</v>
      </c>
      <c r="C174" s="66"/>
      <c r="D174" s="66">
        <v>2016</v>
      </c>
      <c r="E174" s="30" t="s">
        <v>11</v>
      </c>
      <c r="F174" s="67">
        <v>11625</v>
      </c>
      <c r="G174" s="66">
        <v>40</v>
      </c>
      <c r="H174" s="68">
        <f>G174*F174</f>
        <v>465000</v>
      </c>
      <c r="I174" s="66">
        <v>40</v>
      </c>
      <c r="J174" s="68">
        <v>465000</v>
      </c>
    </row>
    <row r="175" spans="1:10" ht="25.5">
      <c r="A175" s="23">
        <v>166</v>
      </c>
      <c r="B175" s="65" t="s">
        <v>276</v>
      </c>
      <c r="C175" s="66"/>
      <c r="D175" s="66">
        <v>2016</v>
      </c>
      <c r="E175" s="30" t="s">
        <v>155</v>
      </c>
      <c r="F175" s="67">
        <v>13376</v>
      </c>
      <c r="G175" s="66">
        <v>80</v>
      </c>
      <c r="H175" s="68">
        <f>G175*F175</f>
        <v>1070080</v>
      </c>
      <c r="I175" s="66">
        <v>80</v>
      </c>
      <c r="J175" s="68">
        <v>1070080</v>
      </c>
    </row>
    <row r="176" spans="1:10" ht="25.5">
      <c r="A176" s="23">
        <v>167</v>
      </c>
      <c r="B176" s="69" t="s">
        <v>277</v>
      </c>
      <c r="C176" s="66"/>
      <c r="D176" s="66">
        <v>2016</v>
      </c>
      <c r="E176" s="30" t="s">
        <v>155</v>
      </c>
      <c r="F176" s="67">
        <v>3705.6</v>
      </c>
      <c r="G176" s="66">
        <v>210</v>
      </c>
      <c r="H176" s="32">
        <v>778176</v>
      </c>
      <c r="I176" s="66">
        <v>210</v>
      </c>
      <c r="J176" s="32">
        <v>778176</v>
      </c>
    </row>
    <row r="177" spans="1:10">
      <c r="A177" s="23">
        <v>168</v>
      </c>
      <c r="B177" s="65" t="s">
        <v>278</v>
      </c>
      <c r="C177" s="66"/>
      <c r="D177" s="66">
        <v>2017</v>
      </c>
      <c r="E177" s="30" t="s">
        <v>11</v>
      </c>
      <c r="F177" s="67">
        <v>84480</v>
      </c>
      <c r="G177" s="66">
        <v>1</v>
      </c>
      <c r="H177" s="32">
        <v>84480</v>
      </c>
      <c r="I177" s="66">
        <v>1</v>
      </c>
      <c r="J177" s="32">
        <v>84480</v>
      </c>
    </row>
    <row r="178" spans="1:10">
      <c r="A178" s="23">
        <v>169</v>
      </c>
      <c r="B178" s="65" t="s">
        <v>279</v>
      </c>
      <c r="C178" s="66"/>
      <c r="D178" s="66">
        <v>2017</v>
      </c>
      <c r="E178" s="30" t="s">
        <v>11</v>
      </c>
      <c r="F178" s="67">
        <v>44800</v>
      </c>
      <c r="G178" s="66">
        <v>1</v>
      </c>
      <c r="H178" s="32">
        <v>44800</v>
      </c>
      <c r="I178" s="66">
        <v>1</v>
      </c>
      <c r="J178" s="32">
        <v>44800</v>
      </c>
    </row>
    <row r="179" spans="1:10">
      <c r="A179" s="23">
        <v>170</v>
      </c>
      <c r="B179" s="65" t="s">
        <v>280</v>
      </c>
      <c r="C179" s="66"/>
      <c r="D179" s="66">
        <v>2017</v>
      </c>
      <c r="E179" s="30" t="s">
        <v>11</v>
      </c>
      <c r="F179" s="67">
        <v>14400</v>
      </c>
      <c r="G179" s="66">
        <v>20</v>
      </c>
      <c r="H179" s="32">
        <v>288000</v>
      </c>
      <c r="I179" s="66">
        <v>20</v>
      </c>
      <c r="J179" s="32">
        <v>288000</v>
      </c>
    </row>
    <row r="180" spans="1:10">
      <c r="A180" s="23">
        <v>171</v>
      </c>
      <c r="B180" s="65" t="s">
        <v>281</v>
      </c>
      <c r="C180" s="66"/>
      <c r="D180" s="66">
        <v>2017</v>
      </c>
      <c r="E180" s="30" t="s">
        <v>11</v>
      </c>
      <c r="F180" s="67">
        <v>631040</v>
      </c>
      <c r="G180" s="66">
        <v>1</v>
      </c>
      <c r="H180" s="32">
        <f>G180*F180</f>
        <v>631040</v>
      </c>
      <c r="I180" s="66">
        <v>1</v>
      </c>
      <c r="J180" s="32">
        <f>I180*H180</f>
        <v>631040</v>
      </c>
    </row>
    <row r="181" spans="1:10">
      <c r="A181" s="23">
        <v>172</v>
      </c>
      <c r="B181" s="65" t="s">
        <v>282</v>
      </c>
      <c r="C181" s="66"/>
      <c r="D181" s="66">
        <v>2017</v>
      </c>
      <c r="E181" s="30" t="s">
        <v>11</v>
      </c>
      <c r="F181" s="67">
        <v>211000</v>
      </c>
      <c r="G181" s="66">
        <v>4</v>
      </c>
      <c r="H181" s="32">
        <f>G181*F181</f>
        <v>844000</v>
      </c>
      <c r="I181" s="66">
        <v>4</v>
      </c>
      <c r="J181" s="32">
        <v>844000</v>
      </c>
    </row>
    <row r="182" spans="1:10">
      <c r="A182" s="23">
        <v>173</v>
      </c>
      <c r="B182" s="28" t="s">
        <v>283</v>
      </c>
      <c r="C182" s="28">
        <v>2018</v>
      </c>
      <c r="D182" s="29">
        <v>2018</v>
      </c>
      <c r="E182" s="29" t="s">
        <v>11</v>
      </c>
      <c r="F182" s="32">
        <v>11000</v>
      </c>
      <c r="G182" s="29">
        <v>1</v>
      </c>
      <c r="H182" s="32">
        <v>11000</v>
      </c>
      <c r="I182" s="29">
        <v>1</v>
      </c>
      <c r="J182" s="32">
        <v>11000</v>
      </c>
    </row>
    <row r="183" spans="1:10">
      <c r="A183" s="23">
        <v>174</v>
      </c>
      <c r="B183" s="28" t="s">
        <v>284</v>
      </c>
      <c r="C183" s="29">
        <v>2018</v>
      </c>
      <c r="D183" s="29">
        <v>2018</v>
      </c>
      <c r="E183" s="30" t="s">
        <v>11</v>
      </c>
      <c r="F183" s="31">
        <v>35000</v>
      </c>
      <c r="G183" s="29">
        <v>1</v>
      </c>
      <c r="H183" s="32">
        <f t="shared" ref="H183:H190" si="16">SUM(F183*G183)</f>
        <v>35000</v>
      </c>
      <c r="I183" s="29">
        <v>1</v>
      </c>
      <c r="J183" s="32">
        <f t="shared" ref="J183:J185" si="17">SUM(H183*I183)</f>
        <v>35000</v>
      </c>
    </row>
    <row r="184" spans="1:10" s="70" customFormat="1">
      <c r="A184" s="23">
        <v>175</v>
      </c>
      <c r="B184" s="28" t="s">
        <v>285</v>
      </c>
      <c r="C184" s="29">
        <v>2018</v>
      </c>
      <c r="D184" s="29">
        <v>2018</v>
      </c>
      <c r="E184" s="30" t="s">
        <v>11</v>
      </c>
      <c r="F184" s="31">
        <v>345000</v>
      </c>
      <c r="G184" s="29">
        <v>1</v>
      </c>
      <c r="H184" s="32">
        <f t="shared" si="16"/>
        <v>345000</v>
      </c>
      <c r="I184" s="29">
        <v>1</v>
      </c>
      <c r="J184" s="32">
        <f t="shared" si="17"/>
        <v>345000</v>
      </c>
    </row>
    <row r="185" spans="1:10" s="70" customFormat="1">
      <c r="A185" s="23">
        <v>176</v>
      </c>
      <c r="B185" s="28" t="s">
        <v>286</v>
      </c>
      <c r="C185" s="29">
        <v>2018</v>
      </c>
      <c r="D185" s="29">
        <v>2018</v>
      </c>
      <c r="E185" s="30" t="s">
        <v>11</v>
      </c>
      <c r="F185" s="31">
        <v>64000</v>
      </c>
      <c r="G185" s="29">
        <v>1</v>
      </c>
      <c r="H185" s="32">
        <f t="shared" si="16"/>
        <v>64000</v>
      </c>
      <c r="I185" s="29">
        <v>1</v>
      </c>
      <c r="J185" s="32">
        <f t="shared" si="17"/>
        <v>64000</v>
      </c>
    </row>
    <row r="186" spans="1:10" s="70" customFormat="1">
      <c r="A186" s="23">
        <v>177</v>
      </c>
      <c r="B186" s="28" t="s">
        <v>287</v>
      </c>
      <c r="C186" s="29">
        <v>2018</v>
      </c>
      <c r="D186" s="29">
        <v>2018</v>
      </c>
      <c r="E186" s="30" t="s">
        <v>11</v>
      </c>
      <c r="F186" s="31">
        <v>100000</v>
      </c>
      <c r="G186" s="29">
        <v>1</v>
      </c>
      <c r="H186" s="32">
        <v>100000</v>
      </c>
      <c r="I186" s="29">
        <v>1</v>
      </c>
      <c r="J186" s="32">
        <v>100000</v>
      </c>
    </row>
    <row r="187" spans="1:10" s="70" customFormat="1">
      <c r="A187" s="23">
        <v>178</v>
      </c>
      <c r="B187" s="28" t="s">
        <v>288</v>
      </c>
      <c r="C187" s="29">
        <v>2018</v>
      </c>
      <c r="D187" s="29">
        <v>2018</v>
      </c>
      <c r="E187" s="30" t="s">
        <v>11</v>
      </c>
      <c r="F187" s="31">
        <v>9200</v>
      </c>
      <c r="G187" s="29">
        <v>2</v>
      </c>
      <c r="H187" s="32">
        <f t="shared" si="16"/>
        <v>18400</v>
      </c>
      <c r="I187" s="29">
        <v>2</v>
      </c>
      <c r="J187" s="32">
        <v>18400</v>
      </c>
    </row>
    <row r="188" spans="1:10" s="70" customFormat="1">
      <c r="A188" s="23">
        <v>179</v>
      </c>
      <c r="B188" s="28" t="s">
        <v>289</v>
      </c>
      <c r="C188" s="29">
        <v>2018</v>
      </c>
      <c r="D188" s="29">
        <v>2018</v>
      </c>
      <c r="E188" s="30" t="s">
        <v>11</v>
      </c>
      <c r="F188" s="31">
        <v>85000</v>
      </c>
      <c r="G188" s="29">
        <v>1</v>
      </c>
      <c r="H188" s="32">
        <f t="shared" si="16"/>
        <v>85000</v>
      </c>
      <c r="I188" s="29">
        <v>1</v>
      </c>
      <c r="J188" s="32">
        <f t="shared" ref="J188:J190" si="18">SUM(H188*I188)</f>
        <v>85000</v>
      </c>
    </row>
    <row r="189" spans="1:10" s="70" customFormat="1">
      <c r="A189" s="23">
        <v>180</v>
      </c>
      <c r="B189" s="28" t="s">
        <v>290</v>
      </c>
      <c r="C189" s="29">
        <v>2018</v>
      </c>
      <c r="D189" s="29">
        <v>2018</v>
      </c>
      <c r="E189" s="30" t="s">
        <v>11</v>
      </c>
      <c r="F189" s="31">
        <v>300000</v>
      </c>
      <c r="G189" s="29">
        <v>1</v>
      </c>
      <c r="H189" s="32">
        <f t="shared" si="16"/>
        <v>300000</v>
      </c>
      <c r="I189" s="29">
        <v>1</v>
      </c>
      <c r="J189" s="32">
        <f t="shared" si="18"/>
        <v>300000</v>
      </c>
    </row>
    <row r="190" spans="1:10" s="70" customFormat="1">
      <c r="A190" s="23">
        <v>181</v>
      </c>
      <c r="B190" s="28" t="s">
        <v>291</v>
      </c>
      <c r="C190" s="29">
        <v>2018</v>
      </c>
      <c r="D190" s="29">
        <v>2018</v>
      </c>
      <c r="E190" s="30" t="s">
        <v>11</v>
      </c>
      <c r="F190" s="31">
        <v>26000</v>
      </c>
      <c r="G190" s="29">
        <v>1</v>
      </c>
      <c r="H190" s="32">
        <f t="shared" si="16"/>
        <v>26000</v>
      </c>
      <c r="I190" s="29">
        <v>1</v>
      </c>
      <c r="J190" s="32">
        <f t="shared" si="18"/>
        <v>26000</v>
      </c>
    </row>
    <row r="191" spans="1:10" s="70" customFormat="1">
      <c r="A191" s="23">
        <v>182</v>
      </c>
      <c r="B191" s="28" t="s">
        <v>274</v>
      </c>
      <c r="C191" s="28"/>
      <c r="D191" s="29">
        <v>2018</v>
      </c>
      <c r="E191" s="30" t="s">
        <v>11</v>
      </c>
      <c r="F191" s="31">
        <v>151000</v>
      </c>
      <c r="G191" s="29">
        <v>1</v>
      </c>
      <c r="H191" s="32">
        <v>151000</v>
      </c>
      <c r="I191" s="29">
        <v>1</v>
      </c>
      <c r="J191" s="32">
        <v>151000</v>
      </c>
    </row>
    <row r="192" spans="1:10" s="70" customFormat="1">
      <c r="A192" s="23">
        <v>183</v>
      </c>
      <c r="B192" s="28" t="s">
        <v>274</v>
      </c>
      <c r="C192" s="28"/>
      <c r="D192" s="29">
        <v>2018</v>
      </c>
      <c r="E192" s="30" t="s">
        <v>11</v>
      </c>
      <c r="F192" s="31">
        <v>150000</v>
      </c>
      <c r="G192" s="29">
        <v>1</v>
      </c>
      <c r="H192" s="32">
        <v>150000</v>
      </c>
      <c r="I192" s="29">
        <v>1</v>
      </c>
      <c r="J192" s="32">
        <v>150000</v>
      </c>
    </row>
    <row r="193" spans="1:10" s="70" customFormat="1">
      <c r="A193" s="23">
        <v>184</v>
      </c>
      <c r="B193" s="28" t="s">
        <v>243</v>
      </c>
      <c r="C193" s="28"/>
      <c r="D193" s="29">
        <v>2018</v>
      </c>
      <c r="E193" s="30" t="s">
        <v>11</v>
      </c>
      <c r="F193" s="31">
        <v>25500</v>
      </c>
      <c r="G193" s="29">
        <v>39</v>
      </c>
      <c r="H193" s="32">
        <f>SUM(F193*G193)</f>
        <v>994500</v>
      </c>
      <c r="I193" s="29">
        <v>39</v>
      </c>
      <c r="J193" s="38">
        <v>994500</v>
      </c>
    </row>
    <row r="194" spans="1:10" s="70" customFormat="1">
      <c r="A194" s="23">
        <v>185</v>
      </c>
      <c r="B194" s="28" t="s">
        <v>292</v>
      </c>
      <c r="C194" s="28"/>
      <c r="D194" s="29">
        <v>2018</v>
      </c>
      <c r="E194" s="30" t="s">
        <v>11</v>
      </c>
      <c r="F194" s="31">
        <v>800000</v>
      </c>
      <c r="G194" s="29">
        <v>1</v>
      </c>
      <c r="H194" s="32">
        <f>SUM(F194*G194)</f>
        <v>800000</v>
      </c>
      <c r="I194" s="29">
        <v>1</v>
      </c>
      <c r="J194" s="32">
        <f>SUM(H194*I194)</f>
        <v>800000</v>
      </c>
    </row>
    <row r="195" spans="1:10" s="70" customFormat="1">
      <c r="A195" s="23">
        <v>186</v>
      </c>
      <c r="B195" s="28" t="s">
        <v>293</v>
      </c>
      <c r="C195" s="29"/>
      <c r="D195" s="29">
        <v>2018</v>
      </c>
      <c r="E195" s="30" t="s">
        <v>11</v>
      </c>
      <c r="F195" s="31">
        <v>993000</v>
      </c>
      <c r="G195" s="29">
        <v>1</v>
      </c>
      <c r="H195" s="32">
        <f>SUM(F195*G195)</f>
        <v>993000</v>
      </c>
      <c r="I195" s="29">
        <v>1</v>
      </c>
      <c r="J195" s="32">
        <f>SUM(H195*I195)</f>
        <v>993000</v>
      </c>
    </row>
    <row r="196" spans="1:10" s="70" customFormat="1">
      <c r="A196" s="23">
        <v>187</v>
      </c>
      <c r="B196" s="71" t="s">
        <v>294</v>
      </c>
      <c r="C196" s="29"/>
      <c r="D196" s="29">
        <v>2018</v>
      </c>
      <c r="E196" s="30" t="s">
        <v>11</v>
      </c>
      <c r="F196" s="31">
        <v>450000</v>
      </c>
      <c r="G196" s="29">
        <v>1</v>
      </c>
      <c r="H196" s="32">
        <f>SUM(F196*G196)</f>
        <v>450000</v>
      </c>
      <c r="I196" s="29">
        <v>1</v>
      </c>
      <c r="J196" s="32">
        <f>SUM(H196*I196)</f>
        <v>450000</v>
      </c>
    </row>
    <row r="197" spans="1:10" s="70" customFormat="1">
      <c r="A197" s="23">
        <v>188</v>
      </c>
      <c r="B197" s="28" t="s">
        <v>295</v>
      </c>
      <c r="C197" s="29"/>
      <c r="D197" s="29">
        <v>2018</v>
      </c>
      <c r="E197" s="30" t="s">
        <v>205</v>
      </c>
      <c r="F197" s="31">
        <v>4751</v>
      </c>
      <c r="G197" s="29">
        <v>4928.22</v>
      </c>
      <c r="H197" s="32">
        <v>23414000</v>
      </c>
      <c r="I197" s="29">
        <v>4928.22</v>
      </c>
      <c r="J197" s="32">
        <v>23414000</v>
      </c>
    </row>
    <row r="198" spans="1:10" s="70" customFormat="1">
      <c r="A198" s="23">
        <v>189</v>
      </c>
      <c r="B198" s="28" t="s">
        <v>296</v>
      </c>
      <c r="C198" s="29"/>
      <c r="D198" s="29">
        <v>2018</v>
      </c>
      <c r="E198" s="30" t="s">
        <v>205</v>
      </c>
      <c r="F198" s="31">
        <v>1820</v>
      </c>
      <c r="G198" s="29">
        <v>18324.2</v>
      </c>
      <c r="H198" s="32">
        <v>33350000</v>
      </c>
      <c r="I198" s="29">
        <v>18324.2</v>
      </c>
      <c r="J198" s="32">
        <v>33350000</v>
      </c>
    </row>
    <row r="199" spans="1:10" s="70" customFormat="1">
      <c r="A199" s="23">
        <v>190</v>
      </c>
      <c r="B199" s="28" t="s">
        <v>297</v>
      </c>
      <c r="C199" s="29"/>
      <c r="D199" s="29">
        <v>2019</v>
      </c>
      <c r="E199" s="30" t="s">
        <v>11</v>
      </c>
      <c r="F199" s="31">
        <v>44000</v>
      </c>
      <c r="G199" s="29">
        <v>39</v>
      </c>
      <c r="H199" s="32">
        <v>1716000</v>
      </c>
      <c r="I199" s="29">
        <v>39</v>
      </c>
      <c r="J199" s="38">
        <v>1716000</v>
      </c>
    </row>
    <row r="200" spans="1:10" s="70" customFormat="1">
      <c r="A200" s="23">
        <v>191</v>
      </c>
      <c r="B200" s="28" t="s">
        <v>243</v>
      </c>
      <c r="C200" s="29"/>
      <c r="D200" s="29">
        <v>2019</v>
      </c>
      <c r="E200" s="30" t="s">
        <v>11</v>
      </c>
      <c r="F200" s="31">
        <v>50000</v>
      </c>
      <c r="G200" s="29">
        <v>20</v>
      </c>
      <c r="H200" s="32">
        <v>1000000</v>
      </c>
      <c r="I200" s="29">
        <v>20</v>
      </c>
      <c r="J200" s="38">
        <v>1000000</v>
      </c>
    </row>
    <row r="201" spans="1:10" s="70" customFormat="1">
      <c r="A201" s="23">
        <v>192</v>
      </c>
      <c r="B201" s="28" t="s">
        <v>298</v>
      </c>
      <c r="C201" s="29"/>
      <c r="D201" s="29">
        <v>2019</v>
      </c>
      <c r="E201" s="30" t="s">
        <v>11</v>
      </c>
      <c r="F201" s="31">
        <v>14500</v>
      </c>
      <c r="G201" s="29">
        <v>2</v>
      </c>
      <c r="H201" s="32">
        <v>29000</v>
      </c>
      <c r="I201" s="29">
        <v>2</v>
      </c>
      <c r="J201" s="32">
        <v>29000</v>
      </c>
    </row>
    <row r="202" spans="1:10" s="70" customFormat="1">
      <c r="A202" s="23">
        <v>193</v>
      </c>
      <c r="B202" s="28" t="s">
        <v>299</v>
      </c>
      <c r="C202" s="29"/>
      <c r="D202" s="29">
        <v>2019</v>
      </c>
      <c r="E202" s="30" t="s">
        <v>205</v>
      </c>
      <c r="F202" s="31">
        <v>452276</v>
      </c>
      <c r="G202" s="29">
        <v>5094.3</v>
      </c>
      <c r="H202" s="32">
        <v>23040300</v>
      </c>
      <c r="I202" s="29">
        <v>5094.3</v>
      </c>
      <c r="J202" s="38">
        <v>23040300</v>
      </c>
    </row>
    <row r="203" spans="1:10" s="70" customFormat="1">
      <c r="A203" s="23">
        <v>194</v>
      </c>
      <c r="B203" s="71" t="s">
        <v>300</v>
      </c>
      <c r="C203" s="29"/>
      <c r="D203" s="29">
        <v>2019</v>
      </c>
      <c r="E203" s="30" t="s">
        <v>301</v>
      </c>
      <c r="F203" s="31">
        <v>7113.2</v>
      </c>
      <c r="G203" s="29">
        <v>140</v>
      </c>
      <c r="H203" s="32">
        <v>995844</v>
      </c>
      <c r="I203" s="29">
        <v>140</v>
      </c>
      <c r="J203" s="38">
        <v>995844</v>
      </c>
    </row>
    <row r="204" spans="1:10" s="70" customFormat="1">
      <c r="A204" s="23">
        <v>195</v>
      </c>
      <c r="B204" s="71" t="s">
        <v>302</v>
      </c>
      <c r="C204" s="29">
        <v>2018</v>
      </c>
      <c r="D204" s="29">
        <v>2019</v>
      </c>
      <c r="E204" s="30" t="s">
        <v>205</v>
      </c>
      <c r="F204" s="31">
        <v>1708</v>
      </c>
      <c r="G204" s="29">
        <v>8556</v>
      </c>
      <c r="H204" s="32">
        <v>14614600</v>
      </c>
      <c r="I204" s="29">
        <v>8556</v>
      </c>
      <c r="J204" s="38">
        <v>14614600</v>
      </c>
    </row>
    <row r="205" spans="1:10" s="70" customFormat="1">
      <c r="A205" s="23">
        <v>196</v>
      </c>
      <c r="B205" s="71" t="s">
        <v>302</v>
      </c>
      <c r="C205" s="29"/>
      <c r="D205" s="29">
        <v>2019</v>
      </c>
      <c r="E205" s="30" t="s">
        <v>205</v>
      </c>
      <c r="F205" s="31">
        <v>2496</v>
      </c>
      <c r="G205" s="29">
        <v>18846</v>
      </c>
      <c r="H205" s="32">
        <v>47039600</v>
      </c>
      <c r="I205" s="29">
        <v>18846</v>
      </c>
      <c r="J205" s="38">
        <v>47039600</v>
      </c>
    </row>
    <row r="206" spans="1:10" s="70" customFormat="1" ht="25.5">
      <c r="A206" s="23">
        <v>197</v>
      </c>
      <c r="B206" s="71" t="s">
        <v>303</v>
      </c>
      <c r="C206" s="29"/>
      <c r="D206" s="29">
        <v>2019</v>
      </c>
      <c r="E206" s="30" t="s">
        <v>304</v>
      </c>
      <c r="F206" s="72">
        <v>19141</v>
      </c>
      <c r="G206" s="30">
        <v>565</v>
      </c>
      <c r="H206" s="73">
        <v>10814683</v>
      </c>
      <c r="I206" s="30">
        <v>565</v>
      </c>
      <c r="J206" s="34">
        <v>10814683</v>
      </c>
    </row>
    <row r="207" spans="1:10" s="70" customFormat="1">
      <c r="A207" s="23">
        <v>198</v>
      </c>
      <c r="B207" s="71" t="s">
        <v>305</v>
      </c>
      <c r="C207" s="29"/>
      <c r="D207" s="29">
        <v>2019</v>
      </c>
      <c r="E207" s="30" t="s">
        <v>304</v>
      </c>
      <c r="F207" s="72">
        <v>27275.7</v>
      </c>
      <c r="G207" s="30">
        <v>197</v>
      </c>
      <c r="H207" s="73">
        <v>5373317</v>
      </c>
      <c r="I207" s="30">
        <v>197</v>
      </c>
      <c r="J207" s="34">
        <v>5373317</v>
      </c>
    </row>
    <row r="208" spans="1:10" s="70" customFormat="1" ht="25.5">
      <c r="A208" s="23">
        <v>199</v>
      </c>
      <c r="B208" s="71" t="s">
        <v>306</v>
      </c>
      <c r="C208" s="29"/>
      <c r="D208" s="29">
        <v>2019</v>
      </c>
      <c r="E208" s="30" t="s">
        <v>304</v>
      </c>
      <c r="F208" s="72">
        <v>9615.9</v>
      </c>
      <c r="G208" s="30">
        <v>44</v>
      </c>
      <c r="H208" s="73">
        <v>423100</v>
      </c>
      <c r="I208" s="30">
        <v>44</v>
      </c>
      <c r="J208" s="34">
        <v>423100</v>
      </c>
    </row>
    <row r="209" spans="1:10" s="70" customFormat="1">
      <c r="A209" s="23">
        <v>200</v>
      </c>
      <c r="B209" s="71" t="s">
        <v>307</v>
      </c>
      <c r="C209" s="29"/>
      <c r="D209" s="29">
        <v>2019</v>
      </c>
      <c r="E209" s="30" t="s">
        <v>304</v>
      </c>
      <c r="F209" s="72">
        <v>3156</v>
      </c>
      <c r="G209" s="30">
        <v>7570.3</v>
      </c>
      <c r="H209" s="73">
        <v>23892000</v>
      </c>
      <c r="I209" s="30">
        <v>7570.3</v>
      </c>
      <c r="J209" s="34">
        <v>23892000</v>
      </c>
    </row>
    <row r="210" spans="1:10" s="70" customFormat="1">
      <c r="A210" s="23">
        <v>201</v>
      </c>
      <c r="B210" s="74" t="s">
        <v>308</v>
      </c>
      <c r="C210" s="29"/>
      <c r="D210" s="29">
        <v>2019</v>
      </c>
      <c r="E210" s="30" t="s">
        <v>11</v>
      </c>
      <c r="F210" s="72">
        <v>70000</v>
      </c>
      <c r="G210" s="30">
        <v>7</v>
      </c>
      <c r="H210" s="73">
        <v>490000</v>
      </c>
      <c r="I210" s="30">
        <v>7</v>
      </c>
      <c r="J210" s="34">
        <v>490000</v>
      </c>
    </row>
    <row r="211" spans="1:10" s="70" customFormat="1">
      <c r="A211" s="23">
        <v>202</v>
      </c>
      <c r="B211" s="74" t="s">
        <v>309</v>
      </c>
      <c r="C211" s="40"/>
      <c r="D211" s="40">
        <v>2020</v>
      </c>
      <c r="E211" s="75" t="s">
        <v>11</v>
      </c>
      <c r="F211" s="76">
        <v>56000</v>
      </c>
      <c r="G211" s="75">
        <v>8</v>
      </c>
      <c r="H211" s="77">
        <v>448000</v>
      </c>
      <c r="I211" s="75">
        <v>8</v>
      </c>
      <c r="J211" s="77">
        <v>448000</v>
      </c>
    </row>
    <row r="212" spans="1:10" s="70" customFormat="1">
      <c r="A212" s="23">
        <v>203</v>
      </c>
      <c r="B212" s="78" t="s">
        <v>297</v>
      </c>
      <c r="C212" s="40"/>
      <c r="D212" s="40">
        <v>2020</v>
      </c>
      <c r="E212" s="75" t="s">
        <v>11</v>
      </c>
      <c r="F212" s="76">
        <v>44500</v>
      </c>
      <c r="G212" s="75">
        <v>37</v>
      </c>
      <c r="H212" s="77">
        <v>1646500</v>
      </c>
      <c r="I212" s="75">
        <v>37</v>
      </c>
      <c r="J212" s="77">
        <v>1646500</v>
      </c>
    </row>
    <row r="213" spans="1:10" s="70" customFormat="1">
      <c r="A213" s="23">
        <v>204</v>
      </c>
      <c r="B213" s="78" t="s">
        <v>310</v>
      </c>
      <c r="C213" s="40"/>
      <c r="D213" s="40">
        <v>2020</v>
      </c>
      <c r="E213" s="75" t="s">
        <v>11</v>
      </c>
      <c r="F213" s="76">
        <v>98000</v>
      </c>
      <c r="G213" s="75">
        <v>1</v>
      </c>
      <c r="H213" s="77">
        <v>98000</v>
      </c>
      <c r="I213" s="75">
        <v>1</v>
      </c>
      <c r="J213" s="77">
        <v>98000</v>
      </c>
    </row>
    <row r="214" spans="1:10" s="70" customFormat="1">
      <c r="A214" s="23">
        <v>205</v>
      </c>
      <c r="B214" s="78" t="s">
        <v>311</v>
      </c>
      <c r="C214" s="40"/>
      <c r="D214" s="40">
        <v>2020</v>
      </c>
      <c r="E214" s="75" t="s">
        <v>11</v>
      </c>
      <c r="F214" s="76">
        <v>69400</v>
      </c>
      <c r="G214" s="75">
        <v>1</v>
      </c>
      <c r="H214" s="77">
        <v>69400</v>
      </c>
      <c r="I214" s="75">
        <v>1</v>
      </c>
      <c r="J214" s="77">
        <v>69400</v>
      </c>
    </row>
    <row r="215" spans="1:10" s="70" customFormat="1">
      <c r="A215" s="23">
        <v>206</v>
      </c>
      <c r="B215" s="78" t="s">
        <v>312</v>
      </c>
      <c r="C215" s="40">
        <v>2020</v>
      </c>
      <c r="D215" s="40">
        <v>2021</v>
      </c>
      <c r="E215" s="75" t="s">
        <v>301</v>
      </c>
      <c r="F215" s="76">
        <v>13252</v>
      </c>
      <c r="G215" s="75">
        <v>350</v>
      </c>
      <c r="H215" s="77">
        <v>4638200</v>
      </c>
      <c r="I215" s="75">
        <v>350</v>
      </c>
      <c r="J215" s="77">
        <v>4638200</v>
      </c>
    </row>
    <row r="216" spans="1:10" s="70" customFormat="1" ht="25.5">
      <c r="A216" s="23">
        <v>207</v>
      </c>
      <c r="B216" s="78" t="s">
        <v>313</v>
      </c>
      <c r="C216" s="40"/>
      <c r="D216" s="40">
        <v>2020</v>
      </c>
      <c r="E216" s="75" t="s">
        <v>301</v>
      </c>
      <c r="F216" s="76">
        <v>2502</v>
      </c>
      <c r="G216" s="75">
        <v>398</v>
      </c>
      <c r="H216" s="77">
        <v>995911</v>
      </c>
      <c r="I216" s="75">
        <v>398</v>
      </c>
      <c r="J216" s="77">
        <v>995911</v>
      </c>
    </row>
    <row r="217" spans="1:10" s="70" customFormat="1" ht="25.5">
      <c r="A217" s="23">
        <v>208</v>
      </c>
      <c r="B217" s="78" t="s">
        <v>314</v>
      </c>
      <c r="C217" s="40"/>
      <c r="D217" s="40">
        <v>2020</v>
      </c>
      <c r="E217" s="75" t="s">
        <v>301</v>
      </c>
      <c r="F217" s="76">
        <v>10113</v>
      </c>
      <c r="G217" s="75">
        <v>527</v>
      </c>
      <c r="H217" s="77">
        <v>5330906</v>
      </c>
      <c r="I217" s="75">
        <v>527</v>
      </c>
      <c r="J217" s="77">
        <v>5330906</v>
      </c>
    </row>
    <row r="218" spans="1:10" s="70" customFormat="1">
      <c r="A218" s="23">
        <v>209</v>
      </c>
      <c r="B218" s="78" t="s">
        <v>315</v>
      </c>
      <c r="C218" s="40"/>
      <c r="D218" s="40">
        <v>2020</v>
      </c>
      <c r="E218" s="75" t="s">
        <v>205</v>
      </c>
      <c r="F218" s="76">
        <v>7640</v>
      </c>
      <c r="G218" s="75">
        <v>23321</v>
      </c>
      <c r="H218" s="77">
        <v>178173400</v>
      </c>
      <c r="I218" s="75">
        <v>23321</v>
      </c>
      <c r="J218" s="77">
        <v>178173400</v>
      </c>
    </row>
    <row r="219" spans="1:10" s="70" customFormat="1">
      <c r="A219" s="23">
        <v>210</v>
      </c>
      <c r="B219" s="78" t="s">
        <v>295</v>
      </c>
      <c r="C219" s="40"/>
      <c r="D219" s="40">
        <v>2020</v>
      </c>
      <c r="E219" s="75" t="s">
        <v>205</v>
      </c>
      <c r="F219" s="76">
        <v>7671.5</v>
      </c>
      <c r="G219" s="75">
        <v>6090</v>
      </c>
      <c r="H219" s="77">
        <v>46719900</v>
      </c>
      <c r="I219" s="75">
        <v>6090</v>
      </c>
      <c r="J219" s="77">
        <v>46719900</v>
      </c>
    </row>
    <row r="220" spans="1:10" s="70" customFormat="1">
      <c r="A220" s="23">
        <v>211</v>
      </c>
      <c r="B220" s="71" t="s">
        <v>302</v>
      </c>
      <c r="C220" s="40"/>
      <c r="D220" s="40">
        <v>2020</v>
      </c>
      <c r="E220" s="75" t="s">
        <v>205</v>
      </c>
      <c r="F220" s="76">
        <v>2511.6</v>
      </c>
      <c r="G220" s="75">
        <v>20420</v>
      </c>
      <c r="H220" s="77">
        <v>51286900</v>
      </c>
      <c r="I220" s="75">
        <v>20420</v>
      </c>
      <c r="J220" s="77">
        <v>51286900</v>
      </c>
    </row>
    <row r="221" spans="1:10" s="70" customFormat="1" ht="25.5">
      <c r="A221" s="23">
        <v>212</v>
      </c>
      <c r="B221" s="78" t="s">
        <v>316</v>
      </c>
      <c r="C221" s="40"/>
      <c r="D221" s="40">
        <v>2020</v>
      </c>
      <c r="E221" s="75" t="s">
        <v>11</v>
      </c>
      <c r="F221" s="76">
        <v>56150000</v>
      </c>
      <c r="G221" s="75">
        <v>1</v>
      </c>
      <c r="H221" s="77">
        <v>56150000</v>
      </c>
      <c r="I221" s="75">
        <v>1</v>
      </c>
      <c r="J221" s="77">
        <v>56150000</v>
      </c>
    </row>
    <row r="222" spans="1:10" s="70" customFormat="1" ht="25.5">
      <c r="A222" s="23">
        <v>213</v>
      </c>
      <c r="B222" s="79" t="s">
        <v>317</v>
      </c>
      <c r="C222" s="40"/>
      <c r="D222" s="40">
        <v>2020</v>
      </c>
      <c r="E222" s="75" t="s">
        <v>11</v>
      </c>
      <c r="F222" s="76">
        <v>34600000</v>
      </c>
      <c r="G222" s="75">
        <v>1</v>
      </c>
      <c r="H222" s="77">
        <v>34600000</v>
      </c>
      <c r="I222" s="75">
        <v>1</v>
      </c>
      <c r="J222" s="77">
        <v>34600000</v>
      </c>
    </row>
    <row r="223" spans="1:10" s="70" customFormat="1">
      <c r="A223" s="23">
        <v>214</v>
      </c>
      <c r="B223" s="79" t="s">
        <v>318</v>
      </c>
      <c r="C223" s="40"/>
      <c r="D223" s="40">
        <v>2020</v>
      </c>
      <c r="E223" s="75" t="s">
        <v>11</v>
      </c>
      <c r="F223" s="76">
        <v>3860000</v>
      </c>
      <c r="G223" s="75">
        <v>1</v>
      </c>
      <c r="H223" s="77">
        <v>3860000</v>
      </c>
      <c r="I223" s="75">
        <v>1</v>
      </c>
      <c r="J223" s="77">
        <v>3860000</v>
      </c>
    </row>
    <row r="224" spans="1:10" s="70" customFormat="1">
      <c r="A224" s="23">
        <v>215</v>
      </c>
      <c r="B224" s="79" t="s">
        <v>319</v>
      </c>
      <c r="C224" s="40"/>
      <c r="D224" s="40">
        <v>2020</v>
      </c>
      <c r="E224" s="75" t="s">
        <v>11</v>
      </c>
      <c r="F224" s="76">
        <v>797000</v>
      </c>
      <c r="G224" s="75">
        <v>1</v>
      </c>
      <c r="H224" s="77">
        <v>797000</v>
      </c>
      <c r="I224" s="75">
        <v>1</v>
      </c>
      <c r="J224" s="77">
        <v>797000</v>
      </c>
    </row>
    <row r="225" spans="1:12" s="70" customFormat="1" ht="25.5">
      <c r="A225" s="23">
        <v>216</v>
      </c>
      <c r="B225" s="79" t="s">
        <v>320</v>
      </c>
      <c r="C225" s="40"/>
      <c r="D225" s="40">
        <v>2020</v>
      </c>
      <c r="E225" s="75" t="s">
        <v>11</v>
      </c>
      <c r="F225" s="76">
        <v>850000</v>
      </c>
      <c r="G225" s="75">
        <v>1</v>
      </c>
      <c r="H225" s="77">
        <v>850000</v>
      </c>
      <c r="I225" s="75">
        <v>1</v>
      </c>
      <c r="J225" s="77">
        <v>850000</v>
      </c>
    </row>
    <row r="226" spans="1:12" s="70" customFormat="1">
      <c r="A226" s="23">
        <v>217</v>
      </c>
      <c r="B226" s="79" t="s">
        <v>321</v>
      </c>
      <c r="C226" s="40"/>
      <c r="D226" s="40">
        <v>2020</v>
      </c>
      <c r="E226" s="75" t="s">
        <v>11</v>
      </c>
      <c r="F226" s="76">
        <v>3800000</v>
      </c>
      <c r="G226" s="75">
        <v>1</v>
      </c>
      <c r="H226" s="77">
        <v>3800000</v>
      </c>
      <c r="I226" s="75">
        <v>1</v>
      </c>
      <c r="J226" s="77">
        <v>3800000</v>
      </c>
    </row>
    <row r="227" spans="1:12" s="70" customFormat="1" ht="25.5">
      <c r="A227" s="23">
        <v>218</v>
      </c>
      <c r="B227" s="79" t="s">
        <v>322</v>
      </c>
      <c r="C227" s="40"/>
      <c r="D227" s="40">
        <v>2020</v>
      </c>
      <c r="E227" s="75" t="s">
        <v>11</v>
      </c>
      <c r="F227" s="76">
        <v>12975000</v>
      </c>
      <c r="G227" s="75">
        <v>1</v>
      </c>
      <c r="H227" s="77">
        <v>12975000</v>
      </c>
      <c r="I227" s="75">
        <v>1</v>
      </c>
      <c r="J227" s="77">
        <v>12975000</v>
      </c>
    </row>
    <row r="228" spans="1:12" s="70" customFormat="1" ht="38.25">
      <c r="A228" s="23">
        <v>219</v>
      </c>
      <c r="B228" s="79" t="s">
        <v>323</v>
      </c>
      <c r="C228" s="40"/>
      <c r="D228" s="40">
        <v>2020</v>
      </c>
      <c r="E228" s="75" t="s">
        <v>11</v>
      </c>
      <c r="F228" s="76">
        <v>23610000</v>
      </c>
      <c r="G228" s="75">
        <v>1</v>
      </c>
      <c r="H228" s="77">
        <v>23610000</v>
      </c>
      <c r="I228" s="75">
        <v>1</v>
      </c>
      <c r="J228" s="77">
        <v>23610000</v>
      </c>
    </row>
    <row r="229" spans="1:12" s="70" customFormat="1" ht="38.25">
      <c r="A229" s="23">
        <v>220</v>
      </c>
      <c r="B229" s="79" t="s">
        <v>324</v>
      </c>
      <c r="C229" s="40"/>
      <c r="D229" s="40">
        <v>2020</v>
      </c>
      <c r="E229" s="75" t="s">
        <v>11</v>
      </c>
      <c r="F229" s="76">
        <v>17000000</v>
      </c>
      <c r="G229" s="75">
        <v>1</v>
      </c>
      <c r="H229" s="77">
        <v>17000000</v>
      </c>
      <c r="I229" s="75">
        <v>1</v>
      </c>
      <c r="J229" s="77">
        <v>17000000</v>
      </c>
      <c r="L229" s="70" t="s">
        <v>325</v>
      </c>
    </row>
    <row r="230" spans="1:12" s="70" customFormat="1" ht="25.5">
      <c r="A230" s="23">
        <v>221</v>
      </c>
      <c r="B230" s="79" t="s">
        <v>326</v>
      </c>
      <c r="C230" s="40"/>
      <c r="D230" s="40">
        <v>2021</v>
      </c>
      <c r="E230" s="75" t="s">
        <v>327</v>
      </c>
      <c r="F230" s="76">
        <v>109342260</v>
      </c>
      <c r="G230" s="75">
        <v>1.5</v>
      </c>
      <c r="H230" s="77">
        <v>164013391</v>
      </c>
      <c r="I230" s="75">
        <v>1.5</v>
      </c>
      <c r="J230" s="77">
        <v>164013391</v>
      </c>
    </row>
    <row r="231" spans="1:12" s="70" customFormat="1">
      <c r="A231" s="23">
        <v>222</v>
      </c>
      <c r="B231" s="79" t="s">
        <v>302</v>
      </c>
      <c r="C231" s="40"/>
      <c r="D231" s="40">
        <v>2021</v>
      </c>
      <c r="E231" s="75" t="s">
        <v>205</v>
      </c>
      <c r="F231" s="76">
        <v>2220</v>
      </c>
      <c r="G231" s="75">
        <v>27500</v>
      </c>
      <c r="H231" s="80">
        <v>61058100</v>
      </c>
      <c r="I231" s="75">
        <v>27500</v>
      </c>
      <c r="J231" s="77">
        <v>61058100</v>
      </c>
    </row>
    <row r="232" spans="1:12" s="70" customFormat="1" ht="25.5">
      <c r="A232" s="23">
        <v>223</v>
      </c>
      <c r="B232" s="79" t="s">
        <v>328</v>
      </c>
      <c r="C232" s="40"/>
      <c r="D232" s="40">
        <v>2021</v>
      </c>
      <c r="E232" s="75" t="s">
        <v>329</v>
      </c>
      <c r="F232" s="76">
        <v>2466954</v>
      </c>
      <c r="G232" s="75">
        <v>11</v>
      </c>
      <c r="H232" s="77">
        <v>27136500</v>
      </c>
      <c r="I232" s="75">
        <v>11</v>
      </c>
      <c r="J232" s="77">
        <v>27136500</v>
      </c>
    </row>
    <row r="233" spans="1:12" s="70" customFormat="1" ht="25.5">
      <c r="A233" s="23">
        <v>224</v>
      </c>
      <c r="B233" s="79" t="s">
        <v>330</v>
      </c>
      <c r="C233" s="40"/>
      <c r="D233" s="40">
        <v>2021</v>
      </c>
      <c r="E233" s="75" t="s">
        <v>301</v>
      </c>
      <c r="F233" s="76">
        <v>11365</v>
      </c>
      <c r="G233" s="75">
        <v>622.9</v>
      </c>
      <c r="H233" s="77">
        <v>7079441</v>
      </c>
      <c r="I233" s="75">
        <v>622.9</v>
      </c>
      <c r="J233" s="77">
        <v>7079441</v>
      </c>
    </row>
    <row r="234" spans="1:12" s="70" customFormat="1">
      <c r="A234" s="23">
        <v>225</v>
      </c>
      <c r="B234" s="79" t="s">
        <v>331</v>
      </c>
      <c r="C234" s="40"/>
      <c r="D234" s="40">
        <v>2021</v>
      </c>
      <c r="E234" s="75" t="s">
        <v>205</v>
      </c>
      <c r="F234" s="81">
        <v>26315</v>
      </c>
      <c r="G234" s="82">
        <v>641</v>
      </c>
      <c r="H234" s="80">
        <v>16867965</v>
      </c>
      <c r="I234" s="82">
        <v>641</v>
      </c>
      <c r="J234" s="80">
        <v>16867965</v>
      </c>
    </row>
    <row r="235" spans="1:12" s="70" customFormat="1">
      <c r="A235" s="23">
        <v>226</v>
      </c>
      <c r="B235" s="79" t="s">
        <v>332</v>
      </c>
      <c r="C235" s="40"/>
      <c r="D235" s="40">
        <v>2021</v>
      </c>
      <c r="E235" s="75" t="s">
        <v>11</v>
      </c>
      <c r="F235" s="81">
        <v>63000</v>
      </c>
      <c r="G235" s="82">
        <v>12</v>
      </c>
      <c r="H235" s="80">
        <v>756000</v>
      </c>
      <c r="I235" s="82">
        <v>12</v>
      </c>
      <c r="J235" s="80">
        <v>756000</v>
      </c>
      <c r="K235" s="70" t="s">
        <v>333</v>
      </c>
    </row>
    <row r="236" spans="1:12" s="70" customFormat="1">
      <c r="A236" s="23">
        <v>227</v>
      </c>
      <c r="B236" s="79" t="s">
        <v>334</v>
      </c>
      <c r="C236" s="40"/>
      <c r="D236" s="40">
        <v>2021</v>
      </c>
      <c r="E236" s="75" t="s">
        <v>11</v>
      </c>
      <c r="F236" s="76">
        <v>120000</v>
      </c>
      <c r="G236" s="75">
        <v>10</v>
      </c>
      <c r="H236" s="77">
        <v>1200000</v>
      </c>
      <c r="I236" s="75">
        <v>10</v>
      </c>
      <c r="J236" s="77">
        <v>1200000</v>
      </c>
    </row>
    <row r="237" spans="1:12" s="70" customFormat="1">
      <c r="A237" s="23">
        <v>228</v>
      </c>
      <c r="B237" s="79" t="s">
        <v>335</v>
      </c>
      <c r="C237" s="40"/>
      <c r="D237" s="40">
        <v>2021</v>
      </c>
      <c r="E237" s="75" t="s">
        <v>11</v>
      </c>
      <c r="F237" s="76">
        <v>79980</v>
      </c>
      <c r="G237" s="75">
        <v>20</v>
      </c>
      <c r="H237" s="77">
        <v>1599600</v>
      </c>
      <c r="I237" s="75">
        <v>20</v>
      </c>
      <c r="J237" s="77">
        <v>1599600</v>
      </c>
    </row>
    <row r="238" spans="1:12" s="70" customFormat="1">
      <c r="A238" s="23">
        <v>229</v>
      </c>
      <c r="B238" s="79" t="s">
        <v>336</v>
      </c>
      <c r="C238" s="40"/>
      <c r="D238" s="40">
        <v>2021</v>
      </c>
      <c r="E238" s="75" t="s">
        <v>11</v>
      </c>
      <c r="F238" s="76">
        <v>184920</v>
      </c>
      <c r="G238" s="75">
        <v>10</v>
      </c>
      <c r="H238" s="77">
        <v>1849200</v>
      </c>
      <c r="I238" s="75">
        <v>10</v>
      </c>
      <c r="J238" s="77">
        <v>1849200</v>
      </c>
    </row>
    <row r="239" spans="1:12" s="70" customFormat="1">
      <c r="A239" s="23">
        <v>230</v>
      </c>
      <c r="B239" s="79" t="s">
        <v>337</v>
      </c>
      <c r="C239" s="40"/>
      <c r="D239" s="40">
        <v>2021</v>
      </c>
      <c r="E239" s="75" t="s">
        <v>11</v>
      </c>
      <c r="F239" s="76">
        <v>56900</v>
      </c>
      <c r="G239" s="75">
        <v>30</v>
      </c>
      <c r="H239" s="77">
        <v>1707000</v>
      </c>
      <c r="I239" s="75">
        <v>30</v>
      </c>
      <c r="J239" s="77">
        <v>1707000</v>
      </c>
    </row>
    <row r="240" spans="1:12" s="70" customFormat="1" ht="38.25">
      <c r="A240" s="23">
        <v>231</v>
      </c>
      <c r="B240" s="79" t="s">
        <v>338</v>
      </c>
      <c r="C240" s="40"/>
      <c r="D240" s="83">
        <v>2021</v>
      </c>
      <c r="E240" s="84" t="s">
        <v>11</v>
      </c>
      <c r="F240" s="85">
        <v>299580</v>
      </c>
      <c r="G240" s="84">
        <v>4</v>
      </c>
      <c r="H240" s="86">
        <v>1198320</v>
      </c>
      <c r="I240" s="84">
        <v>4</v>
      </c>
      <c r="J240" s="86">
        <v>1198320</v>
      </c>
    </row>
    <row r="241" spans="1:10" s="70" customFormat="1">
      <c r="A241" s="23">
        <v>232</v>
      </c>
      <c r="B241" s="79" t="s">
        <v>339</v>
      </c>
      <c r="C241" s="40"/>
      <c r="D241" s="40">
        <v>2021</v>
      </c>
      <c r="E241" s="75" t="s">
        <v>11</v>
      </c>
      <c r="F241" s="76">
        <v>50000</v>
      </c>
      <c r="G241" s="75">
        <v>5</v>
      </c>
      <c r="H241" s="87">
        <v>250000</v>
      </c>
      <c r="I241" s="75">
        <v>5</v>
      </c>
      <c r="J241" s="87">
        <v>250000</v>
      </c>
    </row>
    <row r="242" spans="1:10" s="70" customFormat="1">
      <c r="A242" s="23">
        <v>233</v>
      </c>
      <c r="B242" s="79" t="s">
        <v>340</v>
      </c>
      <c r="C242" s="40"/>
      <c r="D242" s="40">
        <v>2021</v>
      </c>
      <c r="E242" s="75" t="s">
        <v>11</v>
      </c>
      <c r="F242" s="76">
        <v>85000</v>
      </c>
      <c r="G242" s="75">
        <v>3</v>
      </c>
      <c r="H242" s="87">
        <v>255000</v>
      </c>
      <c r="I242" s="75">
        <v>3</v>
      </c>
      <c r="J242" s="87">
        <v>255000</v>
      </c>
    </row>
    <row r="243" spans="1:10" s="70" customFormat="1">
      <c r="A243" s="23">
        <v>234</v>
      </c>
      <c r="B243" s="79" t="s">
        <v>341</v>
      </c>
      <c r="C243" s="40"/>
      <c r="D243" s="40">
        <v>2021</v>
      </c>
      <c r="E243" s="75" t="s">
        <v>11</v>
      </c>
      <c r="F243" s="76">
        <v>60000</v>
      </c>
      <c r="G243" s="75">
        <v>8</v>
      </c>
      <c r="H243" s="87">
        <v>480000</v>
      </c>
      <c r="I243" s="75">
        <v>8</v>
      </c>
      <c r="J243" s="87">
        <v>480000</v>
      </c>
    </row>
    <row r="244" spans="1:10" s="70" customFormat="1" ht="25.5">
      <c r="A244" s="23">
        <v>235</v>
      </c>
      <c r="B244" s="79" t="s">
        <v>342</v>
      </c>
      <c r="C244" s="40"/>
      <c r="D244" s="40">
        <v>2021</v>
      </c>
      <c r="E244" s="75" t="s">
        <v>11</v>
      </c>
      <c r="F244" s="76">
        <v>215000</v>
      </c>
      <c r="G244" s="75">
        <v>1</v>
      </c>
      <c r="H244" s="87">
        <v>215000</v>
      </c>
      <c r="I244" s="75">
        <v>1</v>
      </c>
      <c r="J244" s="87">
        <v>215000</v>
      </c>
    </row>
    <row r="245" spans="1:10" s="70" customFormat="1" ht="25.5">
      <c r="A245" s="23">
        <v>236</v>
      </c>
      <c r="B245" s="79" t="s">
        <v>343</v>
      </c>
      <c r="C245" s="40"/>
      <c r="D245" s="40">
        <v>2021</v>
      </c>
      <c r="E245" s="75" t="s">
        <v>11</v>
      </c>
      <c r="F245" s="76">
        <v>3900000</v>
      </c>
      <c r="G245" s="75">
        <v>1</v>
      </c>
      <c r="H245" s="87">
        <v>3900000</v>
      </c>
      <c r="I245" s="75">
        <v>1</v>
      </c>
      <c r="J245" s="87">
        <v>3900000</v>
      </c>
    </row>
    <row r="246" spans="1:10" s="70" customFormat="1" ht="25.5">
      <c r="A246" s="23">
        <v>237</v>
      </c>
      <c r="B246" s="79" t="s">
        <v>344</v>
      </c>
      <c r="C246" s="40"/>
      <c r="D246" s="40">
        <v>2021</v>
      </c>
      <c r="E246" s="75" t="s">
        <v>11</v>
      </c>
      <c r="F246" s="76">
        <v>94638</v>
      </c>
      <c r="G246" s="75">
        <v>16</v>
      </c>
      <c r="H246" s="87">
        <v>1514200</v>
      </c>
      <c r="I246" s="75">
        <v>16</v>
      </c>
      <c r="J246" s="87">
        <v>1514200</v>
      </c>
    </row>
    <row r="247" spans="1:10" s="70" customFormat="1">
      <c r="A247" s="23">
        <v>238</v>
      </c>
      <c r="B247" s="79" t="s">
        <v>345</v>
      </c>
      <c r="C247" s="40"/>
      <c r="D247" s="40">
        <v>2021</v>
      </c>
      <c r="E247" s="75" t="s">
        <v>205</v>
      </c>
      <c r="F247" s="76">
        <v>5441</v>
      </c>
      <c r="G247" s="75">
        <v>6201</v>
      </c>
      <c r="H247" s="80">
        <v>33741042</v>
      </c>
      <c r="I247" s="75">
        <v>6201</v>
      </c>
      <c r="J247" s="77">
        <v>33741042</v>
      </c>
    </row>
    <row r="248" spans="1:10" s="70" customFormat="1">
      <c r="A248" s="23">
        <v>239</v>
      </c>
      <c r="B248" s="79" t="s">
        <v>346</v>
      </c>
      <c r="C248" s="40"/>
      <c r="D248" s="40">
        <v>2021</v>
      </c>
      <c r="E248" s="75" t="s">
        <v>11</v>
      </c>
      <c r="F248" s="76">
        <v>83200</v>
      </c>
      <c r="G248" s="75">
        <v>1</v>
      </c>
      <c r="H248" s="88">
        <v>83200</v>
      </c>
      <c r="I248" s="75">
        <v>1</v>
      </c>
      <c r="J248" s="77">
        <v>83200</v>
      </c>
    </row>
    <row r="249" spans="1:10" s="70" customFormat="1">
      <c r="A249" s="23">
        <v>240</v>
      </c>
      <c r="B249" s="79" t="s">
        <v>347</v>
      </c>
      <c r="C249" s="40"/>
      <c r="D249" s="40">
        <v>2021</v>
      </c>
      <c r="E249" s="75" t="s">
        <v>11</v>
      </c>
      <c r="F249" s="76">
        <v>37500</v>
      </c>
      <c r="G249" s="75">
        <v>4</v>
      </c>
      <c r="H249" s="88">
        <v>150000</v>
      </c>
      <c r="I249" s="75">
        <v>4</v>
      </c>
      <c r="J249" s="77">
        <v>150000</v>
      </c>
    </row>
    <row r="250" spans="1:10" s="70" customFormat="1">
      <c r="A250" s="23">
        <v>241</v>
      </c>
      <c r="B250" s="79" t="s">
        <v>348</v>
      </c>
      <c r="C250" s="40"/>
      <c r="D250" s="40">
        <v>2021</v>
      </c>
      <c r="E250" s="75" t="s">
        <v>11</v>
      </c>
      <c r="F250" s="76">
        <v>75500</v>
      </c>
      <c r="G250" s="75">
        <v>1</v>
      </c>
      <c r="H250" s="88">
        <v>75500</v>
      </c>
      <c r="I250" s="75">
        <v>1</v>
      </c>
      <c r="J250" s="77">
        <v>75500</v>
      </c>
    </row>
    <row r="251" spans="1:10" s="70" customFormat="1" ht="25.5">
      <c r="A251" s="23">
        <v>242</v>
      </c>
      <c r="B251" s="79" t="s">
        <v>349</v>
      </c>
      <c r="C251" s="40"/>
      <c r="D251" s="40">
        <v>2021</v>
      </c>
      <c r="E251" s="75" t="s">
        <v>301</v>
      </c>
      <c r="F251" s="89">
        <v>5155</v>
      </c>
      <c r="G251" s="75">
        <v>37850</v>
      </c>
      <c r="H251" s="88">
        <v>195130726</v>
      </c>
      <c r="I251" s="75">
        <v>37850</v>
      </c>
      <c r="J251" s="73">
        <v>195130726</v>
      </c>
    </row>
    <row r="252" spans="1:10" s="70" customFormat="1">
      <c r="A252" s="90"/>
      <c r="B252" s="79"/>
      <c r="C252" s="40"/>
      <c r="D252" s="40"/>
      <c r="E252" s="75"/>
      <c r="F252" s="76"/>
      <c r="G252" s="91">
        <f>SUM(G10:G251)</f>
        <v>607849.37</v>
      </c>
      <c r="H252" s="92">
        <f t="shared" ref="H252:J252" si="19">SUM(H10:H251)</f>
        <v>2346426246</v>
      </c>
      <c r="I252" s="91">
        <f t="shared" si="19"/>
        <v>607849.37</v>
      </c>
      <c r="J252" s="93">
        <f t="shared" si="19"/>
        <v>2346426246</v>
      </c>
    </row>
    <row r="253" spans="1:10">
      <c r="A253" s="23"/>
      <c r="B253" s="94"/>
      <c r="C253" s="95"/>
      <c r="D253" s="96" t="s">
        <v>350</v>
      </c>
      <c r="E253" s="95"/>
      <c r="F253" s="97"/>
      <c r="G253" s="95"/>
      <c r="H253" s="98"/>
      <c r="I253" s="99"/>
      <c r="J253" s="100"/>
    </row>
    <row r="254" spans="1:10">
      <c r="A254" s="23">
        <v>243</v>
      </c>
      <c r="B254" s="101" t="s">
        <v>339</v>
      </c>
      <c r="C254" s="102"/>
      <c r="D254" s="102">
        <v>2010</v>
      </c>
      <c r="E254" s="103" t="s">
        <v>11</v>
      </c>
      <c r="F254" s="104">
        <v>26650</v>
      </c>
      <c r="G254" s="102">
        <v>47</v>
      </c>
      <c r="H254" s="104">
        <v>1252550</v>
      </c>
      <c r="I254" s="102">
        <v>47</v>
      </c>
      <c r="J254" s="104">
        <v>1252550</v>
      </c>
    </row>
    <row r="255" spans="1:10">
      <c r="A255" s="23">
        <v>244</v>
      </c>
      <c r="B255" s="105" t="s">
        <v>105</v>
      </c>
      <c r="C255" s="106"/>
      <c r="D255" s="106">
        <v>2010</v>
      </c>
      <c r="E255" s="107" t="s">
        <v>11</v>
      </c>
      <c r="F255" s="108">
        <v>13000</v>
      </c>
      <c r="G255" s="106">
        <v>84</v>
      </c>
      <c r="H255" s="108">
        <f>F255*G255</f>
        <v>1092000</v>
      </c>
      <c r="I255" s="106">
        <v>84</v>
      </c>
      <c r="J255" s="108">
        <f>I255*F255</f>
        <v>1092000</v>
      </c>
    </row>
    <row r="256" spans="1:10">
      <c r="A256" s="23">
        <v>245</v>
      </c>
      <c r="B256" s="105" t="s">
        <v>351</v>
      </c>
      <c r="C256" s="106"/>
      <c r="D256" s="106">
        <v>2010</v>
      </c>
      <c r="E256" s="107" t="s">
        <v>11</v>
      </c>
      <c r="F256" s="108">
        <v>6296</v>
      </c>
      <c r="G256" s="106">
        <v>6</v>
      </c>
      <c r="H256" s="109">
        <v>37778</v>
      </c>
      <c r="I256" s="106">
        <v>6</v>
      </c>
      <c r="J256" s="109">
        <f>H256</f>
        <v>37778</v>
      </c>
    </row>
    <row r="257" spans="1:10">
      <c r="A257" s="23">
        <v>246</v>
      </c>
      <c r="B257" s="110" t="s">
        <v>352</v>
      </c>
      <c r="C257" s="110"/>
      <c r="D257" s="110">
        <v>2015</v>
      </c>
      <c r="E257" s="111" t="s">
        <v>11</v>
      </c>
      <c r="F257" s="108">
        <v>201500</v>
      </c>
      <c r="G257" s="110">
        <v>1</v>
      </c>
      <c r="H257" s="108">
        <v>201500</v>
      </c>
      <c r="I257" s="110">
        <v>1</v>
      </c>
      <c r="J257" s="108">
        <v>201500</v>
      </c>
    </row>
    <row r="258" spans="1:10">
      <c r="A258" s="23">
        <v>247</v>
      </c>
      <c r="B258" s="112" t="s">
        <v>353</v>
      </c>
      <c r="C258" s="110"/>
      <c r="D258" s="110">
        <v>2013</v>
      </c>
      <c r="E258" s="111" t="s">
        <v>11</v>
      </c>
      <c r="F258" s="108">
        <v>65000</v>
      </c>
      <c r="G258" s="110">
        <v>1</v>
      </c>
      <c r="H258" s="108">
        <v>65000</v>
      </c>
      <c r="I258" s="110">
        <v>1</v>
      </c>
      <c r="J258" s="108">
        <v>65000</v>
      </c>
    </row>
    <row r="259" spans="1:10">
      <c r="A259" s="23">
        <v>248</v>
      </c>
      <c r="B259" s="105" t="s">
        <v>354</v>
      </c>
      <c r="C259" s="106"/>
      <c r="D259" s="106">
        <v>2014</v>
      </c>
      <c r="E259" s="107" t="s">
        <v>355</v>
      </c>
      <c r="F259" s="72">
        <v>3575</v>
      </c>
      <c r="G259" s="106">
        <v>60</v>
      </c>
      <c r="H259" s="72">
        <v>214500</v>
      </c>
      <c r="I259" s="106">
        <v>60</v>
      </c>
      <c r="J259" s="72">
        <v>214500</v>
      </c>
    </row>
    <row r="260" spans="1:10">
      <c r="A260" s="23">
        <v>249</v>
      </c>
      <c r="B260" s="72" t="s">
        <v>356</v>
      </c>
      <c r="C260" s="72"/>
      <c r="D260" s="72">
        <v>2015</v>
      </c>
      <c r="E260" s="107" t="s">
        <v>11</v>
      </c>
      <c r="F260" s="72">
        <v>195</v>
      </c>
      <c r="G260" s="72">
        <v>40</v>
      </c>
      <c r="H260" s="72">
        <v>7800</v>
      </c>
      <c r="I260" s="72">
        <v>40</v>
      </c>
      <c r="J260" s="72">
        <v>7800</v>
      </c>
    </row>
    <row r="261" spans="1:10">
      <c r="A261" s="23">
        <v>250</v>
      </c>
      <c r="B261" s="72" t="s">
        <v>357</v>
      </c>
      <c r="C261" s="72"/>
      <c r="D261" s="72">
        <v>2015</v>
      </c>
      <c r="E261" s="107" t="s">
        <v>11</v>
      </c>
      <c r="F261" s="72">
        <v>195</v>
      </c>
      <c r="G261" s="72">
        <v>200</v>
      </c>
      <c r="H261" s="72">
        <v>39000</v>
      </c>
      <c r="I261" s="72">
        <v>200</v>
      </c>
      <c r="J261" s="72">
        <v>39000</v>
      </c>
    </row>
    <row r="262" spans="1:10">
      <c r="A262" s="23">
        <v>251</v>
      </c>
      <c r="B262" s="72" t="s">
        <v>358</v>
      </c>
      <c r="C262" s="72"/>
      <c r="D262" s="72">
        <v>2015</v>
      </c>
      <c r="E262" s="113" t="s">
        <v>11</v>
      </c>
      <c r="F262" s="72">
        <v>260</v>
      </c>
      <c r="G262" s="72">
        <v>200</v>
      </c>
      <c r="H262" s="72">
        <v>52000</v>
      </c>
      <c r="I262" s="72">
        <v>200</v>
      </c>
      <c r="J262" s="72">
        <v>52000</v>
      </c>
    </row>
    <row r="263" spans="1:10">
      <c r="A263" s="23">
        <v>252</v>
      </c>
      <c r="B263" s="72" t="s">
        <v>359</v>
      </c>
      <c r="C263" s="72"/>
      <c r="D263" s="72">
        <v>2015</v>
      </c>
      <c r="E263" s="113" t="s">
        <v>11</v>
      </c>
      <c r="F263" s="72">
        <v>650</v>
      </c>
      <c r="G263" s="72">
        <v>210</v>
      </c>
      <c r="H263" s="72">
        <v>136500</v>
      </c>
      <c r="I263" s="72">
        <v>210</v>
      </c>
      <c r="J263" s="72">
        <v>136500</v>
      </c>
    </row>
    <row r="264" spans="1:10">
      <c r="A264" s="23">
        <v>253</v>
      </c>
      <c r="B264" s="72" t="s">
        <v>360</v>
      </c>
      <c r="C264" s="72"/>
      <c r="D264" s="72">
        <v>2015</v>
      </c>
      <c r="E264" s="113" t="s">
        <v>11</v>
      </c>
      <c r="F264" s="72">
        <v>488</v>
      </c>
      <c r="G264" s="72">
        <v>120</v>
      </c>
      <c r="H264" s="72">
        <v>58500</v>
      </c>
      <c r="I264" s="72">
        <v>120</v>
      </c>
      <c r="J264" s="72">
        <v>58500</v>
      </c>
    </row>
    <row r="265" spans="1:10">
      <c r="A265" s="23">
        <v>254</v>
      </c>
      <c r="B265" s="72" t="s">
        <v>361</v>
      </c>
      <c r="C265" s="72"/>
      <c r="D265" s="72">
        <v>2015</v>
      </c>
      <c r="E265" s="113" t="s">
        <v>11</v>
      </c>
      <c r="F265" s="72">
        <v>195</v>
      </c>
      <c r="G265" s="72">
        <v>40</v>
      </c>
      <c r="H265" s="72">
        <v>7800</v>
      </c>
      <c r="I265" s="72">
        <v>40</v>
      </c>
      <c r="J265" s="72">
        <v>7800</v>
      </c>
    </row>
    <row r="266" spans="1:10">
      <c r="A266" s="23">
        <v>255</v>
      </c>
      <c r="B266" s="72" t="s">
        <v>362</v>
      </c>
      <c r="C266" s="72"/>
      <c r="D266" s="72">
        <v>2015</v>
      </c>
      <c r="E266" s="113" t="s">
        <v>11</v>
      </c>
      <c r="F266" s="72">
        <v>650</v>
      </c>
      <c r="G266" s="72">
        <v>42</v>
      </c>
      <c r="H266" s="72">
        <v>27300</v>
      </c>
      <c r="I266" s="72">
        <v>42</v>
      </c>
      <c r="J266" s="72">
        <v>27300</v>
      </c>
    </row>
    <row r="267" spans="1:10">
      <c r="A267" s="23">
        <v>256</v>
      </c>
      <c r="B267" s="72" t="s">
        <v>363</v>
      </c>
      <c r="C267" s="72"/>
      <c r="D267" s="72">
        <v>2015</v>
      </c>
      <c r="E267" s="113" t="s">
        <v>11</v>
      </c>
      <c r="F267" s="72">
        <v>228</v>
      </c>
      <c r="G267" s="72">
        <v>294</v>
      </c>
      <c r="H267" s="72">
        <v>66885</v>
      </c>
      <c r="I267" s="72">
        <v>294</v>
      </c>
      <c r="J267" s="72">
        <v>66885</v>
      </c>
    </row>
    <row r="268" spans="1:10">
      <c r="A268" s="23">
        <v>257</v>
      </c>
      <c r="B268" s="72" t="s">
        <v>364</v>
      </c>
      <c r="C268" s="72"/>
      <c r="D268" s="72">
        <v>2015</v>
      </c>
      <c r="E268" s="113" t="s">
        <v>11</v>
      </c>
      <c r="F268" s="72">
        <v>163</v>
      </c>
      <c r="G268" s="72">
        <v>283</v>
      </c>
      <c r="H268" s="72">
        <v>45988</v>
      </c>
      <c r="I268" s="72">
        <v>283</v>
      </c>
      <c r="J268" s="72">
        <v>45988</v>
      </c>
    </row>
    <row r="269" spans="1:10">
      <c r="A269" s="23">
        <v>258</v>
      </c>
      <c r="B269" s="72" t="s">
        <v>356</v>
      </c>
      <c r="C269" s="72"/>
      <c r="D269" s="72">
        <v>2016</v>
      </c>
      <c r="E269" s="113" t="s">
        <v>11</v>
      </c>
      <c r="F269" s="72">
        <v>221</v>
      </c>
      <c r="G269" s="72">
        <v>30</v>
      </c>
      <c r="H269" s="72">
        <v>6636</v>
      </c>
      <c r="I269" s="72">
        <v>30</v>
      </c>
      <c r="J269" s="72">
        <v>6636</v>
      </c>
    </row>
    <row r="270" spans="1:10">
      <c r="A270" s="23">
        <v>259</v>
      </c>
      <c r="B270" s="72" t="s">
        <v>365</v>
      </c>
      <c r="C270" s="72"/>
      <c r="D270" s="72">
        <v>2016</v>
      </c>
      <c r="E270" s="113" t="s">
        <v>11</v>
      </c>
      <c r="F270" s="72">
        <v>455</v>
      </c>
      <c r="G270" s="72">
        <v>50</v>
      </c>
      <c r="H270" s="72">
        <v>22752</v>
      </c>
      <c r="I270" s="72">
        <v>50</v>
      </c>
      <c r="J270" s="72">
        <v>22752</v>
      </c>
    </row>
    <row r="271" spans="1:10">
      <c r="A271" s="23">
        <v>260</v>
      </c>
      <c r="B271" s="72" t="s">
        <v>366</v>
      </c>
      <c r="C271" s="72"/>
      <c r="D271" s="72">
        <v>2016</v>
      </c>
      <c r="E271" s="113" t="s">
        <v>11</v>
      </c>
      <c r="F271" s="72">
        <v>446</v>
      </c>
      <c r="G271" s="72">
        <v>50</v>
      </c>
      <c r="H271" s="72">
        <v>22278</v>
      </c>
      <c r="I271" s="72">
        <v>50</v>
      </c>
      <c r="J271" s="72">
        <v>22278</v>
      </c>
    </row>
    <row r="272" spans="1:10">
      <c r="A272" s="23">
        <v>261</v>
      </c>
      <c r="B272" s="72" t="s">
        <v>367</v>
      </c>
      <c r="C272" s="72"/>
      <c r="D272" s="72">
        <v>2016</v>
      </c>
      <c r="E272" s="113" t="s">
        <v>11</v>
      </c>
      <c r="F272" s="72">
        <v>615</v>
      </c>
      <c r="G272" s="72">
        <v>100</v>
      </c>
      <c r="H272" s="72">
        <v>61462</v>
      </c>
      <c r="I272" s="72">
        <v>100</v>
      </c>
      <c r="J272" s="72">
        <v>61462</v>
      </c>
    </row>
    <row r="273" spans="1:10">
      <c r="A273" s="23">
        <v>262</v>
      </c>
      <c r="B273" s="72" t="s">
        <v>368</v>
      </c>
      <c r="C273" s="72"/>
      <c r="D273" s="72">
        <v>2016</v>
      </c>
      <c r="E273" s="113" t="s">
        <v>11</v>
      </c>
      <c r="F273" s="72">
        <v>498</v>
      </c>
      <c r="G273" s="72">
        <v>200</v>
      </c>
      <c r="H273" s="72">
        <v>99540</v>
      </c>
      <c r="I273" s="72">
        <v>200</v>
      </c>
      <c r="J273" s="72">
        <v>99540</v>
      </c>
    </row>
    <row r="274" spans="1:10">
      <c r="A274" s="23">
        <v>263</v>
      </c>
      <c r="B274" s="72" t="s">
        <v>369</v>
      </c>
      <c r="C274" s="72"/>
      <c r="D274" s="72">
        <v>2016</v>
      </c>
      <c r="E274" s="113" t="s">
        <v>11</v>
      </c>
      <c r="F274" s="72">
        <v>683</v>
      </c>
      <c r="G274" s="72">
        <v>20</v>
      </c>
      <c r="H274" s="72">
        <v>13667</v>
      </c>
      <c r="I274" s="72">
        <v>20</v>
      </c>
      <c r="J274" s="72">
        <v>13667</v>
      </c>
    </row>
    <row r="275" spans="1:10">
      <c r="A275" s="23">
        <v>264</v>
      </c>
      <c r="B275" s="72" t="s">
        <v>370</v>
      </c>
      <c r="C275" s="72"/>
      <c r="D275" s="72">
        <v>2016</v>
      </c>
      <c r="E275" s="113" t="s">
        <v>11</v>
      </c>
      <c r="F275" s="72">
        <v>1027</v>
      </c>
      <c r="G275" s="72">
        <v>100</v>
      </c>
      <c r="H275" s="72">
        <v>102700</v>
      </c>
      <c r="I275" s="72">
        <v>100</v>
      </c>
      <c r="J275" s="72">
        <v>102700</v>
      </c>
    </row>
    <row r="276" spans="1:10">
      <c r="A276" s="23">
        <v>265</v>
      </c>
      <c r="B276" s="72" t="s">
        <v>371</v>
      </c>
      <c r="C276" s="72"/>
      <c r="D276" s="72">
        <v>2016</v>
      </c>
      <c r="E276" s="113" t="s">
        <v>11</v>
      </c>
      <c r="F276" s="72">
        <v>3160</v>
      </c>
      <c r="G276" s="72">
        <v>45</v>
      </c>
      <c r="H276" s="72">
        <v>142200</v>
      </c>
      <c r="I276" s="72">
        <v>45</v>
      </c>
      <c r="J276" s="72">
        <v>142200</v>
      </c>
    </row>
    <row r="277" spans="1:10">
      <c r="A277" s="23">
        <v>266</v>
      </c>
      <c r="B277" s="72" t="s">
        <v>372</v>
      </c>
      <c r="C277" s="72"/>
      <c r="D277" s="72">
        <v>2016</v>
      </c>
      <c r="E277" s="113" t="s">
        <v>11</v>
      </c>
      <c r="F277" s="72">
        <v>198</v>
      </c>
      <c r="G277" s="72">
        <v>120</v>
      </c>
      <c r="H277" s="72">
        <v>23700</v>
      </c>
      <c r="I277" s="72">
        <v>120</v>
      </c>
      <c r="J277" s="72">
        <v>23700</v>
      </c>
    </row>
    <row r="278" spans="1:10">
      <c r="A278" s="23">
        <v>267</v>
      </c>
      <c r="B278" s="72" t="s">
        <v>373</v>
      </c>
      <c r="C278" s="72"/>
      <c r="D278" s="72">
        <v>2016</v>
      </c>
      <c r="E278" s="113" t="s">
        <v>11</v>
      </c>
      <c r="F278" s="72">
        <v>340</v>
      </c>
      <c r="G278" s="72">
        <v>100</v>
      </c>
      <c r="H278" s="72">
        <v>33970</v>
      </c>
      <c r="I278" s="72">
        <v>100</v>
      </c>
      <c r="J278" s="72">
        <v>33970</v>
      </c>
    </row>
    <row r="279" spans="1:10">
      <c r="A279" s="23">
        <v>268</v>
      </c>
      <c r="B279" s="72" t="s">
        <v>374</v>
      </c>
      <c r="C279" s="72"/>
      <c r="D279" s="72">
        <v>2016</v>
      </c>
      <c r="E279" s="113" t="s">
        <v>11</v>
      </c>
      <c r="F279" s="72">
        <v>3081</v>
      </c>
      <c r="G279" s="72">
        <v>45</v>
      </c>
      <c r="H279" s="72">
        <v>138645</v>
      </c>
      <c r="I279" s="72">
        <v>45</v>
      </c>
      <c r="J279" s="72">
        <v>138645</v>
      </c>
    </row>
    <row r="280" spans="1:10">
      <c r="A280" s="23">
        <v>269</v>
      </c>
      <c r="B280" s="72" t="s">
        <v>76</v>
      </c>
      <c r="C280" s="72"/>
      <c r="D280" s="72">
        <v>2016</v>
      </c>
      <c r="E280" s="113" t="s">
        <v>11</v>
      </c>
      <c r="F280" s="72">
        <v>395</v>
      </c>
      <c r="G280" s="72">
        <v>50</v>
      </c>
      <c r="H280" s="72">
        <v>19750</v>
      </c>
      <c r="I280" s="72">
        <v>50</v>
      </c>
      <c r="J280" s="72">
        <v>19750</v>
      </c>
    </row>
    <row r="281" spans="1:10">
      <c r="A281" s="23">
        <v>270</v>
      </c>
      <c r="B281" s="72" t="s">
        <v>375</v>
      </c>
      <c r="C281" s="72"/>
      <c r="D281" s="72">
        <v>2016</v>
      </c>
      <c r="E281" s="113" t="s">
        <v>11</v>
      </c>
      <c r="F281" s="72">
        <v>79</v>
      </c>
      <c r="G281" s="72">
        <v>50</v>
      </c>
      <c r="H281" s="72">
        <v>3950</v>
      </c>
      <c r="I281" s="72">
        <v>50</v>
      </c>
      <c r="J281" s="72">
        <v>3950</v>
      </c>
    </row>
    <row r="282" spans="1:10">
      <c r="A282" s="23">
        <v>271</v>
      </c>
      <c r="B282" s="72" t="s">
        <v>376</v>
      </c>
      <c r="C282" s="72"/>
      <c r="D282" s="72">
        <v>2016</v>
      </c>
      <c r="E282" s="113" t="s">
        <v>11</v>
      </c>
      <c r="F282" s="72">
        <v>356</v>
      </c>
      <c r="G282" s="72">
        <v>35</v>
      </c>
      <c r="H282" s="72">
        <v>12443</v>
      </c>
      <c r="I282" s="72">
        <v>35</v>
      </c>
      <c r="J282" s="72">
        <v>12443</v>
      </c>
    </row>
    <row r="283" spans="1:10">
      <c r="A283" s="23">
        <v>272</v>
      </c>
      <c r="B283" s="72" t="s">
        <v>377</v>
      </c>
      <c r="C283" s="72"/>
      <c r="D283" s="72">
        <v>2016</v>
      </c>
      <c r="E283" s="113" t="s">
        <v>11</v>
      </c>
      <c r="F283" s="72">
        <v>158</v>
      </c>
      <c r="G283" s="72">
        <v>48</v>
      </c>
      <c r="H283" s="72">
        <v>7584</v>
      </c>
      <c r="I283" s="72">
        <v>48</v>
      </c>
      <c r="J283" s="72">
        <v>7584</v>
      </c>
    </row>
    <row r="284" spans="1:10">
      <c r="A284" s="23">
        <v>273</v>
      </c>
      <c r="B284" s="101" t="s">
        <v>378</v>
      </c>
      <c r="C284" s="106">
        <v>1980</v>
      </c>
      <c r="D284" s="106">
        <v>1980</v>
      </c>
      <c r="E284" s="107" t="s">
        <v>11</v>
      </c>
      <c r="F284" s="72">
        <v>719204</v>
      </c>
      <c r="G284" s="106">
        <v>1</v>
      </c>
      <c r="H284" s="108">
        <v>719204</v>
      </c>
      <c r="I284" s="106">
        <v>1</v>
      </c>
      <c r="J284" s="108">
        <v>719204</v>
      </c>
    </row>
    <row r="285" spans="1:10">
      <c r="A285" s="23">
        <v>274</v>
      </c>
      <c r="B285" s="105" t="s">
        <v>379</v>
      </c>
      <c r="C285" s="106">
        <v>2001</v>
      </c>
      <c r="D285" s="106">
        <v>2001</v>
      </c>
      <c r="E285" s="107" t="s">
        <v>45</v>
      </c>
      <c r="F285" s="72">
        <v>7326</v>
      </c>
      <c r="G285" s="106">
        <v>3000</v>
      </c>
      <c r="H285" s="108">
        <v>21978000</v>
      </c>
      <c r="I285" s="106">
        <v>3000</v>
      </c>
      <c r="J285" s="114">
        <v>21978000</v>
      </c>
    </row>
    <row r="286" spans="1:10">
      <c r="A286" s="23">
        <v>275</v>
      </c>
      <c r="B286" s="105" t="s">
        <v>380</v>
      </c>
      <c r="C286" s="106">
        <v>2001</v>
      </c>
      <c r="D286" s="106">
        <v>2001</v>
      </c>
      <c r="E286" s="107" t="s">
        <v>45</v>
      </c>
      <c r="F286" s="72">
        <v>3894</v>
      </c>
      <c r="G286" s="106">
        <v>9700</v>
      </c>
      <c r="H286" s="108">
        <v>37771800</v>
      </c>
      <c r="I286" s="106">
        <v>9700</v>
      </c>
      <c r="J286" s="114">
        <v>37771800</v>
      </c>
    </row>
    <row r="287" spans="1:10">
      <c r="A287" s="23">
        <v>276</v>
      </c>
      <c r="B287" s="105" t="s">
        <v>240</v>
      </c>
      <c r="C287" s="106">
        <v>2005</v>
      </c>
      <c r="D287" s="106">
        <v>2005</v>
      </c>
      <c r="E287" s="107" t="s">
        <v>355</v>
      </c>
      <c r="F287" s="72">
        <v>4262.3999999999996</v>
      </c>
      <c r="G287" s="106">
        <v>950</v>
      </c>
      <c r="H287" s="108">
        <v>4157280</v>
      </c>
      <c r="I287" s="106">
        <v>950</v>
      </c>
      <c r="J287" s="114">
        <v>4157280</v>
      </c>
    </row>
    <row r="288" spans="1:10">
      <c r="A288" s="23">
        <v>277</v>
      </c>
      <c r="B288" s="105" t="s">
        <v>381</v>
      </c>
      <c r="C288" s="106">
        <v>2008</v>
      </c>
      <c r="D288" s="106">
        <v>2008</v>
      </c>
      <c r="E288" s="107" t="s">
        <v>355</v>
      </c>
      <c r="F288" s="72">
        <v>7919.2</v>
      </c>
      <c r="G288" s="106">
        <v>1000</v>
      </c>
      <c r="H288" s="108">
        <v>7919200</v>
      </c>
      <c r="I288" s="106">
        <v>1000</v>
      </c>
      <c r="J288" s="114">
        <v>7919200</v>
      </c>
    </row>
    <row r="289" spans="1:20">
      <c r="A289" s="23">
        <v>278</v>
      </c>
      <c r="B289" s="105" t="s">
        <v>382</v>
      </c>
      <c r="C289" s="106">
        <v>2008</v>
      </c>
      <c r="D289" s="106">
        <v>2008</v>
      </c>
      <c r="E289" s="107" t="s">
        <v>355</v>
      </c>
      <c r="F289" s="72">
        <v>9246</v>
      </c>
      <c r="G289" s="106">
        <v>572</v>
      </c>
      <c r="H289" s="108">
        <v>5288689</v>
      </c>
      <c r="I289" s="106">
        <v>572</v>
      </c>
      <c r="J289" s="114">
        <v>5288689</v>
      </c>
    </row>
    <row r="290" spans="1:20">
      <c r="A290" s="23">
        <v>279</v>
      </c>
      <c r="B290" s="105" t="s">
        <v>383</v>
      </c>
      <c r="C290" s="106">
        <v>2012</v>
      </c>
      <c r="D290" s="106">
        <v>2012</v>
      </c>
      <c r="E290" s="107" t="s">
        <v>45</v>
      </c>
      <c r="F290" s="72">
        <v>9768</v>
      </c>
      <c r="G290" s="106">
        <v>500</v>
      </c>
      <c r="H290" s="108">
        <v>4884000</v>
      </c>
      <c r="I290" s="106">
        <v>500</v>
      </c>
      <c r="J290" s="114">
        <v>4884000</v>
      </c>
    </row>
    <row r="291" spans="1:20">
      <c r="A291" s="23">
        <v>280</v>
      </c>
      <c r="B291" s="105" t="s">
        <v>384</v>
      </c>
      <c r="C291" s="106">
        <v>2014</v>
      </c>
      <c r="D291" s="106">
        <v>2014</v>
      </c>
      <c r="E291" s="107" t="s">
        <v>355</v>
      </c>
      <c r="F291" s="72">
        <v>18639.2</v>
      </c>
      <c r="G291" s="106">
        <v>350</v>
      </c>
      <c r="H291" s="108">
        <v>6523720</v>
      </c>
      <c r="I291" s="106">
        <v>350</v>
      </c>
      <c r="J291" s="114">
        <v>6523720</v>
      </c>
    </row>
    <row r="292" spans="1:20">
      <c r="A292" s="23">
        <v>281</v>
      </c>
      <c r="B292" s="105" t="s">
        <v>385</v>
      </c>
      <c r="C292" s="106">
        <v>2014</v>
      </c>
      <c r="D292" s="106">
        <v>2014</v>
      </c>
      <c r="E292" s="107" t="s">
        <v>11</v>
      </c>
      <c r="F292" s="72">
        <v>3900000</v>
      </c>
      <c r="G292" s="106">
        <v>1</v>
      </c>
      <c r="H292" s="108">
        <v>3900000</v>
      </c>
      <c r="I292" s="106">
        <v>1</v>
      </c>
      <c r="J292" s="114">
        <v>3900000</v>
      </c>
    </row>
    <row r="293" spans="1:20">
      <c r="A293" s="23">
        <v>282</v>
      </c>
      <c r="B293" s="105" t="s">
        <v>386</v>
      </c>
      <c r="C293" s="106">
        <v>2014</v>
      </c>
      <c r="D293" s="106">
        <v>2014</v>
      </c>
      <c r="E293" s="107" t="s">
        <v>355</v>
      </c>
      <c r="F293" s="72">
        <v>13984</v>
      </c>
      <c r="G293" s="106">
        <v>1280</v>
      </c>
      <c r="H293" s="108">
        <v>17899520</v>
      </c>
      <c r="I293" s="106">
        <v>1280</v>
      </c>
      <c r="J293" s="114">
        <v>17899520</v>
      </c>
    </row>
    <row r="294" spans="1:20">
      <c r="A294" s="23">
        <v>283</v>
      </c>
      <c r="B294" s="105" t="s">
        <v>387</v>
      </c>
      <c r="C294" s="106">
        <v>2015</v>
      </c>
      <c r="D294" s="106">
        <v>2015</v>
      </c>
      <c r="E294" s="107" t="s">
        <v>205</v>
      </c>
      <c r="F294" s="108">
        <v>610.5</v>
      </c>
      <c r="G294" s="106">
        <v>6480</v>
      </c>
      <c r="H294" s="108">
        <v>3956040</v>
      </c>
      <c r="I294" s="106">
        <v>6480</v>
      </c>
      <c r="J294" s="114">
        <v>3956040</v>
      </c>
      <c r="M294" s="115"/>
      <c r="N294" s="116"/>
      <c r="O294" s="116"/>
      <c r="P294" s="116"/>
      <c r="Q294" s="117"/>
      <c r="R294" s="118"/>
      <c r="S294" s="116"/>
      <c r="T294" s="118"/>
    </row>
    <row r="295" spans="1:20">
      <c r="A295" s="23">
        <v>284</v>
      </c>
      <c r="B295" s="105" t="s">
        <v>388</v>
      </c>
      <c r="C295" s="119">
        <v>2016</v>
      </c>
      <c r="D295" s="119">
        <v>2016</v>
      </c>
      <c r="E295" s="107" t="s">
        <v>205</v>
      </c>
      <c r="F295" s="120">
        <f>H295/G295</f>
        <v>935.53067915690872</v>
      </c>
      <c r="G295" s="119">
        <v>8540</v>
      </c>
      <c r="H295" s="108">
        <v>7989432</v>
      </c>
      <c r="I295" s="119">
        <f>G295</f>
        <v>8540</v>
      </c>
      <c r="J295" s="114">
        <v>7989432</v>
      </c>
      <c r="M295" s="115"/>
      <c r="N295" s="116"/>
      <c r="O295" s="116"/>
      <c r="P295" s="116"/>
      <c r="Q295" s="117"/>
      <c r="R295" s="118"/>
      <c r="S295" s="116"/>
      <c r="T295" s="118"/>
    </row>
    <row r="296" spans="1:20">
      <c r="A296" s="23">
        <v>285</v>
      </c>
      <c r="B296" s="105" t="s">
        <v>389</v>
      </c>
      <c r="C296" s="119">
        <v>2017</v>
      </c>
      <c r="D296" s="119">
        <v>2017</v>
      </c>
      <c r="E296" s="107" t="s">
        <v>45</v>
      </c>
      <c r="F296" s="109">
        <v>10878</v>
      </c>
      <c r="G296" s="119">
        <v>220</v>
      </c>
      <c r="H296" s="108">
        <v>2393160</v>
      </c>
      <c r="I296" s="119">
        <v>220</v>
      </c>
      <c r="J296" s="114">
        <v>2393160</v>
      </c>
      <c r="M296" s="115"/>
      <c r="N296" s="116"/>
      <c r="O296" s="116"/>
      <c r="P296" s="116"/>
      <c r="Q296" s="117"/>
      <c r="R296" s="118"/>
      <c r="S296" s="116"/>
      <c r="T296" s="121"/>
    </row>
    <row r="297" spans="1:20">
      <c r="A297" s="23">
        <v>286</v>
      </c>
      <c r="B297" s="105" t="s">
        <v>390</v>
      </c>
      <c r="C297" s="119">
        <v>2017</v>
      </c>
      <c r="D297" s="119">
        <v>2017</v>
      </c>
      <c r="E297" s="107" t="s">
        <v>45</v>
      </c>
      <c r="F297" s="108">
        <v>10878</v>
      </c>
      <c r="G297" s="119">
        <v>1280</v>
      </c>
      <c r="H297" s="108">
        <v>13923840</v>
      </c>
      <c r="I297" s="119">
        <f>G297</f>
        <v>1280</v>
      </c>
      <c r="J297" s="114">
        <v>13923840</v>
      </c>
      <c r="M297" s="115"/>
      <c r="N297" s="112"/>
      <c r="O297" s="112"/>
      <c r="P297" s="112"/>
      <c r="Q297" s="122"/>
      <c r="R297" s="118"/>
      <c r="S297" s="112"/>
      <c r="T297" s="118"/>
    </row>
    <row r="298" spans="1:20">
      <c r="A298" s="23">
        <v>287</v>
      </c>
      <c r="B298" s="105" t="s">
        <v>391</v>
      </c>
      <c r="C298" s="119">
        <v>2017</v>
      </c>
      <c r="D298" s="119">
        <v>2017</v>
      </c>
      <c r="E298" s="107" t="s">
        <v>205</v>
      </c>
      <c r="F298" s="108">
        <v>5247.1</v>
      </c>
      <c r="G298" s="106">
        <v>9582</v>
      </c>
      <c r="H298" s="108">
        <v>50277329</v>
      </c>
      <c r="I298" s="106">
        <f>G298</f>
        <v>9582</v>
      </c>
      <c r="J298" s="114">
        <v>50277329</v>
      </c>
      <c r="M298" s="115"/>
      <c r="N298" s="112"/>
      <c r="O298" s="112"/>
      <c r="P298" s="112"/>
      <c r="Q298" s="122"/>
      <c r="R298" s="118"/>
      <c r="S298" s="112"/>
      <c r="T298" s="118"/>
    </row>
    <row r="299" spans="1:20">
      <c r="A299" s="23">
        <v>288</v>
      </c>
      <c r="B299" s="105" t="s">
        <v>392</v>
      </c>
      <c r="C299" s="119">
        <v>2003</v>
      </c>
      <c r="D299" s="119">
        <v>2003</v>
      </c>
      <c r="E299" s="107" t="s">
        <v>11</v>
      </c>
      <c r="F299" s="108">
        <v>474000</v>
      </c>
      <c r="G299" s="106">
        <v>1</v>
      </c>
      <c r="H299" s="108">
        <v>474000</v>
      </c>
      <c r="I299" s="106">
        <v>1</v>
      </c>
      <c r="J299" s="108">
        <v>474000</v>
      </c>
      <c r="M299" s="115"/>
      <c r="N299" s="116"/>
      <c r="O299" s="116"/>
      <c r="P299" s="116"/>
      <c r="Q299" s="117"/>
      <c r="R299" s="123"/>
      <c r="S299" s="116"/>
      <c r="T299" s="123"/>
    </row>
    <row r="300" spans="1:20">
      <c r="A300" s="23">
        <v>289</v>
      </c>
      <c r="B300" s="124" t="s">
        <v>393</v>
      </c>
      <c r="C300" s="125">
        <v>2003</v>
      </c>
      <c r="D300" s="125">
        <v>2003</v>
      </c>
      <c r="E300" s="126" t="s">
        <v>11</v>
      </c>
      <c r="F300" s="127">
        <v>292000</v>
      </c>
      <c r="G300" s="128">
        <v>1</v>
      </c>
      <c r="H300" s="127">
        <v>292000</v>
      </c>
      <c r="I300" s="106">
        <v>1</v>
      </c>
      <c r="J300" s="108">
        <v>292000</v>
      </c>
      <c r="M300" s="115"/>
      <c r="N300" s="123"/>
      <c r="O300" s="123"/>
      <c r="P300" s="123" t="s">
        <v>125</v>
      </c>
      <c r="Q300" s="117"/>
      <c r="R300" s="123"/>
      <c r="S300" s="123"/>
      <c r="T300" s="123"/>
    </row>
    <row r="301" spans="1:20">
      <c r="A301" s="23">
        <v>290</v>
      </c>
      <c r="B301" s="106" t="s">
        <v>299</v>
      </c>
      <c r="C301" s="119"/>
      <c r="D301" s="119">
        <v>2019</v>
      </c>
      <c r="E301" s="107" t="s">
        <v>205</v>
      </c>
      <c r="F301" s="108">
        <v>4522.76</v>
      </c>
      <c r="G301" s="129">
        <v>486</v>
      </c>
      <c r="H301" s="130">
        <v>2198700</v>
      </c>
      <c r="I301" s="106">
        <v>486</v>
      </c>
      <c r="J301" s="108">
        <v>2198700</v>
      </c>
      <c r="M301" s="115"/>
      <c r="N301" s="123"/>
      <c r="O301" s="123"/>
      <c r="P301" s="123"/>
      <c r="Q301" s="117"/>
      <c r="R301" s="123"/>
      <c r="S301" s="123"/>
      <c r="T301" s="123"/>
    </row>
    <row r="302" spans="1:20" ht="15.75" customHeight="1">
      <c r="A302" s="23">
        <v>291</v>
      </c>
      <c r="B302" s="74" t="s">
        <v>394</v>
      </c>
      <c r="C302" s="119">
        <v>2020</v>
      </c>
      <c r="D302" s="129">
        <v>2021</v>
      </c>
      <c r="E302" s="129" t="s">
        <v>301</v>
      </c>
      <c r="F302" s="130">
        <v>23626.799999999999</v>
      </c>
      <c r="G302" s="129">
        <v>186</v>
      </c>
      <c r="H302" s="130">
        <v>4394600</v>
      </c>
      <c r="I302" s="131">
        <v>186</v>
      </c>
      <c r="J302" s="130">
        <v>4394600</v>
      </c>
      <c r="M302" s="115"/>
      <c r="N302" s="123"/>
      <c r="O302" s="123"/>
      <c r="P302" s="123"/>
      <c r="Q302" s="117"/>
      <c r="R302" s="123"/>
      <c r="S302" s="123"/>
      <c r="T302" s="123"/>
    </row>
    <row r="303" spans="1:20" ht="15.75" customHeight="1">
      <c r="A303" s="23">
        <v>292</v>
      </c>
      <c r="B303" s="79" t="s">
        <v>395</v>
      </c>
      <c r="C303" s="40"/>
      <c r="D303" s="40">
        <v>2021</v>
      </c>
      <c r="E303" s="75" t="s">
        <v>11</v>
      </c>
      <c r="F303" s="76">
        <v>180000</v>
      </c>
      <c r="G303" s="75">
        <v>2</v>
      </c>
      <c r="H303" s="87">
        <v>360000</v>
      </c>
      <c r="I303" s="75">
        <v>2</v>
      </c>
      <c r="J303" s="87">
        <v>360000</v>
      </c>
      <c r="M303" s="115"/>
      <c r="N303" s="123"/>
      <c r="O303" s="123"/>
      <c r="P303" s="123"/>
      <c r="Q303" s="117"/>
      <c r="R303" s="123"/>
      <c r="S303" s="123"/>
      <c r="T303" s="123"/>
    </row>
    <row r="304" spans="1:20" ht="15.75" customHeight="1">
      <c r="A304" s="23">
        <v>293</v>
      </c>
      <c r="B304" s="79" t="s">
        <v>396</v>
      </c>
      <c r="C304" s="40"/>
      <c r="D304" s="40">
        <v>2021</v>
      </c>
      <c r="E304" s="75" t="s">
        <v>301</v>
      </c>
      <c r="F304" s="76">
        <v>19480</v>
      </c>
      <c r="G304" s="75">
        <v>1245.5999999999999</v>
      </c>
      <c r="H304" s="87">
        <v>24265000</v>
      </c>
      <c r="I304" s="75">
        <v>1245.5999999999999</v>
      </c>
      <c r="J304" s="87">
        <v>24265000</v>
      </c>
      <c r="M304" s="115"/>
      <c r="N304" s="123"/>
      <c r="O304" s="123"/>
      <c r="P304" s="123"/>
      <c r="Q304" s="117"/>
      <c r="R304" s="123"/>
      <c r="S304" s="123"/>
      <c r="T304" s="123"/>
    </row>
    <row r="305" spans="1:20" ht="15.75" customHeight="1">
      <c r="A305" s="23">
        <v>294</v>
      </c>
      <c r="B305" s="79" t="s">
        <v>397</v>
      </c>
      <c r="C305" s="40"/>
      <c r="D305" s="40">
        <v>2021</v>
      </c>
      <c r="E305" s="75" t="s">
        <v>301</v>
      </c>
      <c r="F305" s="76">
        <v>36152</v>
      </c>
      <c r="G305" s="75">
        <v>204.8</v>
      </c>
      <c r="H305" s="87">
        <v>7404000</v>
      </c>
      <c r="I305" s="75">
        <v>204.8</v>
      </c>
      <c r="J305" s="87">
        <v>7404000</v>
      </c>
      <c r="M305" s="115"/>
      <c r="N305" s="123"/>
      <c r="O305" s="123"/>
      <c r="P305" s="123"/>
      <c r="Q305" s="117"/>
      <c r="R305" s="123"/>
      <c r="S305" s="123"/>
      <c r="T305" s="123"/>
    </row>
    <row r="306" spans="1:20" ht="15.75" customHeight="1">
      <c r="A306" s="90"/>
      <c r="B306" s="132"/>
      <c r="C306" s="132"/>
      <c r="D306" s="132"/>
      <c r="E306" s="132"/>
      <c r="F306" s="132"/>
      <c r="G306" s="133">
        <f>SUM(G254:G305)</f>
        <v>48253.4</v>
      </c>
      <c r="H306" s="133">
        <f t="shared" ref="H306:J306" si="20">SUM(H254:H305)</f>
        <v>232985892</v>
      </c>
      <c r="I306" s="133">
        <f t="shared" si="20"/>
        <v>48253.4</v>
      </c>
      <c r="J306" s="133">
        <f t="shared" si="20"/>
        <v>232985892</v>
      </c>
      <c r="M306" s="115"/>
      <c r="N306" s="123"/>
      <c r="O306" s="123"/>
      <c r="P306" s="123"/>
      <c r="Q306" s="117"/>
      <c r="R306" s="123"/>
      <c r="S306" s="123"/>
      <c r="T306" s="123"/>
    </row>
    <row r="307" spans="1:20">
      <c r="C307" s="134" t="s">
        <v>398</v>
      </c>
      <c r="D307" s="134"/>
      <c r="K307" t="s">
        <v>399</v>
      </c>
      <c r="M307" s="115"/>
      <c r="N307" s="123"/>
      <c r="O307" s="123"/>
      <c r="P307" s="123"/>
      <c r="Q307" s="117"/>
      <c r="R307" s="123"/>
      <c r="S307" s="123"/>
      <c r="T307" s="123"/>
    </row>
    <row r="308" spans="1:20" ht="18" customHeight="1">
      <c r="A308" s="130">
        <v>295</v>
      </c>
      <c r="B308" s="74" t="s">
        <v>400</v>
      </c>
      <c r="C308" s="90">
        <v>1997</v>
      </c>
      <c r="D308" s="90">
        <v>1997</v>
      </c>
      <c r="E308" s="135" t="s">
        <v>301</v>
      </c>
      <c r="F308" s="130">
        <v>6438</v>
      </c>
      <c r="G308" s="135">
        <v>13000</v>
      </c>
      <c r="H308" s="130">
        <v>83694000</v>
      </c>
      <c r="I308" s="135">
        <f t="shared" ref="I308:I339" si="21">+G308</f>
        <v>13000</v>
      </c>
      <c r="J308" s="136">
        <v>83694000</v>
      </c>
      <c r="M308" s="115"/>
      <c r="N308" s="123"/>
      <c r="O308" s="123"/>
      <c r="P308" s="123"/>
      <c r="Q308" s="137"/>
      <c r="R308" s="123"/>
      <c r="S308" s="123"/>
      <c r="T308" s="123"/>
    </row>
    <row r="309" spans="1:20" ht="18" customHeight="1">
      <c r="A309" s="130">
        <v>296</v>
      </c>
      <c r="B309" s="74" t="s">
        <v>401</v>
      </c>
      <c r="C309" s="90">
        <v>2012</v>
      </c>
      <c r="D309" s="90">
        <v>2012</v>
      </c>
      <c r="E309" s="135" t="s">
        <v>301</v>
      </c>
      <c r="F309" s="130">
        <v>9768</v>
      </c>
      <c r="G309" s="135">
        <v>3200</v>
      </c>
      <c r="H309" s="130">
        <v>31257600</v>
      </c>
      <c r="I309" s="135">
        <f t="shared" si="21"/>
        <v>3200</v>
      </c>
      <c r="J309" s="136">
        <v>31257600</v>
      </c>
      <c r="M309" s="115"/>
      <c r="N309" s="123"/>
      <c r="O309" s="123"/>
      <c r="P309" s="123"/>
      <c r="Q309" s="137"/>
      <c r="R309" s="123"/>
      <c r="S309" s="123"/>
      <c r="T309" s="123"/>
    </row>
    <row r="310" spans="1:20" ht="18" customHeight="1">
      <c r="A310" s="130">
        <v>297</v>
      </c>
      <c r="B310" s="74" t="s">
        <v>401</v>
      </c>
      <c r="C310" s="90">
        <v>2015</v>
      </c>
      <c r="D310" s="90">
        <v>2015</v>
      </c>
      <c r="E310" s="135" t="s">
        <v>301</v>
      </c>
      <c r="F310" s="130">
        <v>10434</v>
      </c>
      <c r="G310" s="135">
        <v>1308</v>
      </c>
      <c r="H310" s="130">
        <v>13647672</v>
      </c>
      <c r="I310" s="135">
        <f t="shared" si="21"/>
        <v>1308</v>
      </c>
      <c r="J310" s="136">
        <v>13647672</v>
      </c>
      <c r="M310" s="115"/>
      <c r="N310" s="123"/>
      <c r="O310" s="123"/>
      <c r="P310" s="123"/>
      <c r="Q310" s="137"/>
      <c r="R310" s="123"/>
      <c r="S310" s="123"/>
      <c r="T310" s="123"/>
    </row>
    <row r="311" spans="1:20" ht="18" customHeight="1">
      <c r="A311" s="130">
        <v>298</v>
      </c>
      <c r="B311" s="74" t="s">
        <v>402</v>
      </c>
      <c r="C311" s="90">
        <v>2016</v>
      </c>
      <c r="D311" s="90">
        <v>2016</v>
      </c>
      <c r="E311" s="135" t="s">
        <v>301</v>
      </c>
      <c r="F311" s="130">
        <v>10656</v>
      </c>
      <c r="G311" s="135">
        <v>1434</v>
      </c>
      <c r="H311" s="130">
        <v>15280704</v>
      </c>
      <c r="I311" s="135">
        <f t="shared" si="21"/>
        <v>1434</v>
      </c>
      <c r="J311" s="136">
        <v>15280704</v>
      </c>
      <c r="M311" s="115"/>
      <c r="N311" s="123"/>
      <c r="O311" s="123"/>
      <c r="P311" s="123"/>
      <c r="Q311" s="137"/>
      <c r="R311" s="123"/>
      <c r="S311" s="123"/>
      <c r="T311" s="123"/>
    </row>
    <row r="312" spans="1:20" ht="18" customHeight="1">
      <c r="A312" s="130">
        <v>299</v>
      </c>
      <c r="B312" s="74" t="s">
        <v>403</v>
      </c>
      <c r="C312" s="90">
        <v>1997</v>
      </c>
      <c r="D312" s="90">
        <v>1997</v>
      </c>
      <c r="E312" s="135" t="s">
        <v>301</v>
      </c>
      <c r="F312" s="130">
        <v>3543.5</v>
      </c>
      <c r="G312" s="135">
        <v>9830</v>
      </c>
      <c r="H312" s="130">
        <f t="shared" ref="H312:H340" si="22">+G312*F312</f>
        <v>34832605</v>
      </c>
      <c r="I312" s="135">
        <f t="shared" si="21"/>
        <v>9830</v>
      </c>
      <c r="J312" s="136">
        <v>34832605</v>
      </c>
      <c r="M312" s="115"/>
      <c r="N312" s="123"/>
      <c r="O312" s="123"/>
      <c r="P312" s="123"/>
      <c r="Q312" s="137"/>
      <c r="R312" s="123"/>
      <c r="S312" s="123"/>
      <c r="T312" s="123"/>
    </row>
    <row r="313" spans="1:20">
      <c r="A313" s="130">
        <v>300</v>
      </c>
      <c r="B313" s="74" t="s">
        <v>404</v>
      </c>
      <c r="C313" s="90">
        <v>2005</v>
      </c>
      <c r="D313" s="90">
        <v>2005</v>
      </c>
      <c r="E313" s="135" t="s">
        <v>205</v>
      </c>
      <c r="F313" s="130">
        <v>2430</v>
      </c>
      <c r="G313" s="135">
        <v>1940</v>
      </c>
      <c r="H313" s="130">
        <f t="shared" si="22"/>
        <v>4714200</v>
      </c>
      <c r="I313" s="135">
        <f t="shared" si="21"/>
        <v>1940</v>
      </c>
      <c r="J313" s="136">
        <v>4714200</v>
      </c>
      <c r="M313" s="115"/>
      <c r="N313" s="123"/>
      <c r="O313" s="123"/>
      <c r="P313" s="123"/>
      <c r="Q313" s="137"/>
      <c r="R313" s="123"/>
      <c r="S313" s="123"/>
      <c r="T313" s="123"/>
    </row>
    <row r="314" spans="1:20">
      <c r="A314" s="130">
        <v>301</v>
      </c>
      <c r="B314" s="74" t="s">
        <v>404</v>
      </c>
      <c r="C314" s="90">
        <v>2006</v>
      </c>
      <c r="D314" s="90">
        <v>2006</v>
      </c>
      <c r="E314" s="135" t="s">
        <v>205</v>
      </c>
      <c r="F314" s="130">
        <v>2940</v>
      </c>
      <c r="G314" s="135">
        <v>2290</v>
      </c>
      <c r="H314" s="130">
        <f t="shared" si="22"/>
        <v>6732600</v>
      </c>
      <c r="I314" s="135">
        <f t="shared" si="21"/>
        <v>2290</v>
      </c>
      <c r="J314" s="136">
        <v>6732600</v>
      </c>
      <c r="M314" s="115"/>
      <c r="N314" s="123"/>
      <c r="O314" s="123"/>
      <c r="P314" s="123"/>
      <c r="Q314" s="137"/>
      <c r="R314" s="123"/>
      <c r="S314" s="123"/>
      <c r="T314" s="123"/>
    </row>
    <row r="315" spans="1:20">
      <c r="A315" s="130">
        <v>302</v>
      </c>
      <c r="B315" s="74" t="s">
        <v>404</v>
      </c>
      <c r="C315" s="90">
        <v>2007</v>
      </c>
      <c r="D315" s="90">
        <v>2007</v>
      </c>
      <c r="E315" s="135" t="s">
        <v>205</v>
      </c>
      <c r="F315" s="130">
        <v>3480</v>
      </c>
      <c r="G315" s="135">
        <v>1450</v>
      </c>
      <c r="H315" s="130">
        <f t="shared" si="22"/>
        <v>5046000</v>
      </c>
      <c r="I315" s="135">
        <f t="shared" si="21"/>
        <v>1450</v>
      </c>
      <c r="J315" s="136">
        <v>5046000</v>
      </c>
      <c r="M315" s="115"/>
      <c r="N315" s="123"/>
      <c r="O315" s="123"/>
      <c r="P315" s="123"/>
      <c r="Q315" s="137"/>
      <c r="R315" s="123"/>
      <c r="S315" s="123"/>
      <c r="T315" s="123"/>
    </row>
    <row r="316" spans="1:20">
      <c r="A316" s="130">
        <v>303</v>
      </c>
      <c r="B316" s="74" t="s">
        <v>404</v>
      </c>
      <c r="C316" s="90">
        <v>2008</v>
      </c>
      <c r="D316" s="90">
        <v>2008</v>
      </c>
      <c r="E316" s="135" t="s">
        <v>205</v>
      </c>
      <c r="F316" s="130">
        <v>4950</v>
      </c>
      <c r="G316" s="135">
        <v>4061</v>
      </c>
      <c r="H316" s="130">
        <f t="shared" si="22"/>
        <v>20101950</v>
      </c>
      <c r="I316" s="135">
        <f t="shared" si="21"/>
        <v>4061</v>
      </c>
      <c r="J316" s="136">
        <v>20101950</v>
      </c>
      <c r="M316" s="115"/>
      <c r="N316" s="123"/>
      <c r="O316" s="123"/>
      <c r="P316" s="123"/>
      <c r="Q316" s="137"/>
      <c r="R316" s="123"/>
      <c r="S316" s="123"/>
      <c r="T316" s="123"/>
    </row>
    <row r="317" spans="1:20">
      <c r="A317" s="130">
        <v>304</v>
      </c>
      <c r="B317" s="74" t="s">
        <v>405</v>
      </c>
      <c r="C317" s="90">
        <v>2010</v>
      </c>
      <c r="D317" s="90">
        <v>2010</v>
      </c>
      <c r="E317" s="135" t="s">
        <v>205</v>
      </c>
      <c r="F317" s="130">
        <v>5970.4</v>
      </c>
      <c r="G317" s="135">
        <v>1339</v>
      </c>
      <c r="H317" s="130">
        <v>7994366</v>
      </c>
      <c r="I317" s="135">
        <f t="shared" si="21"/>
        <v>1339</v>
      </c>
      <c r="J317" s="136">
        <v>7994366</v>
      </c>
      <c r="M317" s="115"/>
      <c r="N317" s="123"/>
      <c r="O317" s="123"/>
      <c r="P317" s="123"/>
      <c r="Q317" s="137"/>
      <c r="R317" s="123"/>
      <c r="S317" s="123"/>
      <c r="T317" s="123"/>
    </row>
    <row r="318" spans="1:20">
      <c r="A318" s="130">
        <v>305</v>
      </c>
      <c r="B318" s="74" t="s">
        <v>404</v>
      </c>
      <c r="C318" s="90">
        <v>2013</v>
      </c>
      <c r="D318" s="90">
        <v>2013</v>
      </c>
      <c r="E318" s="135" t="s">
        <v>205</v>
      </c>
      <c r="F318" s="130">
        <v>4375</v>
      </c>
      <c r="G318" s="135">
        <v>238</v>
      </c>
      <c r="H318" s="130">
        <f t="shared" si="22"/>
        <v>1041250</v>
      </c>
      <c r="I318" s="135">
        <f t="shared" si="21"/>
        <v>238</v>
      </c>
      <c r="J318" s="136">
        <v>1041250</v>
      </c>
      <c r="M318" s="115"/>
      <c r="N318" s="123"/>
      <c r="O318" s="123"/>
      <c r="P318" s="123"/>
      <c r="Q318" s="137"/>
      <c r="R318" s="123"/>
      <c r="S318" s="123"/>
      <c r="T318" s="123"/>
    </row>
    <row r="319" spans="1:20">
      <c r="A319" s="130">
        <v>306</v>
      </c>
      <c r="B319" s="74" t="s">
        <v>404</v>
      </c>
      <c r="C319" s="90">
        <v>2015</v>
      </c>
      <c r="D319" s="90">
        <v>2015</v>
      </c>
      <c r="E319" s="135" t="s">
        <v>205</v>
      </c>
      <c r="F319" s="130">
        <v>8460</v>
      </c>
      <c r="G319" s="135">
        <v>2670</v>
      </c>
      <c r="H319" s="130">
        <v>22588334</v>
      </c>
      <c r="I319" s="135">
        <f t="shared" si="21"/>
        <v>2670</v>
      </c>
      <c r="J319" s="136">
        <v>22588334</v>
      </c>
      <c r="M319" s="115"/>
      <c r="N319" s="123"/>
      <c r="O319" s="123"/>
      <c r="P319" s="123"/>
      <c r="Q319" s="137"/>
      <c r="R319" s="123"/>
      <c r="S319" s="123"/>
      <c r="T319" s="123"/>
    </row>
    <row r="320" spans="1:20">
      <c r="A320" s="130">
        <v>307</v>
      </c>
      <c r="B320" s="74" t="s">
        <v>406</v>
      </c>
      <c r="C320" s="90">
        <v>2016</v>
      </c>
      <c r="D320" s="90">
        <v>2016</v>
      </c>
      <c r="E320" s="135" t="s">
        <v>205</v>
      </c>
      <c r="F320" s="130">
        <v>8782.7000000000007</v>
      </c>
      <c r="G320" s="135">
        <v>1462</v>
      </c>
      <c r="H320" s="130">
        <v>12840381</v>
      </c>
      <c r="I320" s="135">
        <f t="shared" si="21"/>
        <v>1462</v>
      </c>
      <c r="J320" s="136">
        <v>12840381</v>
      </c>
      <c r="M320" s="115"/>
      <c r="N320" s="123"/>
      <c r="O320" s="123"/>
      <c r="P320" s="123"/>
      <c r="Q320" s="137"/>
      <c r="R320" s="123"/>
      <c r="S320" s="123"/>
      <c r="T320" s="123"/>
    </row>
    <row r="321" spans="1:20">
      <c r="A321" s="130">
        <v>308</v>
      </c>
      <c r="B321" s="74" t="s">
        <v>407</v>
      </c>
      <c r="C321" s="90">
        <v>2017</v>
      </c>
      <c r="D321" s="90">
        <v>2017</v>
      </c>
      <c r="E321" s="135" t="s">
        <v>205</v>
      </c>
      <c r="F321" s="130">
        <v>6620.2</v>
      </c>
      <c r="G321" s="129">
        <v>957</v>
      </c>
      <c r="H321" s="130">
        <v>6335579</v>
      </c>
      <c r="I321" s="135">
        <f t="shared" si="21"/>
        <v>957</v>
      </c>
      <c r="J321" s="136">
        <v>6335579</v>
      </c>
      <c r="M321" s="115"/>
      <c r="N321" s="123"/>
      <c r="O321" s="123"/>
      <c r="P321" s="123"/>
      <c r="Q321" s="137"/>
      <c r="R321" s="123"/>
      <c r="S321" s="123"/>
      <c r="T321" s="123"/>
    </row>
    <row r="322" spans="1:20" ht="25.5">
      <c r="A322" s="130">
        <v>309</v>
      </c>
      <c r="B322" s="74" t="s">
        <v>408</v>
      </c>
      <c r="C322" s="90">
        <v>2017</v>
      </c>
      <c r="D322" s="90">
        <v>2017</v>
      </c>
      <c r="E322" s="135" t="s">
        <v>205</v>
      </c>
      <c r="F322" s="130">
        <v>3763.5</v>
      </c>
      <c r="G322" s="135">
        <v>1269</v>
      </c>
      <c r="H322" s="130">
        <v>4775882</v>
      </c>
      <c r="I322" s="135">
        <f t="shared" si="21"/>
        <v>1269</v>
      </c>
      <c r="J322" s="136">
        <v>4775882</v>
      </c>
      <c r="M322" s="115"/>
      <c r="N322" s="123"/>
      <c r="O322" s="123"/>
      <c r="P322" s="123"/>
      <c r="Q322" s="137"/>
      <c r="R322" s="123"/>
      <c r="S322" s="123"/>
      <c r="T322" s="123"/>
    </row>
    <row r="323" spans="1:20">
      <c r="A323" s="130">
        <v>310</v>
      </c>
      <c r="B323" s="74" t="s">
        <v>409</v>
      </c>
      <c r="C323" s="90">
        <v>1965</v>
      </c>
      <c r="D323" s="90">
        <v>1997</v>
      </c>
      <c r="E323" s="135" t="s">
        <v>11</v>
      </c>
      <c r="F323" s="130">
        <f>1000*266.9</f>
        <v>266900</v>
      </c>
      <c r="G323" s="135">
        <v>1</v>
      </c>
      <c r="H323" s="130">
        <f t="shared" si="22"/>
        <v>266900</v>
      </c>
      <c r="I323" s="135">
        <f t="shared" si="21"/>
        <v>1</v>
      </c>
      <c r="J323" s="136">
        <f t="shared" ref="J323:J339" si="23">F323*G323</f>
        <v>266900</v>
      </c>
      <c r="M323" s="115"/>
      <c r="N323" s="123"/>
      <c r="O323" s="123"/>
      <c r="P323" s="123"/>
      <c r="Q323" s="137"/>
      <c r="R323" s="123"/>
      <c r="S323" s="123"/>
      <c r="T323" s="123"/>
    </row>
    <row r="324" spans="1:20">
      <c r="A324" s="130">
        <v>311</v>
      </c>
      <c r="B324" s="74" t="s">
        <v>410</v>
      </c>
      <c r="C324" s="90">
        <v>1997</v>
      </c>
      <c r="D324" s="90">
        <v>1997</v>
      </c>
      <c r="E324" s="135" t="s">
        <v>301</v>
      </c>
      <c r="F324" s="130">
        <v>3340.8</v>
      </c>
      <c r="G324" s="135">
        <v>12000</v>
      </c>
      <c r="H324" s="130">
        <v>40089600</v>
      </c>
      <c r="I324" s="135">
        <f t="shared" si="21"/>
        <v>12000</v>
      </c>
      <c r="J324" s="136">
        <v>40089600</v>
      </c>
      <c r="M324" s="115"/>
      <c r="N324" s="123"/>
      <c r="O324" s="123"/>
      <c r="P324" s="123"/>
      <c r="Q324" s="137"/>
      <c r="R324" s="123"/>
      <c r="S324" s="123"/>
      <c r="T324" s="123"/>
    </row>
    <row r="325" spans="1:20" ht="25.5">
      <c r="A325" s="130">
        <v>312</v>
      </c>
      <c r="B325" s="74" t="s">
        <v>411</v>
      </c>
      <c r="C325" s="90">
        <v>1991</v>
      </c>
      <c r="D325" s="90">
        <v>1997</v>
      </c>
      <c r="E325" s="135" t="s">
        <v>301</v>
      </c>
      <c r="F325" s="130">
        <v>2649.6</v>
      </c>
      <c r="G325" s="135">
        <v>5000</v>
      </c>
      <c r="H325" s="130">
        <v>13248000</v>
      </c>
      <c r="I325" s="135">
        <f t="shared" si="21"/>
        <v>5000</v>
      </c>
      <c r="J325" s="136">
        <v>13248000</v>
      </c>
      <c r="M325" s="115"/>
      <c r="N325" s="123"/>
      <c r="O325" s="123"/>
      <c r="P325" s="123"/>
      <c r="Q325" s="137"/>
      <c r="R325" s="123"/>
      <c r="S325" s="123"/>
      <c r="T325" s="123"/>
    </row>
    <row r="326" spans="1:20" ht="15.75" customHeight="1">
      <c r="A326" s="130">
        <v>313</v>
      </c>
      <c r="B326" s="74" t="s">
        <v>412</v>
      </c>
      <c r="C326" s="90">
        <v>1997</v>
      </c>
      <c r="D326" s="90">
        <v>1997</v>
      </c>
      <c r="E326" s="135" t="s">
        <v>301</v>
      </c>
      <c r="F326" s="130">
        <v>3340.8</v>
      </c>
      <c r="G326" s="135">
        <v>12500</v>
      </c>
      <c r="H326" s="130">
        <v>41760000</v>
      </c>
      <c r="I326" s="135">
        <f t="shared" si="21"/>
        <v>12500</v>
      </c>
      <c r="J326" s="136">
        <v>41760000</v>
      </c>
      <c r="M326" s="115"/>
      <c r="N326" s="123"/>
      <c r="O326" s="123"/>
      <c r="P326" s="123"/>
      <c r="Q326" s="137"/>
      <c r="R326" s="123"/>
      <c r="S326" s="123"/>
      <c r="T326" s="123"/>
    </row>
    <row r="327" spans="1:20">
      <c r="A327" s="130">
        <v>314</v>
      </c>
      <c r="B327" s="74" t="s">
        <v>413</v>
      </c>
      <c r="C327" s="90">
        <v>1965</v>
      </c>
      <c r="D327" s="90">
        <v>1997</v>
      </c>
      <c r="E327" s="135" t="s">
        <v>301</v>
      </c>
      <c r="F327" s="130">
        <v>3340.8</v>
      </c>
      <c r="G327" s="135">
        <v>1510</v>
      </c>
      <c r="H327" s="130">
        <v>5044608</v>
      </c>
      <c r="I327" s="135">
        <f t="shared" si="21"/>
        <v>1510</v>
      </c>
      <c r="J327" s="136">
        <v>5044608</v>
      </c>
      <c r="M327" s="115"/>
      <c r="N327" s="123"/>
      <c r="O327" s="123"/>
      <c r="P327" s="123"/>
      <c r="Q327" s="137"/>
      <c r="R327" s="123"/>
      <c r="S327" s="123"/>
      <c r="T327" s="123"/>
    </row>
    <row r="328" spans="1:20">
      <c r="A328" s="130">
        <v>315</v>
      </c>
      <c r="B328" s="74" t="s">
        <v>414</v>
      </c>
      <c r="C328" s="90">
        <v>1965</v>
      </c>
      <c r="D328" s="90">
        <v>1997</v>
      </c>
      <c r="E328" s="135" t="s">
        <v>11</v>
      </c>
      <c r="F328" s="130">
        <f>1000*32.05</f>
        <v>32049.999999999996</v>
      </c>
      <c r="G328" s="135">
        <v>2</v>
      </c>
      <c r="H328" s="130">
        <f t="shared" si="22"/>
        <v>64099.999999999993</v>
      </c>
      <c r="I328" s="135">
        <f t="shared" si="21"/>
        <v>2</v>
      </c>
      <c r="J328" s="136">
        <f t="shared" si="23"/>
        <v>64099.999999999993</v>
      </c>
      <c r="M328" s="115"/>
      <c r="N328" s="123"/>
      <c r="O328" s="123"/>
      <c r="P328" s="123"/>
      <c r="Q328" s="137"/>
      <c r="R328" s="123"/>
      <c r="S328" s="123"/>
      <c r="T328" s="123"/>
    </row>
    <row r="329" spans="1:20">
      <c r="A329" s="130">
        <v>316</v>
      </c>
      <c r="B329" s="74" t="s">
        <v>415</v>
      </c>
      <c r="C329" s="90">
        <v>1965</v>
      </c>
      <c r="D329" s="90">
        <v>1997</v>
      </c>
      <c r="E329" s="135" t="s">
        <v>11</v>
      </c>
      <c r="F329" s="130">
        <f>1000*52.6</f>
        <v>52600</v>
      </c>
      <c r="G329" s="135">
        <v>2</v>
      </c>
      <c r="H329" s="130">
        <f t="shared" si="22"/>
        <v>105200</v>
      </c>
      <c r="I329" s="135">
        <f t="shared" si="21"/>
        <v>2</v>
      </c>
      <c r="J329" s="136">
        <f t="shared" si="23"/>
        <v>105200</v>
      </c>
      <c r="M329" s="115"/>
      <c r="N329" s="123"/>
      <c r="O329" s="123"/>
      <c r="P329" s="123"/>
      <c r="Q329" s="137"/>
      <c r="R329" s="123"/>
      <c r="S329" s="123"/>
      <c r="T329" s="123"/>
    </row>
    <row r="330" spans="1:20">
      <c r="A330" s="130">
        <v>317</v>
      </c>
      <c r="B330" s="74" t="s">
        <v>416</v>
      </c>
      <c r="C330" s="90">
        <v>1973</v>
      </c>
      <c r="D330" s="90">
        <v>1997</v>
      </c>
      <c r="E330" s="135" t="s">
        <v>301</v>
      </c>
      <c r="F330" s="130">
        <v>11750.8</v>
      </c>
      <c r="G330" s="135">
        <v>925</v>
      </c>
      <c r="H330" s="130">
        <v>10869490</v>
      </c>
      <c r="I330" s="135">
        <f t="shared" si="21"/>
        <v>925</v>
      </c>
      <c r="J330" s="136">
        <v>10869490</v>
      </c>
      <c r="M330" s="115"/>
      <c r="N330" s="116"/>
      <c r="O330" s="116"/>
      <c r="P330" s="116"/>
      <c r="Q330" s="117"/>
      <c r="R330" s="123"/>
      <c r="S330" s="116"/>
      <c r="T330" s="118"/>
    </row>
    <row r="331" spans="1:20">
      <c r="A331" s="130">
        <v>318</v>
      </c>
      <c r="B331" s="74" t="s">
        <v>417</v>
      </c>
      <c r="C331" s="90">
        <v>1970</v>
      </c>
      <c r="D331" s="90">
        <v>1997</v>
      </c>
      <c r="E331" s="135" t="s">
        <v>11</v>
      </c>
      <c r="F331" s="130">
        <f>1000*975</f>
        <v>975000</v>
      </c>
      <c r="G331" s="135">
        <v>2</v>
      </c>
      <c r="H331" s="130">
        <f t="shared" si="22"/>
        <v>1950000</v>
      </c>
      <c r="I331" s="135">
        <f t="shared" si="21"/>
        <v>2</v>
      </c>
      <c r="J331" s="136">
        <f t="shared" si="23"/>
        <v>1950000</v>
      </c>
      <c r="M331" s="115"/>
      <c r="N331" s="116"/>
      <c r="O331" s="116"/>
      <c r="P331" s="116"/>
      <c r="Q331" s="117"/>
      <c r="R331" s="123"/>
      <c r="S331" s="116"/>
      <c r="T331" s="118"/>
    </row>
    <row r="332" spans="1:20">
      <c r="A332" s="130">
        <v>319</v>
      </c>
      <c r="B332" s="74" t="s">
        <v>418</v>
      </c>
      <c r="C332" s="90">
        <v>1965</v>
      </c>
      <c r="D332" s="90">
        <v>1997</v>
      </c>
      <c r="E332" s="135" t="s">
        <v>327</v>
      </c>
      <c r="F332" s="130"/>
      <c r="G332" s="135">
        <v>9.5</v>
      </c>
      <c r="H332" s="130">
        <f t="shared" si="22"/>
        <v>0</v>
      </c>
      <c r="I332" s="135">
        <f t="shared" si="21"/>
        <v>9.5</v>
      </c>
      <c r="J332" s="136">
        <f t="shared" si="23"/>
        <v>0</v>
      </c>
      <c r="M332" s="115"/>
      <c r="N332" s="116"/>
      <c r="O332" s="116"/>
      <c r="P332" s="116"/>
      <c r="Q332" s="117"/>
      <c r="R332" s="123"/>
      <c r="S332" s="116"/>
      <c r="T332" s="118"/>
    </row>
    <row r="333" spans="1:20">
      <c r="A333" s="130">
        <v>320</v>
      </c>
      <c r="B333" s="74" t="s">
        <v>419</v>
      </c>
      <c r="C333" s="90">
        <v>1965</v>
      </c>
      <c r="D333" s="90">
        <v>1997</v>
      </c>
      <c r="E333" s="135" t="s">
        <v>45</v>
      </c>
      <c r="F333" s="130">
        <v>3314.2</v>
      </c>
      <c r="G333" s="135">
        <v>5650</v>
      </c>
      <c r="H333" s="130">
        <v>19741230</v>
      </c>
      <c r="I333" s="135">
        <f t="shared" si="21"/>
        <v>5650</v>
      </c>
      <c r="J333" s="136">
        <v>19741230</v>
      </c>
      <c r="M333" s="115"/>
      <c r="N333" s="116"/>
      <c r="O333" s="116"/>
      <c r="P333" s="116"/>
      <c r="Q333" s="117"/>
      <c r="R333" s="123"/>
      <c r="S333" s="116"/>
      <c r="T333" s="118"/>
    </row>
    <row r="334" spans="1:20">
      <c r="A334" s="130">
        <v>321</v>
      </c>
      <c r="B334" s="74" t="s">
        <v>420</v>
      </c>
      <c r="C334" s="90">
        <v>2017</v>
      </c>
      <c r="D334" s="90">
        <v>2017</v>
      </c>
      <c r="E334" s="135" t="s">
        <v>301</v>
      </c>
      <c r="F334" s="130">
        <f>1000*1.309</f>
        <v>1309</v>
      </c>
      <c r="G334" s="135">
        <v>5728</v>
      </c>
      <c r="H334" s="130">
        <f t="shared" si="22"/>
        <v>7497952</v>
      </c>
      <c r="I334" s="135">
        <f t="shared" si="21"/>
        <v>5728</v>
      </c>
      <c r="J334" s="136">
        <f t="shared" si="23"/>
        <v>7497952</v>
      </c>
      <c r="M334" s="115"/>
      <c r="N334" s="116"/>
      <c r="O334" s="116"/>
      <c r="P334" s="116"/>
      <c r="Q334" s="117"/>
      <c r="R334" s="123"/>
      <c r="S334" s="116"/>
      <c r="T334" s="118"/>
    </row>
    <row r="335" spans="1:20">
      <c r="A335" s="130">
        <v>322</v>
      </c>
      <c r="B335" s="74" t="s">
        <v>420</v>
      </c>
      <c r="C335" s="90">
        <v>2017</v>
      </c>
      <c r="D335" s="90">
        <v>2017</v>
      </c>
      <c r="E335" s="135" t="s">
        <v>301</v>
      </c>
      <c r="F335" s="130">
        <v>10878</v>
      </c>
      <c r="G335" s="135">
        <v>2418</v>
      </c>
      <c r="H335" s="130">
        <v>26303004</v>
      </c>
      <c r="I335" s="135">
        <f t="shared" si="21"/>
        <v>2418</v>
      </c>
      <c r="J335" s="136">
        <v>26303004</v>
      </c>
      <c r="M335" s="115"/>
      <c r="N335" s="116"/>
      <c r="O335" s="116"/>
      <c r="P335" s="116"/>
      <c r="Q335" s="117"/>
      <c r="R335" s="123"/>
      <c r="S335" s="116"/>
      <c r="T335" s="118"/>
    </row>
    <row r="336" spans="1:20">
      <c r="A336" s="130">
        <v>323</v>
      </c>
      <c r="B336" s="74" t="s">
        <v>421</v>
      </c>
      <c r="C336" s="90">
        <v>1985</v>
      </c>
      <c r="D336" s="90">
        <v>2002</v>
      </c>
      <c r="E336" s="135" t="s">
        <v>205</v>
      </c>
      <c r="F336" s="130">
        <f>1000*577.2</f>
        <v>577200</v>
      </c>
      <c r="G336" s="135">
        <v>1</v>
      </c>
      <c r="H336" s="130">
        <f t="shared" si="22"/>
        <v>577200</v>
      </c>
      <c r="I336" s="135">
        <f t="shared" si="21"/>
        <v>1</v>
      </c>
      <c r="J336" s="136">
        <f t="shared" si="23"/>
        <v>577200</v>
      </c>
      <c r="M336" s="115"/>
      <c r="N336" s="116"/>
      <c r="O336" s="116"/>
      <c r="P336" s="116"/>
      <c r="Q336" s="117"/>
      <c r="R336" s="123"/>
      <c r="S336" s="116"/>
      <c r="T336" s="118"/>
    </row>
    <row r="337" spans="1:20">
      <c r="A337" s="130">
        <v>324</v>
      </c>
      <c r="B337" s="74" t="s">
        <v>422</v>
      </c>
      <c r="C337" s="90"/>
      <c r="D337" s="90">
        <v>2018</v>
      </c>
      <c r="E337" s="135" t="s">
        <v>301</v>
      </c>
      <c r="F337" s="130">
        <v>985280</v>
      </c>
      <c r="G337" s="135">
        <v>1</v>
      </c>
      <c r="H337" s="130">
        <f t="shared" si="22"/>
        <v>985280</v>
      </c>
      <c r="I337" s="135">
        <f t="shared" si="21"/>
        <v>1</v>
      </c>
      <c r="J337" s="136">
        <f t="shared" si="23"/>
        <v>985280</v>
      </c>
      <c r="M337" s="115"/>
      <c r="N337" s="116"/>
      <c r="O337" s="116"/>
      <c r="P337" s="116"/>
      <c r="Q337" s="117"/>
      <c r="R337" s="123"/>
      <c r="S337" s="116"/>
      <c r="T337" s="118"/>
    </row>
    <row r="338" spans="1:20">
      <c r="A338" s="130">
        <v>325</v>
      </c>
      <c r="B338" s="74" t="s">
        <v>295</v>
      </c>
      <c r="C338" s="90"/>
      <c r="D338" s="90">
        <v>2018</v>
      </c>
      <c r="E338" s="135" t="s">
        <v>205</v>
      </c>
      <c r="F338" s="130">
        <v>2536</v>
      </c>
      <c r="G338" s="135">
        <v>4995</v>
      </c>
      <c r="H338" s="130">
        <v>12667620</v>
      </c>
      <c r="I338" s="135">
        <f t="shared" si="21"/>
        <v>4995</v>
      </c>
      <c r="J338" s="136">
        <v>12667620</v>
      </c>
      <c r="M338" s="115"/>
      <c r="N338" s="116"/>
      <c r="O338" s="116"/>
      <c r="P338" s="116"/>
      <c r="Q338" s="117"/>
      <c r="R338" s="123"/>
      <c r="S338" s="116"/>
      <c r="T338" s="118"/>
    </row>
    <row r="339" spans="1:20">
      <c r="A339" s="130">
        <v>326</v>
      </c>
      <c r="B339" s="28" t="s">
        <v>243</v>
      </c>
      <c r="C339" s="28"/>
      <c r="D339" s="29">
        <v>2018</v>
      </c>
      <c r="E339" s="30" t="s">
        <v>11</v>
      </c>
      <c r="F339" s="32">
        <v>20148.75</v>
      </c>
      <c r="G339" s="29">
        <v>120</v>
      </c>
      <c r="H339" s="32">
        <v>2417850</v>
      </c>
      <c r="I339" s="135">
        <f t="shared" si="21"/>
        <v>120</v>
      </c>
      <c r="J339" s="136">
        <f t="shared" si="23"/>
        <v>2417850</v>
      </c>
      <c r="M339" s="115"/>
      <c r="N339" s="116"/>
      <c r="O339" s="116"/>
      <c r="P339" s="116"/>
      <c r="Q339" s="117"/>
      <c r="R339" s="123"/>
      <c r="S339" s="116"/>
      <c r="T339" s="118"/>
    </row>
    <row r="340" spans="1:20">
      <c r="A340" s="130">
        <v>327</v>
      </c>
      <c r="B340" s="74" t="s">
        <v>296</v>
      </c>
      <c r="C340" s="90"/>
      <c r="D340" s="90">
        <v>2018</v>
      </c>
      <c r="E340" s="135" t="s">
        <v>205</v>
      </c>
      <c r="F340" s="130">
        <v>1820</v>
      </c>
      <c r="G340" s="135">
        <v>6500</v>
      </c>
      <c r="H340" s="130">
        <f t="shared" si="22"/>
        <v>11830000</v>
      </c>
      <c r="I340" s="135">
        <v>6500</v>
      </c>
      <c r="J340" s="130">
        <v>11830000</v>
      </c>
      <c r="M340" s="115"/>
      <c r="N340" s="116"/>
      <c r="O340" s="116"/>
      <c r="P340" s="116"/>
      <c r="Q340" s="117"/>
      <c r="R340" s="123"/>
      <c r="S340" s="116"/>
      <c r="T340" s="118"/>
    </row>
    <row r="341" spans="1:20">
      <c r="A341" s="130">
        <v>328</v>
      </c>
      <c r="B341" s="74" t="s">
        <v>297</v>
      </c>
      <c r="C341" s="90">
        <v>2019</v>
      </c>
      <c r="D341" s="90">
        <v>2019</v>
      </c>
      <c r="E341" s="135" t="s">
        <v>11</v>
      </c>
      <c r="F341" s="130">
        <v>44000</v>
      </c>
      <c r="G341" s="135">
        <v>11</v>
      </c>
      <c r="H341" s="130">
        <v>484000</v>
      </c>
      <c r="I341" s="135">
        <v>11</v>
      </c>
      <c r="J341" s="130">
        <v>484000</v>
      </c>
      <c r="M341" s="115"/>
      <c r="N341" s="116"/>
      <c r="O341" s="116"/>
      <c r="P341" s="116"/>
      <c r="Q341" s="117"/>
      <c r="R341" s="123"/>
      <c r="S341" s="116"/>
      <c r="T341" s="118"/>
    </row>
    <row r="342" spans="1:20" ht="25.5">
      <c r="A342" s="130">
        <v>329</v>
      </c>
      <c r="B342" s="74" t="s">
        <v>423</v>
      </c>
      <c r="C342" s="90"/>
      <c r="D342" s="90">
        <v>2019</v>
      </c>
      <c r="E342" s="135" t="s">
        <v>11</v>
      </c>
      <c r="F342" s="130">
        <v>50000</v>
      </c>
      <c r="G342" s="135">
        <v>4</v>
      </c>
      <c r="H342" s="130">
        <v>200000</v>
      </c>
      <c r="I342" s="135">
        <v>4</v>
      </c>
      <c r="J342" s="130">
        <v>200000</v>
      </c>
      <c r="M342" s="115"/>
      <c r="N342" s="116"/>
      <c r="O342" s="116"/>
      <c r="P342" s="116"/>
      <c r="Q342" s="117"/>
      <c r="R342" s="123"/>
      <c r="S342" s="116"/>
      <c r="T342" s="118"/>
    </row>
    <row r="343" spans="1:20">
      <c r="A343" s="130">
        <v>330</v>
      </c>
      <c r="B343" s="74" t="s">
        <v>424</v>
      </c>
      <c r="C343" s="90"/>
      <c r="D343" s="90">
        <v>2019</v>
      </c>
      <c r="E343" s="135" t="s">
        <v>301</v>
      </c>
      <c r="F343" s="130">
        <v>7411.9</v>
      </c>
      <c r="G343" s="135">
        <v>3842</v>
      </c>
      <c r="H343" s="130">
        <v>28476540</v>
      </c>
      <c r="I343" s="135">
        <v>3842</v>
      </c>
      <c r="J343" s="130">
        <v>28476540</v>
      </c>
      <c r="M343" s="115"/>
      <c r="N343" s="116"/>
      <c r="O343" s="116"/>
      <c r="P343" s="116"/>
      <c r="Q343" s="117"/>
      <c r="R343" s="123"/>
      <c r="S343" s="116"/>
      <c r="T343" s="118"/>
    </row>
    <row r="344" spans="1:20">
      <c r="A344" s="130">
        <v>331</v>
      </c>
      <c r="B344" s="74" t="s">
        <v>295</v>
      </c>
      <c r="C344" s="90"/>
      <c r="D344" s="90">
        <v>2019</v>
      </c>
      <c r="E344" s="135" t="s">
        <v>205</v>
      </c>
      <c r="F344" s="130">
        <v>4522.76</v>
      </c>
      <c r="G344" s="135">
        <v>3285.6</v>
      </c>
      <c r="H344" s="130">
        <v>14860100</v>
      </c>
      <c r="I344" s="135">
        <v>3285.6</v>
      </c>
      <c r="J344" s="130">
        <v>14860100</v>
      </c>
      <c r="M344" s="115"/>
      <c r="N344" s="116"/>
      <c r="O344" s="116"/>
      <c r="P344" s="116"/>
      <c r="Q344" s="117"/>
      <c r="R344" s="123"/>
      <c r="S344" s="116"/>
      <c r="T344" s="118"/>
    </row>
    <row r="345" spans="1:20">
      <c r="A345" s="130">
        <v>332</v>
      </c>
      <c r="B345" s="74" t="s">
        <v>296</v>
      </c>
      <c r="C345" s="90">
        <v>2018</v>
      </c>
      <c r="D345" s="90">
        <v>2019</v>
      </c>
      <c r="E345" s="135" t="s">
        <v>205</v>
      </c>
      <c r="F345" s="130">
        <v>1674</v>
      </c>
      <c r="G345" s="135">
        <v>2627</v>
      </c>
      <c r="H345" s="130">
        <v>4397598</v>
      </c>
      <c r="I345" s="135">
        <v>2627</v>
      </c>
      <c r="J345" s="130">
        <v>4397598</v>
      </c>
      <c r="M345" s="115"/>
      <c r="N345" s="116"/>
      <c r="O345" s="116"/>
      <c r="P345" s="116"/>
      <c r="Q345" s="117"/>
      <c r="R345" s="123"/>
      <c r="S345" s="116"/>
      <c r="T345" s="118"/>
    </row>
    <row r="346" spans="1:20">
      <c r="A346" s="130">
        <v>333</v>
      </c>
      <c r="B346" s="74" t="s">
        <v>296</v>
      </c>
      <c r="C346" s="90"/>
      <c r="D346" s="90">
        <v>2019</v>
      </c>
      <c r="E346" s="135" t="s">
        <v>205</v>
      </c>
      <c r="F346" s="130">
        <v>2496</v>
      </c>
      <c r="G346" s="135">
        <v>7454</v>
      </c>
      <c r="H346" s="130">
        <v>18605200</v>
      </c>
      <c r="I346" s="135">
        <v>7454</v>
      </c>
      <c r="J346" s="130">
        <v>18605200</v>
      </c>
      <c r="M346" s="115"/>
      <c r="N346" s="116"/>
      <c r="O346" s="116"/>
      <c r="P346" s="116"/>
      <c r="Q346" s="117"/>
      <c r="R346" s="123"/>
      <c r="S346" s="116"/>
      <c r="T346" s="118"/>
    </row>
    <row r="347" spans="1:20" ht="18" customHeight="1">
      <c r="A347" s="130">
        <v>334</v>
      </c>
      <c r="B347" s="74" t="s">
        <v>425</v>
      </c>
      <c r="C347" s="90"/>
      <c r="D347" s="90">
        <v>2019</v>
      </c>
      <c r="E347" s="135" t="s">
        <v>301</v>
      </c>
      <c r="F347" s="130">
        <v>8845.9500000000007</v>
      </c>
      <c r="G347" s="135">
        <v>699</v>
      </c>
      <c r="H347" s="130">
        <v>6183320</v>
      </c>
      <c r="I347" s="135">
        <v>699</v>
      </c>
      <c r="J347" s="130">
        <v>6183320</v>
      </c>
      <c r="M347" s="115"/>
      <c r="N347" s="116"/>
      <c r="O347" s="116"/>
      <c r="P347" s="116"/>
      <c r="Q347" s="117"/>
      <c r="R347" s="123"/>
      <c r="S347" s="116"/>
      <c r="T347" s="118"/>
    </row>
    <row r="348" spans="1:20" ht="25.5">
      <c r="A348" s="130">
        <v>335</v>
      </c>
      <c r="B348" s="74" t="s">
        <v>426</v>
      </c>
      <c r="C348" s="90"/>
      <c r="D348" s="90">
        <v>2019</v>
      </c>
      <c r="E348" s="135" t="s">
        <v>301</v>
      </c>
      <c r="F348" s="130">
        <v>37974</v>
      </c>
      <c r="G348" s="135">
        <v>1414</v>
      </c>
      <c r="H348" s="130">
        <v>53695360</v>
      </c>
      <c r="I348" s="135">
        <v>1414</v>
      </c>
      <c r="J348" s="130">
        <v>53695360</v>
      </c>
      <c r="M348" s="115"/>
      <c r="N348" s="116"/>
      <c r="O348" s="116"/>
      <c r="P348" s="116"/>
      <c r="Q348" s="117"/>
      <c r="R348" s="123"/>
      <c r="S348" s="116"/>
      <c r="T348" s="118"/>
    </row>
    <row r="349" spans="1:20" ht="16.5" customHeight="1">
      <c r="A349" s="130">
        <v>336</v>
      </c>
      <c r="B349" s="74" t="s">
        <v>427</v>
      </c>
      <c r="C349" s="90"/>
      <c r="D349" s="90">
        <v>2019</v>
      </c>
      <c r="E349" s="135" t="s">
        <v>301</v>
      </c>
      <c r="F349" s="130">
        <v>3358</v>
      </c>
      <c r="G349" s="135">
        <v>2751.4</v>
      </c>
      <c r="H349" s="130">
        <v>9240000</v>
      </c>
      <c r="I349" s="135">
        <v>2751.4</v>
      </c>
      <c r="J349" s="130">
        <v>9240000</v>
      </c>
      <c r="M349" s="115"/>
      <c r="N349" s="116"/>
      <c r="O349" s="78"/>
      <c r="P349" s="116"/>
      <c r="Q349" s="117"/>
      <c r="R349" s="123"/>
      <c r="S349" s="116"/>
      <c r="T349" s="118"/>
    </row>
    <row r="350" spans="1:20">
      <c r="A350" s="130">
        <v>337</v>
      </c>
      <c r="B350" s="74" t="s">
        <v>428</v>
      </c>
      <c r="C350" s="90"/>
      <c r="D350" s="90">
        <v>2019</v>
      </c>
      <c r="E350" s="135" t="s">
        <v>205</v>
      </c>
      <c r="F350" s="130">
        <v>1100</v>
      </c>
      <c r="G350" s="135">
        <v>682</v>
      </c>
      <c r="H350" s="130">
        <v>750200</v>
      </c>
      <c r="I350" s="135">
        <v>682</v>
      </c>
      <c r="J350" s="130">
        <v>750200</v>
      </c>
      <c r="M350" s="115"/>
      <c r="N350" s="116"/>
      <c r="O350" s="116"/>
      <c r="P350" s="116"/>
      <c r="Q350" s="117"/>
      <c r="R350" s="123"/>
      <c r="S350" s="116"/>
      <c r="T350" s="118"/>
    </row>
    <row r="351" spans="1:20">
      <c r="A351" s="130">
        <v>338</v>
      </c>
      <c r="B351" s="74" t="s">
        <v>429</v>
      </c>
      <c r="C351" s="90"/>
      <c r="D351" s="90">
        <v>2019</v>
      </c>
      <c r="E351" s="135" t="s">
        <v>301</v>
      </c>
      <c r="F351" s="130">
        <v>2465</v>
      </c>
      <c r="G351" s="135">
        <v>18</v>
      </c>
      <c r="H351" s="130">
        <v>44370</v>
      </c>
      <c r="I351" s="135">
        <v>18</v>
      </c>
      <c r="J351" s="130">
        <v>44370</v>
      </c>
      <c r="M351" s="115"/>
      <c r="N351" s="116"/>
      <c r="O351" s="116"/>
      <c r="P351" s="116"/>
      <c r="Q351" s="117"/>
      <c r="R351" s="123"/>
      <c r="S351" s="116"/>
      <c r="T351" s="118"/>
    </row>
    <row r="352" spans="1:20">
      <c r="A352" s="130">
        <v>339</v>
      </c>
      <c r="B352" s="74" t="s">
        <v>295</v>
      </c>
      <c r="C352" s="90"/>
      <c r="D352" s="90">
        <v>2020</v>
      </c>
      <c r="E352" s="135" t="s">
        <v>205</v>
      </c>
      <c r="F352" s="130">
        <v>7671.5</v>
      </c>
      <c r="G352" s="135">
        <v>2500</v>
      </c>
      <c r="H352" s="130">
        <v>19179000</v>
      </c>
      <c r="I352" s="135">
        <v>2500</v>
      </c>
      <c r="J352" s="130">
        <v>19179000</v>
      </c>
      <c r="M352" s="115"/>
      <c r="N352" s="116"/>
      <c r="O352" s="116"/>
      <c r="P352" s="116"/>
      <c r="Q352" s="117"/>
      <c r="R352" s="123"/>
      <c r="S352" s="116"/>
      <c r="T352" s="118"/>
    </row>
    <row r="353" spans="1:20">
      <c r="A353" s="130">
        <v>340</v>
      </c>
      <c r="B353" s="74" t="s">
        <v>296</v>
      </c>
      <c r="C353" s="90"/>
      <c r="D353" s="90">
        <v>2020</v>
      </c>
      <c r="E353" s="135" t="s">
        <v>205</v>
      </c>
      <c r="F353" s="130">
        <v>2511.6</v>
      </c>
      <c r="G353" s="135">
        <v>7080</v>
      </c>
      <c r="H353" s="130">
        <v>17782100</v>
      </c>
      <c r="I353" s="135">
        <v>7080</v>
      </c>
      <c r="J353" s="130">
        <v>17782100</v>
      </c>
      <c r="M353" s="115"/>
      <c r="N353" s="116"/>
      <c r="O353" s="116"/>
      <c r="P353" s="116"/>
      <c r="Q353" s="117"/>
      <c r="R353" s="123"/>
      <c r="S353" s="116"/>
      <c r="T353" s="118"/>
    </row>
    <row r="354" spans="1:20" ht="32.25" customHeight="1">
      <c r="A354" s="130">
        <v>341</v>
      </c>
      <c r="B354" s="74" t="s">
        <v>430</v>
      </c>
      <c r="C354" s="90"/>
      <c r="D354" s="90">
        <v>2020</v>
      </c>
      <c r="E354" s="135" t="s">
        <v>301</v>
      </c>
      <c r="F354" s="130">
        <v>9341.7000000000007</v>
      </c>
      <c r="G354" s="135">
        <v>3235</v>
      </c>
      <c r="H354" s="130">
        <v>30220422</v>
      </c>
      <c r="I354" s="135">
        <v>3235</v>
      </c>
      <c r="J354" s="130">
        <v>30220422</v>
      </c>
      <c r="M354" s="115"/>
      <c r="N354" s="116"/>
      <c r="O354" s="116"/>
      <c r="P354" s="116"/>
      <c r="Q354" s="117"/>
      <c r="R354" s="123"/>
      <c r="S354" s="116"/>
      <c r="T354" s="118"/>
    </row>
    <row r="355" spans="1:20">
      <c r="A355" s="130">
        <v>342</v>
      </c>
      <c r="B355" s="74" t="s">
        <v>297</v>
      </c>
      <c r="C355" s="90"/>
      <c r="D355" s="90">
        <v>2020</v>
      </c>
      <c r="E355" s="135" t="s">
        <v>11</v>
      </c>
      <c r="F355" s="130">
        <v>44500</v>
      </c>
      <c r="G355" s="135">
        <v>13</v>
      </c>
      <c r="H355" s="138">
        <v>578500</v>
      </c>
      <c r="I355" s="135">
        <v>13</v>
      </c>
      <c r="J355" s="138">
        <v>578500</v>
      </c>
      <c r="M355" s="115"/>
      <c r="N355" s="116"/>
      <c r="O355" s="116"/>
      <c r="P355" s="116"/>
      <c r="Q355" s="117"/>
      <c r="R355" s="123"/>
      <c r="S355" s="116"/>
      <c r="T355" s="118"/>
    </row>
    <row r="356" spans="1:20">
      <c r="A356" s="130">
        <v>343</v>
      </c>
      <c r="B356" s="74" t="s">
        <v>431</v>
      </c>
      <c r="C356" s="90">
        <v>2020</v>
      </c>
      <c r="D356" s="90">
        <v>2021</v>
      </c>
      <c r="E356" s="135" t="s">
        <v>301</v>
      </c>
      <c r="F356" s="136">
        <v>97940</v>
      </c>
      <c r="G356" s="139">
        <v>2558</v>
      </c>
      <c r="H356" s="140">
        <v>245535697</v>
      </c>
      <c r="I356" s="139">
        <v>2558</v>
      </c>
      <c r="J356" s="140">
        <v>245535697</v>
      </c>
      <c r="M356" s="115"/>
      <c r="N356" s="116"/>
      <c r="O356" s="116"/>
      <c r="P356" s="116"/>
      <c r="Q356" s="117"/>
      <c r="R356" s="123"/>
      <c r="S356" s="116"/>
      <c r="T356" s="118"/>
    </row>
    <row r="357" spans="1:20">
      <c r="A357" s="130">
        <v>344</v>
      </c>
      <c r="B357" s="74" t="s">
        <v>432</v>
      </c>
      <c r="C357" s="90"/>
      <c r="D357" s="90">
        <v>2020</v>
      </c>
      <c r="E357" s="135" t="s">
        <v>11</v>
      </c>
      <c r="F357" s="130">
        <v>235400</v>
      </c>
      <c r="G357" s="135">
        <v>1</v>
      </c>
      <c r="H357" s="138">
        <v>235400</v>
      </c>
      <c r="I357" s="135">
        <v>1</v>
      </c>
      <c r="J357" s="138">
        <v>235400</v>
      </c>
      <c r="M357" s="115"/>
      <c r="N357" s="116"/>
      <c r="O357" s="116"/>
      <c r="P357" s="116"/>
      <c r="Q357" s="117"/>
      <c r="R357" s="123"/>
      <c r="S357" s="116"/>
      <c r="T357" s="118"/>
    </row>
    <row r="358" spans="1:20">
      <c r="A358" s="130">
        <v>345</v>
      </c>
      <c r="B358" s="74" t="s">
        <v>433</v>
      </c>
      <c r="C358" s="90"/>
      <c r="D358" s="90">
        <v>2021</v>
      </c>
      <c r="E358" s="135" t="s">
        <v>329</v>
      </c>
      <c r="F358" s="130">
        <v>3597260</v>
      </c>
      <c r="G358" s="135">
        <v>2.8</v>
      </c>
      <c r="H358" s="138">
        <v>10072327</v>
      </c>
      <c r="I358" s="135">
        <v>2.8</v>
      </c>
      <c r="J358" s="138">
        <v>10072327</v>
      </c>
      <c r="M358" s="115"/>
      <c r="N358" s="116"/>
      <c r="O358" s="116"/>
      <c r="P358" s="116"/>
      <c r="Q358" s="117"/>
      <c r="R358" s="123"/>
      <c r="S358" s="116"/>
      <c r="T358" s="118"/>
    </row>
    <row r="359" spans="1:20">
      <c r="A359" s="130">
        <v>346</v>
      </c>
      <c r="B359" s="79" t="s">
        <v>337</v>
      </c>
      <c r="C359" s="40"/>
      <c r="D359" s="40">
        <v>2021</v>
      </c>
      <c r="E359" s="75" t="s">
        <v>11</v>
      </c>
      <c r="F359" s="76">
        <v>56900</v>
      </c>
      <c r="G359" s="75">
        <v>30</v>
      </c>
      <c r="H359" s="86">
        <v>1707000</v>
      </c>
      <c r="I359" s="75">
        <v>30</v>
      </c>
      <c r="J359" s="86">
        <v>1707000</v>
      </c>
      <c r="M359" s="115"/>
      <c r="N359" s="116"/>
      <c r="O359" s="116"/>
      <c r="P359" s="116"/>
      <c r="Q359" s="117"/>
      <c r="R359" s="123"/>
      <c r="S359" s="116"/>
      <c r="T359" s="118"/>
    </row>
    <row r="360" spans="1:20">
      <c r="A360" s="130">
        <v>347</v>
      </c>
      <c r="B360" s="79" t="s">
        <v>345</v>
      </c>
      <c r="C360" s="40"/>
      <c r="D360" s="40">
        <v>2021</v>
      </c>
      <c r="E360" s="75" t="s">
        <v>205</v>
      </c>
      <c r="F360" s="76">
        <v>5440</v>
      </c>
      <c r="G360" s="75">
        <v>5326</v>
      </c>
      <c r="H360" s="52">
        <v>28977894</v>
      </c>
      <c r="I360" s="75">
        <v>5326</v>
      </c>
      <c r="J360" s="86">
        <v>28977894</v>
      </c>
      <c r="M360" s="115"/>
      <c r="N360" s="116"/>
      <c r="O360" s="116"/>
      <c r="P360" s="116"/>
      <c r="Q360" s="117" t="s">
        <v>125</v>
      </c>
      <c r="R360" s="123"/>
      <c r="S360" s="116"/>
      <c r="T360" s="118"/>
    </row>
    <row r="361" spans="1:20" ht="25.5">
      <c r="A361" s="130">
        <v>348</v>
      </c>
      <c r="B361" s="74" t="s">
        <v>434</v>
      </c>
      <c r="C361" s="119"/>
      <c r="D361" s="129">
        <v>2021</v>
      </c>
      <c r="E361" s="129" t="s">
        <v>205</v>
      </c>
      <c r="F361" s="130">
        <v>8591</v>
      </c>
      <c r="G361" s="129">
        <v>8025</v>
      </c>
      <c r="H361" s="140">
        <v>68943877</v>
      </c>
      <c r="I361" s="129">
        <v>8025</v>
      </c>
      <c r="J361" s="138">
        <v>68943877</v>
      </c>
      <c r="M361" s="115"/>
      <c r="N361" s="116"/>
      <c r="O361" s="116"/>
      <c r="P361" s="116"/>
      <c r="Q361" s="117"/>
      <c r="R361" s="123"/>
      <c r="S361" s="116"/>
      <c r="T361" s="118"/>
    </row>
    <row r="362" spans="1:20">
      <c r="A362" s="130">
        <v>349</v>
      </c>
      <c r="B362" s="79" t="s">
        <v>435</v>
      </c>
      <c r="C362" s="40"/>
      <c r="D362" s="40">
        <v>2021</v>
      </c>
      <c r="E362" s="75" t="s">
        <v>11</v>
      </c>
      <c r="F362" s="76">
        <v>78338</v>
      </c>
      <c r="G362" s="75">
        <v>8</v>
      </c>
      <c r="H362" s="52">
        <v>626704</v>
      </c>
      <c r="I362" s="75">
        <v>8</v>
      </c>
      <c r="J362" s="86">
        <v>626704</v>
      </c>
      <c r="M362" s="115"/>
      <c r="N362" s="116"/>
      <c r="O362" s="116"/>
      <c r="P362" s="116"/>
      <c r="Q362" s="117"/>
      <c r="R362" s="123"/>
      <c r="S362" s="116"/>
      <c r="T362" s="118"/>
    </row>
    <row r="363" spans="1:20" ht="27" customHeight="1">
      <c r="A363" s="130">
        <v>350</v>
      </c>
      <c r="B363" s="74" t="s">
        <v>436</v>
      </c>
      <c r="C363" s="119"/>
      <c r="D363" s="129">
        <v>2021</v>
      </c>
      <c r="E363" s="129" t="s">
        <v>205</v>
      </c>
      <c r="F363" s="130">
        <v>3065</v>
      </c>
      <c r="G363" s="129">
        <v>1282</v>
      </c>
      <c r="H363" s="140">
        <v>3929663</v>
      </c>
      <c r="I363" s="129">
        <v>1282</v>
      </c>
      <c r="J363" s="138">
        <v>3929663</v>
      </c>
      <c r="M363" s="115"/>
      <c r="N363" s="116"/>
      <c r="O363" s="116"/>
      <c r="P363" s="116"/>
      <c r="Q363" s="117"/>
      <c r="R363" s="123"/>
      <c r="S363" s="116"/>
      <c r="T363" s="118"/>
    </row>
    <row r="364" spans="1:20" ht="13.5" customHeight="1">
      <c r="A364" s="130">
        <v>351</v>
      </c>
      <c r="B364" s="74" t="s">
        <v>274</v>
      </c>
      <c r="C364" s="119"/>
      <c r="D364" s="129">
        <v>2021</v>
      </c>
      <c r="E364" s="129" t="s">
        <v>11</v>
      </c>
      <c r="F364" s="130">
        <v>185000</v>
      </c>
      <c r="G364" s="129">
        <v>1</v>
      </c>
      <c r="H364" s="140">
        <v>185000</v>
      </c>
      <c r="I364" s="129">
        <v>1</v>
      </c>
      <c r="J364" s="138">
        <v>185000</v>
      </c>
      <c r="M364" s="115"/>
      <c r="N364" s="116"/>
      <c r="O364" s="116"/>
      <c r="P364" s="116"/>
      <c r="Q364" s="117"/>
      <c r="R364" s="123"/>
      <c r="S364" s="116"/>
      <c r="T364" s="118"/>
    </row>
    <row r="365" spans="1:20" ht="17.25" customHeight="1">
      <c r="A365" s="130">
        <v>352</v>
      </c>
      <c r="B365" s="74" t="s">
        <v>437</v>
      </c>
      <c r="C365" s="119"/>
      <c r="D365" s="129">
        <v>2021</v>
      </c>
      <c r="E365" s="129" t="s">
        <v>11</v>
      </c>
      <c r="F365" s="130">
        <v>4000000</v>
      </c>
      <c r="G365" s="129">
        <v>2</v>
      </c>
      <c r="H365" s="140">
        <v>8000000</v>
      </c>
      <c r="I365" s="129">
        <v>2</v>
      </c>
      <c r="J365" s="138">
        <v>8000000</v>
      </c>
      <c r="M365" s="115"/>
      <c r="N365" s="116"/>
      <c r="O365" s="116"/>
      <c r="P365" s="116"/>
      <c r="Q365" s="117"/>
      <c r="R365" s="123"/>
      <c r="S365" s="116"/>
      <c r="T365" s="118"/>
    </row>
    <row r="366" spans="1:20" ht="18.75" customHeight="1">
      <c r="A366" s="130">
        <v>353</v>
      </c>
      <c r="B366" s="74" t="s">
        <v>438</v>
      </c>
      <c r="C366" s="119"/>
      <c r="D366" s="129">
        <v>2021</v>
      </c>
      <c r="E366" s="129" t="s">
        <v>205</v>
      </c>
      <c r="F366" s="130">
        <v>8657</v>
      </c>
      <c r="G366" s="129">
        <v>6473</v>
      </c>
      <c r="H366" s="140">
        <v>56038793</v>
      </c>
      <c r="I366" s="129">
        <v>6473</v>
      </c>
      <c r="J366" s="138">
        <v>56038793</v>
      </c>
      <c r="M366" s="115"/>
      <c r="N366" s="116"/>
      <c r="O366" s="116"/>
      <c r="P366" s="116"/>
      <c r="Q366" s="117"/>
      <c r="R366" s="123"/>
      <c r="S366" s="116"/>
      <c r="T366" s="118"/>
    </row>
    <row r="367" spans="1:20">
      <c r="A367" s="130"/>
      <c r="B367" s="74"/>
      <c r="C367" s="90"/>
      <c r="D367" s="90"/>
      <c r="E367" s="135"/>
      <c r="F367" s="130"/>
      <c r="G367" s="141">
        <f>SUM(G308:G366)</f>
        <v>163137.29999999999</v>
      </c>
      <c r="H367" s="141">
        <f>SUM(H308:H366)</f>
        <v>1095250222</v>
      </c>
      <c r="I367" s="141">
        <f>SUM(I308:I366)</f>
        <v>163137.29999999999</v>
      </c>
      <c r="J367" s="141">
        <f>SUM(J308:J366)</f>
        <v>1095250222</v>
      </c>
      <c r="M367" s="115"/>
      <c r="N367" s="116"/>
      <c r="O367" s="116"/>
      <c r="P367" s="116"/>
      <c r="Q367" s="117"/>
      <c r="R367" s="123"/>
      <c r="S367" s="116"/>
      <c r="T367" s="118"/>
    </row>
    <row r="368" spans="1:20" ht="15.75">
      <c r="A368" s="655" t="s">
        <v>439</v>
      </c>
      <c r="B368" s="655"/>
      <c r="C368" s="655"/>
      <c r="D368" s="655"/>
      <c r="E368" s="655"/>
      <c r="F368" s="655"/>
      <c r="G368" s="655"/>
      <c r="H368" s="655"/>
      <c r="I368" s="655"/>
      <c r="J368" s="655"/>
      <c r="M368" s="115"/>
      <c r="N368" s="116"/>
      <c r="O368" s="116"/>
      <c r="P368" s="116" t="s">
        <v>125</v>
      </c>
      <c r="Q368" s="117"/>
      <c r="R368" s="118"/>
      <c r="S368" s="116"/>
      <c r="T368" s="118"/>
    </row>
    <row r="369" spans="1:20">
      <c r="A369" s="72">
        <v>354</v>
      </c>
      <c r="B369" s="142" t="s">
        <v>440</v>
      </c>
      <c r="C369" s="104"/>
      <c r="D369" s="104">
        <v>1996</v>
      </c>
      <c r="E369" s="104" t="s">
        <v>11</v>
      </c>
      <c r="F369" s="104">
        <v>80000</v>
      </c>
      <c r="G369" s="104">
        <v>1</v>
      </c>
      <c r="H369" s="104">
        <v>80000</v>
      </c>
      <c r="I369" s="104">
        <v>1</v>
      </c>
      <c r="J369" s="143">
        <v>80000</v>
      </c>
      <c r="M369" s="115"/>
      <c r="N369" s="116"/>
      <c r="O369" s="144"/>
      <c r="P369" s="144"/>
      <c r="Q369" s="117"/>
      <c r="R369" s="145"/>
      <c r="S369" s="144"/>
      <c r="T369" s="118"/>
    </row>
    <row r="370" spans="1:20">
      <c r="A370" s="72">
        <v>355</v>
      </c>
      <c r="B370" s="146" t="s">
        <v>440</v>
      </c>
      <c r="C370" s="108"/>
      <c r="D370" s="108">
        <v>1997</v>
      </c>
      <c r="E370" s="108" t="s">
        <v>11</v>
      </c>
      <c r="F370" s="108">
        <v>88000</v>
      </c>
      <c r="G370" s="108">
        <v>1</v>
      </c>
      <c r="H370" s="108">
        <v>88000</v>
      </c>
      <c r="I370" s="108">
        <v>1</v>
      </c>
      <c r="J370" s="114">
        <v>88000</v>
      </c>
      <c r="M370" s="115"/>
      <c r="N370" s="116"/>
      <c r="O370" s="144"/>
      <c r="P370" s="144"/>
      <c r="Q370" s="117"/>
      <c r="R370" s="121"/>
      <c r="S370" s="144"/>
      <c r="T370" s="118"/>
    </row>
    <row r="371" spans="1:20">
      <c r="A371" s="72">
        <v>356</v>
      </c>
      <c r="B371" s="146" t="s">
        <v>441</v>
      </c>
      <c r="C371" s="108">
        <v>1979</v>
      </c>
      <c r="D371" s="108">
        <v>1980</v>
      </c>
      <c r="E371" s="108" t="s">
        <v>11</v>
      </c>
      <c r="F371" s="108">
        <v>2967594</v>
      </c>
      <c r="G371" s="108">
        <v>1</v>
      </c>
      <c r="H371" s="108">
        <v>2967594</v>
      </c>
      <c r="I371" s="108">
        <v>1</v>
      </c>
      <c r="J371" s="114">
        <v>2967594</v>
      </c>
      <c r="M371" s="115"/>
      <c r="N371" s="116"/>
      <c r="O371" s="144"/>
      <c r="P371" s="144"/>
      <c r="Q371" s="117"/>
      <c r="R371" s="118"/>
      <c r="S371" s="144"/>
      <c r="T371" s="118"/>
    </row>
    <row r="372" spans="1:20">
      <c r="A372" s="72">
        <v>357</v>
      </c>
      <c r="B372" s="146" t="s">
        <v>442</v>
      </c>
      <c r="C372" s="108">
        <v>1980</v>
      </c>
      <c r="D372" s="108">
        <v>1980</v>
      </c>
      <c r="E372" s="108" t="s">
        <v>443</v>
      </c>
      <c r="F372" s="108">
        <v>1235</v>
      </c>
      <c r="G372" s="108">
        <v>110</v>
      </c>
      <c r="H372" s="108">
        <v>135850</v>
      </c>
      <c r="I372" s="108">
        <v>110</v>
      </c>
      <c r="J372" s="114">
        <v>135850</v>
      </c>
      <c r="M372" s="115"/>
      <c r="N372" s="116"/>
      <c r="O372" s="144"/>
      <c r="P372" s="144"/>
      <c r="Q372" s="117"/>
      <c r="R372" s="118"/>
      <c r="S372" s="116"/>
      <c r="T372" s="118"/>
    </row>
    <row r="373" spans="1:20">
      <c r="A373" s="72">
        <v>358</v>
      </c>
      <c r="B373" s="146" t="s">
        <v>444</v>
      </c>
      <c r="C373" s="108">
        <v>1975</v>
      </c>
      <c r="D373" s="108">
        <v>1979</v>
      </c>
      <c r="E373" s="108" t="s">
        <v>329</v>
      </c>
      <c r="F373" s="108">
        <v>1298.0999999999999</v>
      </c>
      <c r="G373" s="108">
        <v>4.74</v>
      </c>
      <c r="H373" s="108">
        <v>6153</v>
      </c>
      <c r="I373" s="108">
        <v>4.74</v>
      </c>
      <c r="J373" s="114">
        <v>6153</v>
      </c>
      <c r="M373" s="115"/>
      <c r="N373" s="116"/>
      <c r="O373" s="144"/>
      <c r="P373" s="144"/>
      <c r="Q373" s="117"/>
      <c r="R373" s="118"/>
      <c r="S373" s="116"/>
      <c r="T373" s="118"/>
    </row>
    <row r="374" spans="1:20">
      <c r="A374" s="72">
        <v>359</v>
      </c>
      <c r="B374" s="146" t="s">
        <v>445</v>
      </c>
      <c r="C374" s="108">
        <v>1830</v>
      </c>
      <c r="D374" s="108">
        <v>1835</v>
      </c>
      <c r="E374" s="108" t="s">
        <v>329</v>
      </c>
      <c r="F374" s="108">
        <v>7913.8</v>
      </c>
      <c r="G374" s="108">
        <v>2.6</v>
      </c>
      <c r="H374" s="108">
        <v>20576</v>
      </c>
      <c r="I374" s="108">
        <v>2.6</v>
      </c>
      <c r="J374" s="114">
        <v>20576</v>
      </c>
      <c r="M374" s="115"/>
      <c r="N374" s="116"/>
      <c r="O374" s="144"/>
      <c r="P374" s="144"/>
      <c r="Q374" s="117"/>
      <c r="R374" s="118"/>
      <c r="S374" s="116"/>
      <c r="T374" s="118"/>
    </row>
    <row r="375" spans="1:20">
      <c r="A375" s="72">
        <v>360</v>
      </c>
      <c r="B375" s="146" t="s">
        <v>446</v>
      </c>
      <c r="C375" s="108"/>
      <c r="D375" s="108">
        <v>1995</v>
      </c>
      <c r="E375" s="108" t="s">
        <v>443</v>
      </c>
      <c r="F375" s="108">
        <v>3186</v>
      </c>
      <c r="G375" s="108">
        <v>34</v>
      </c>
      <c r="H375" s="108">
        <v>108324</v>
      </c>
      <c r="I375" s="108">
        <v>34</v>
      </c>
      <c r="J375" s="114">
        <v>108324</v>
      </c>
      <c r="M375" s="115"/>
      <c r="N375" s="116"/>
      <c r="O375" s="144"/>
      <c r="P375" s="144"/>
      <c r="Q375" s="117"/>
      <c r="R375" s="118"/>
      <c r="S375" s="147"/>
      <c r="T375" s="148"/>
    </row>
    <row r="376" spans="1:20">
      <c r="A376" s="72">
        <v>361</v>
      </c>
      <c r="B376" s="146" t="s">
        <v>447</v>
      </c>
      <c r="C376" s="108"/>
      <c r="D376" s="108"/>
      <c r="E376" s="108"/>
      <c r="F376" s="108"/>
      <c r="G376" s="108"/>
      <c r="H376" s="108">
        <v>8504694</v>
      </c>
      <c r="I376" s="108"/>
      <c r="J376" s="114">
        <v>8504694</v>
      </c>
      <c r="M376" s="115"/>
      <c r="N376" s="149"/>
      <c r="O376" s="144"/>
      <c r="P376" s="147"/>
      <c r="Q376" s="147"/>
      <c r="R376" s="148"/>
      <c r="S376" s="147"/>
      <c r="T376" s="148"/>
    </row>
    <row r="377" spans="1:20">
      <c r="A377" s="72">
        <v>362</v>
      </c>
      <c r="B377" s="146" t="s">
        <v>448</v>
      </c>
      <c r="C377" s="108"/>
      <c r="D377" s="108">
        <v>1995</v>
      </c>
      <c r="E377" s="108" t="s">
        <v>45</v>
      </c>
      <c r="F377" s="108">
        <v>2822.6</v>
      </c>
      <c r="G377" s="108">
        <v>14</v>
      </c>
      <c r="H377" s="108">
        <v>39516</v>
      </c>
      <c r="I377" s="108">
        <v>14</v>
      </c>
      <c r="J377" s="114">
        <v>39516</v>
      </c>
    </row>
    <row r="378" spans="1:20">
      <c r="A378" s="72">
        <v>363</v>
      </c>
      <c r="B378" s="146" t="s">
        <v>449</v>
      </c>
      <c r="C378" s="108">
        <v>1982</v>
      </c>
      <c r="D378" s="108">
        <v>1983</v>
      </c>
      <c r="E378" s="108" t="s">
        <v>45</v>
      </c>
      <c r="F378" s="108">
        <v>57100</v>
      </c>
      <c r="G378" s="108">
        <v>1416</v>
      </c>
      <c r="H378" s="108">
        <v>80854181</v>
      </c>
      <c r="I378" s="108">
        <v>1416</v>
      </c>
      <c r="J378" s="108">
        <v>80854181</v>
      </c>
    </row>
    <row r="379" spans="1:20">
      <c r="A379" s="72">
        <v>364</v>
      </c>
      <c r="B379" s="146" t="s">
        <v>450</v>
      </c>
      <c r="C379" s="108"/>
      <c r="D379" s="108">
        <v>2010</v>
      </c>
      <c r="E379" s="108" t="s">
        <v>451</v>
      </c>
      <c r="F379" s="108">
        <v>5544</v>
      </c>
      <c r="G379" s="108">
        <v>500</v>
      </c>
      <c r="H379" s="108">
        <v>2772000</v>
      </c>
      <c r="I379" s="108">
        <v>500</v>
      </c>
      <c r="J379" s="108">
        <v>2772000</v>
      </c>
    </row>
    <row r="380" spans="1:20">
      <c r="A380" s="72">
        <v>365</v>
      </c>
      <c r="B380" s="146" t="s">
        <v>452</v>
      </c>
      <c r="C380" s="108"/>
      <c r="D380" s="108">
        <v>2010</v>
      </c>
      <c r="E380" s="108" t="s">
        <v>45</v>
      </c>
      <c r="F380" s="108">
        <v>6482.7</v>
      </c>
      <c r="G380" s="108">
        <v>290</v>
      </c>
      <c r="H380" s="108">
        <v>1880000</v>
      </c>
      <c r="I380" s="108">
        <v>290</v>
      </c>
      <c r="J380" s="114">
        <v>1880000</v>
      </c>
    </row>
    <row r="381" spans="1:20">
      <c r="A381" s="72">
        <v>366</v>
      </c>
      <c r="B381" s="146" t="s">
        <v>453</v>
      </c>
      <c r="C381" s="108">
        <v>2018</v>
      </c>
      <c r="D381" s="108">
        <v>2019</v>
      </c>
      <c r="E381" s="108" t="s">
        <v>304</v>
      </c>
      <c r="F381" s="108">
        <v>1600.8</v>
      </c>
      <c r="G381" s="108">
        <v>3200</v>
      </c>
      <c r="H381" s="108">
        <v>5122700</v>
      </c>
      <c r="I381" s="108">
        <v>3200</v>
      </c>
      <c r="J381" s="114">
        <v>5122700</v>
      </c>
    </row>
    <row r="382" spans="1:20">
      <c r="A382" s="72">
        <v>367</v>
      </c>
      <c r="B382" s="150" t="s">
        <v>454</v>
      </c>
      <c r="C382" s="108"/>
      <c r="D382" s="108">
        <v>2019</v>
      </c>
      <c r="E382" s="108" t="s">
        <v>205</v>
      </c>
      <c r="F382" s="108">
        <v>2496</v>
      </c>
      <c r="G382" s="108">
        <v>1200</v>
      </c>
      <c r="H382" s="108">
        <v>2995200</v>
      </c>
      <c r="I382" s="108">
        <v>1200</v>
      </c>
      <c r="J382" s="114">
        <v>2995200</v>
      </c>
    </row>
    <row r="383" spans="1:20" ht="15.75">
      <c r="A383" s="151"/>
      <c r="B383" s="152"/>
      <c r="C383" s="153"/>
      <c r="D383" s="153"/>
      <c r="E383" s="153"/>
      <c r="F383" s="153"/>
      <c r="G383" s="154">
        <f>SUM(G369:G382)</f>
        <v>6774.34</v>
      </c>
      <c r="H383" s="154">
        <f t="shared" ref="H383:J383" si="24">SUM(H369:H382)</f>
        <v>105574788</v>
      </c>
      <c r="I383" s="154">
        <f t="shared" si="24"/>
        <v>6774.34</v>
      </c>
      <c r="J383" s="154">
        <f t="shared" si="24"/>
        <v>105574788</v>
      </c>
    </row>
    <row r="384" spans="1:20" ht="15.75">
      <c r="A384" s="151"/>
      <c r="B384" s="655" t="s">
        <v>455</v>
      </c>
      <c r="C384" s="655"/>
      <c r="D384" s="655"/>
      <c r="E384" s="655"/>
      <c r="F384" s="655"/>
      <c r="G384" s="655"/>
      <c r="H384" s="655"/>
      <c r="I384" s="655"/>
      <c r="J384" s="655"/>
    </row>
    <row r="385" spans="1:15">
      <c r="A385" s="155">
        <v>368</v>
      </c>
      <c r="B385" s="155" t="s">
        <v>456</v>
      </c>
      <c r="C385" s="72">
        <v>2017</v>
      </c>
      <c r="D385" s="156">
        <v>2017</v>
      </c>
      <c r="E385" s="157" t="s">
        <v>155</v>
      </c>
      <c r="F385" s="157">
        <v>3782.8</v>
      </c>
      <c r="G385" s="158">
        <v>1820</v>
      </c>
      <c r="H385" s="158">
        <v>6884696</v>
      </c>
      <c r="I385" s="159">
        <v>1820</v>
      </c>
      <c r="J385" s="160">
        <v>6884696</v>
      </c>
    </row>
    <row r="386" spans="1:15">
      <c r="A386" s="155">
        <v>369</v>
      </c>
      <c r="B386" s="155" t="s">
        <v>457</v>
      </c>
      <c r="C386" s="156">
        <v>1980</v>
      </c>
      <c r="D386" s="156">
        <v>1980</v>
      </c>
      <c r="E386" s="157" t="s">
        <v>11</v>
      </c>
      <c r="F386" s="157">
        <v>170000</v>
      </c>
      <c r="G386" s="158">
        <v>1</v>
      </c>
      <c r="H386" s="158">
        <f>F386*G386</f>
        <v>170000</v>
      </c>
      <c r="I386" s="159">
        <v>1</v>
      </c>
      <c r="J386" s="160">
        <f t="shared" ref="J386:J388" si="25">I386*F386</f>
        <v>170000</v>
      </c>
    </row>
    <row r="387" spans="1:15">
      <c r="A387" s="155">
        <v>370</v>
      </c>
      <c r="B387" s="155" t="s">
        <v>456</v>
      </c>
      <c r="C387" s="156">
        <v>2009</v>
      </c>
      <c r="D387" s="156">
        <v>2009</v>
      </c>
      <c r="E387" s="157" t="s">
        <v>155</v>
      </c>
      <c r="F387" s="157">
        <v>3165.2</v>
      </c>
      <c r="G387" s="158">
        <v>1718</v>
      </c>
      <c r="H387" s="161">
        <v>5437814</v>
      </c>
      <c r="I387" s="159">
        <v>1718</v>
      </c>
      <c r="J387" s="161">
        <v>5437814</v>
      </c>
    </row>
    <row r="388" spans="1:15">
      <c r="A388" s="155">
        <v>371</v>
      </c>
      <c r="B388" s="155" t="s">
        <v>458</v>
      </c>
      <c r="C388" s="72">
        <v>1972</v>
      </c>
      <c r="D388" s="156">
        <v>1980</v>
      </c>
      <c r="E388" s="157" t="s">
        <v>11</v>
      </c>
      <c r="F388" s="157">
        <v>414183</v>
      </c>
      <c r="G388" s="158">
        <v>1</v>
      </c>
      <c r="H388" s="158">
        <f>F388*G388</f>
        <v>414183</v>
      </c>
      <c r="I388" s="159">
        <v>1</v>
      </c>
      <c r="J388" s="160">
        <f t="shared" si="25"/>
        <v>414183</v>
      </c>
    </row>
    <row r="389" spans="1:15">
      <c r="A389" s="155">
        <v>372</v>
      </c>
      <c r="B389" s="155" t="s">
        <v>456</v>
      </c>
      <c r="C389" s="72"/>
      <c r="D389" s="156">
        <v>2013</v>
      </c>
      <c r="E389" s="157" t="s">
        <v>155</v>
      </c>
      <c r="F389" s="157">
        <v>3474</v>
      </c>
      <c r="G389" s="158">
        <v>2944</v>
      </c>
      <c r="H389" s="158">
        <v>10227456</v>
      </c>
      <c r="I389" s="159">
        <v>2944</v>
      </c>
      <c r="J389" s="160">
        <v>10227456</v>
      </c>
    </row>
    <row r="390" spans="1:15">
      <c r="A390" s="155">
        <v>373</v>
      </c>
      <c r="B390" s="155" t="s">
        <v>459</v>
      </c>
      <c r="C390" s="72"/>
      <c r="D390" s="156">
        <v>2015</v>
      </c>
      <c r="E390" s="157" t="s">
        <v>11</v>
      </c>
      <c r="F390" s="157">
        <v>10434</v>
      </c>
      <c r="G390" s="158">
        <v>1500</v>
      </c>
      <c r="H390" s="158">
        <v>15651000</v>
      </c>
      <c r="I390" s="159">
        <v>1500</v>
      </c>
      <c r="J390" s="160">
        <v>15651000</v>
      </c>
      <c r="O390" t="s">
        <v>125</v>
      </c>
    </row>
    <row r="391" spans="1:15">
      <c r="A391" s="155">
        <v>374</v>
      </c>
      <c r="B391" s="155" t="s">
        <v>459</v>
      </c>
      <c r="C391" s="72"/>
      <c r="D391" s="156">
        <v>2017</v>
      </c>
      <c r="E391" s="157" t="s">
        <v>11</v>
      </c>
      <c r="F391" s="157">
        <v>10878</v>
      </c>
      <c r="G391" s="158">
        <v>2500</v>
      </c>
      <c r="H391" s="158">
        <v>27195000</v>
      </c>
      <c r="I391" s="159">
        <v>2500</v>
      </c>
      <c r="J391" s="160">
        <v>27195000</v>
      </c>
      <c r="L391" t="s">
        <v>125</v>
      </c>
    </row>
    <row r="392" spans="1:15">
      <c r="A392" s="155">
        <v>375</v>
      </c>
      <c r="B392" s="162" t="s">
        <v>460</v>
      </c>
      <c r="C392" s="72"/>
      <c r="D392" s="156">
        <v>2019</v>
      </c>
      <c r="E392" s="157" t="s">
        <v>301</v>
      </c>
      <c r="F392" s="155">
        <v>6129.89</v>
      </c>
      <c r="G392" s="157">
        <v>1237</v>
      </c>
      <c r="H392" s="158">
        <v>7582680</v>
      </c>
      <c r="I392" s="159">
        <v>1237</v>
      </c>
      <c r="J392" s="160">
        <v>7582680</v>
      </c>
    </row>
    <row r="393" spans="1:15" ht="26.25">
      <c r="A393" s="155">
        <v>376</v>
      </c>
      <c r="B393" s="162" t="s">
        <v>461</v>
      </c>
      <c r="C393" s="72"/>
      <c r="D393" s="156">
        <v>2020</v>
      </c>
      <c r="E393" s="157" t="s">
        <v>11</v>
      </c>
      <c r="F393" s="155">
        <v>4860</v>
      </c>
      <c r="G393" s="157">
        <v>20</v>
      </c>
      <c r="H393" s="158">
        <v>97200</v>
      </c>
      <c r="I393" s="159">
        <v>20</v>
      </c>
      <c r="J393" s="160">
        <v>97200</v>
      </c>
    </row>
    <row r="394" spans="1:15">
      <c r="A394" s="155">
        <v>377</v>
      </c>
      <c r="B394" s="162" t="s">
        <v>462</v>
      </c>
      <c r="C394" s="72"/>
      <c r="D394" s="156">
        <v>2020</v>
      </c>
      <c r="E394" s="157" t="s">
        <v>301</v>
      </c>
      <c r="F394" s="155">
        <v>2885</v>
      </c>
      <c r="G394" s="157">
        <v>190</v>
      </c>
      <c r="H394" s="158">
        <v>548200</v>
      </c>
      <c r="I394" s="159">
        <v>190</v>
      </c>
      <c r="J394" s="160">
        <v>548200</v>
      </c>
    </row>
    <row r="395" spans="1:15">
      <c r="A395" s="155">
        <v>378</v>
      </c>
      <c r="B395" s="162" t="s">
        <v>463</v>
      </c>
      <c r="C395" s="156">
        <v>2020</v>
      </c>
      <c r="D395" s="163">
        <v>2021</v>
      </c>
      <c r="E395" s="157" t="s">
        <v>205</v>
      </c>
      <c r="F395" s="155">
        <v>17228</v>
      </c>
      <c r="G395" s="164">
        <v>16408</v>
      </c>
      <c r="H395" s="157">
        <v>282685000</v>
      </c>
      <c r="I395" s="165">
        <v>16408</v>
      </c>
      <c r="J395" s="157">
        <v>282685000</v>
      </c>
    </row>
    <row r="396" spans="1:15">
      <c r="A396" s="155">
        <v>379</v>
      </c>
      <c r="B396" s="162" t="s">
        <v>460</v>
      </c>
      <c r="C396" s="156"/>
      <c r="D396" s="166">
        <v>2021</v>
      </c>
      <c r="E396" s="157" t="s">
        <v>301</v>
      </c>
      <c r="F396" s="155">
        <v>12514</v>
      </c>
      <c r="G396" s="164">
        <v>1386</v>
      </c>
      <c r="H396" s="158">
        <v>17344760</v>
      </c>
      <c r="I396" s="165">
        <v>1386</v>
      </c>
      <c r="J396" s="158">
        <v>17344760</v>
      </c>
    </row>
    <row r="397" spans="1:15" ht="15.75">
      <c r="A397" s="167"/>
      <c r="B397" s="167"/>
      <c r="C397" s="151"/>
      <c r="D397" s="168"/>
      <c r="E397" s="169"/>
      <c r="F397" s="169"/>
      <c r="G397" s="170">
        <f>SUM(G385:G396)</f>
        <v>29725</v>
      </c>
      <c r="H397" s="170">
        <f t="shared" ref="H397:J397" si="26">SUM(H385:H396)</f>
        <v>374237989</v>
      </c>
      <c r="I397" s="170">
        <f t="shared" si="26"/>
        <v>29725</v>
      </c>
      <c r="J397" s="170">
        <f t="shared" si="26"/>
        <v>374237989</v>
      </c>
    </row>
    <row r="398" spans="1:15" ht="15.75">
      <c r="A398" s="151"/>
      <c r="B398" s="655" t="s">
        <v>464</v>
      </c>
      <c r="C398" s="655"/>
      <c r="D398" s="655"/>
      <c r="E398" s="655"/>
      <c r="F398" s="655"/>
      <c r="G398" s="655"/>
      <c r="H398" s="655"/>
      <c r="I398" s="655"/>
      <c r="J398" s="655"/>
    </row>
    <row r="399" spans="1:15">
      <c r="A399" s="155">
        <v>380</v>
      </c>
      <c r="B399" s="108" t="s">
        <v>465</v>
      </c>
      <c r="C399" s="108">
        <v>1980</v>
      </c>
      <c r="D399" s="108">
        <v>1980</v>
      </c>
      <c r="E399" s="72" t="s">
        <v>45</v>
      </c>
      <c r="F399" s="108">
        <v>1382.4</v>
      </c>
      <c r="G399" s="108">
        <v>2000</v>
      </c>
      <c r="H399" s="108">
        <v>2764800</v>
      </c>
      <c r="I399" s="108">
        <v>2000</v>
      </c>
      <c r="J399" s="171">
        <v>2764800</v>
      </c>
    </row>
    <row r="400" spans="1:15">
      <c r="A400" s="155">
        <v>381</v>
      </c>
      <c r="B400" s="108" t="s">
        <v>466</v>
      </c>
      <c r="C400" s="108">
        <v>1980</v>
      </c>
      <c r="D400" s="72">
        <v>1980</v>
      </c>
      <c r="E400" s="72" t="s">
        <v>45</v>
      </c>
      <c r="F400" s="172">
        <v>1382.4</v>
      </c>
      <c r="G400" s="108">
        <v>3000</v>
      </c>
      <c r="H400" s="108">
        <v>4147200</v>
      </c>
      <c r="I400" s="108">
        <v>3000</v>
      </c>
      <c r="J400" s="171">
        <v>4147200</v>
      </c>
    </row>
    <row r="401" spans="1:13">
      <c r="A401" s="155">
        <v>382</v>
      </c>
      <c r="B401" s="173" t="s">
        <v>467</v>
      </c>
      <c r="C401" s="108">
        <v>2001</v>
      </c>
      <c r="D401" s="72">
        <v>2001</v>
      </c>
      <c r="E401" s="72" t="s">
        <v>45</v>
      </c>
      <c r="F401" s="174">
        <v>3801.6</v>
      </c>
      <c r="G401" s="108">
        <v>3300</v>
      </c>
      <c r="H401" s="108">
        <v>12545280</v>
      </c>
      <c r="I401" s="108">
        <v>3300</v>
      </c>
      <c r="J401" s="171">
        <v>12545280</v>
      </c>
    </row>
    <row r="402" spans="1:13">
      <c r="A402" s="155">
        <v>383</v>
      </c>
      <c r="B402" s="108" t="s">
        <v>468</v>
      </c>
      <c r="C402" s="108">
        <v>2001</v>
      </c>
      <c r="D402" s="108">
        <v>2001</v>
      </c>
      <c r="E402" s="72" t="s">
        <v>45</v>
      </c>
      <c r="F402" s="174">
        <v>3801.6</v>
      </c>
      <c r="G402" s="108">
        <v>2300</v>
      </c>
      <c r="H402" s="109">
        <v>8743680</v>
      </c>
      <c r="I402" s="108">
        <v>2300</v>
      </c>
      <c r="J402" s="171">
        <v>8743680</v>
      </c>
    </row>
    <row r="403" spans="1:13">
      <c r="A403" s="155">
        <v>384</v>
      </c>
      <c r="B403" s="108" t="s">
        <v>469</v>
      </c>
      <c r="C403" s="108">
        <v>2001</v>
      </c>
      <c r="D403" s="108">
        <v>2001</v>
      </c>
      <c r="E403" s="72" t="s">
        <v>11</v>
      </c>
      <c r="F403" s="108">
        <v>522600</v>
      </c>
      <c r="G403" s="108">
        <v>1</v>
      </c>
      <c r="H403" s="108">
        <v>522600</v>
      </c>
      <c r="I403" s="108">
        <v>1</v>
      </c>
      <c r="J403" s="171">
        <f t="shared" ref="J403:J406" si="27">F403*G403</f>
        <v>522600</v>
      </c>
    </row>
    <row r="404" spans="1:13">
      <c r="A404" s="155">
        <v>385</v>
      </c>
      <c r="B404" s="108" t="s">
        <v>315</v>
      </c>
      <c r="C404" s="108">
        <v>2018</v>
      </c>
      <c r="D404" s="108">
        <v>2018</v>
      </c>
      <c r="E404" s="72" t="s">
        <v>205</v>
      </c>
      <c r="F404" s="108">
        <v>8398.2999999999993</v>
      </c>
      <c r="G404" s="108">
        <v>1800</v>
      </c>
      <c r="H404" s="108">
        <v>15117000</v>
      </c>
      <c r="I404" s="108">
        <v>1800</v>
      </c>
      <c r="J404" s="171">
        <v>15117000</v>
      </c>
    </row>
    <row r="405" spans="1:13">
      <c r="A405" s="155">
        <v>386</v>
      </c>
      <c r="B405" s="108" t="s">
        <v>470</v>
      </c>
      <c r="C405" s="108">
        <v>2006</v>
      </c>
      <c r="D405" s="108">
        <v>2006</v>
      </c>
      <c r="E405" s="72" t="s">
        <v>11</v>
      </c>
      <c r="F405" s="108">
        <v>1093800</v>
      </c>
      <c r="G405" s="108">
        <v>1</v>
      </c>
      <c r="H405" s="108">
        <v>1093800</v>
      </c>
      <c r="I405" s="108">
        <v>1</v>
      </c>
      <c r="J405" s="171">
        <f t="shared" si="27"/>
        <v>1093800</v>
      </c>
    </row>
    <row r="406" spans="1:13">
      <c r="A406" s="155">
        <v>387</v>
      </c>
      <c r="B406" s="108" t="s">
        <v>471</v>
      </c>
      <c r="C406" s="108">
        <v>2006</v>
      </c>
      <c r="D406" s="108">
        <v>2006</v>
      </c>
      <c r="E406" s="72" t="s">
        <v>11</v>
      </c>
      <c r="F406" s="108">
        <v>2178.5</v>
      </c>
      <c r="G406" s="108">
        <v>4000</v>
      </c>
      <c r="H406" s="108">
        <v>8714000</v>
      </c>
      <c r="I406" s="108">
        <v>4000</v>
      </c>
      <c r="J406" s="171">
        <f t="shared" si="27"/>
        <v>8714000</v>
      </c>
    </row>
    <row r="407" spans="1:13">
      <c r="A407" s="155">
        <v>388</v>
      </c>
      <c r="B407" s="108" t="s">
        <v>453</v>
      </c>
      <c r="C407" s="108">
        <v>2018</v>
      </c>
      <c r="D407" s="108">
        <v>2019</v>
      </c>
      <c r="E407" s="157" t="s">
        <v>301</v>
      </c>
      <c r="F407" s="108">
        <v>2587.1</v>
      </c>
      <c r="G407" s="108">
        <v>1560</v>
      </c>
      <c r="H407" s="108">
        <v>4035900</v>
      </c>
      <c r="I407" s="108">
        <v>1560</v>
      </c>
      <c r="J407" s="171">
        <v>4035900</v>
      </c>
    </row>
    <row r="408" spans="1:13" ht="25.5">
      <c r="A408" s="155">
        <v>389</v>
      </c>
      <c r="B408" s="79" t="s">
        <v>472</v>
      </c>
      <c r="C408" s="40"/>
      <c r="D408" s="40">
        <v>2021</v>
      </c>
      <c r="E408" s="75" t="s">
        <v>11</v>
      </c>
      <c r="F408" s="75">
        <v>2200000</v>
      </c>
      <c r="G408" s="175">
        <v>1</v>
      </c>
      <c r="H408" s="41">
        <v>2200000</v>
      </c>
      <c r="I408" s="176">
        <v>1</v>
      </c>
      <c r="J408" s="177">
        <v>2200000</v>
      </c>
    </row>
    <row r="409" spans="1:13" ht="15.75">
      <c r="A409" s="167"/>
      <c r="B409" s="153"/>
      <c r="C409" s="153"/>
      <c r="D409" s="153"/>
      <c r="E409" s="151"/>
      <c r="F409" s="153"/>
      <c r="G409" s="154">
        <f>SUM(G399:G408)</f>
        <v>17963</v>
      </c>
      <c r="H409" s="154">
        <f t="shared" ref="H409:J409" si="28">SUM(H399:H408)</f>
        <v>59884260</v>
      </c>
      <c r="I409" s="154">
        <f t="shared" si="28"/>
        <v>17963</v>
      </c>
      <c r="J409" s="154">
        <f t="shared" si="28"/>
        <v>59884260</v>
      </c>
    </row>
    <row r="410" spans="1:13" ht="18.75">
      <c r="A410" s="178"/>
      <c r="B410" s="179" t="s">
        <v>473</v>
      </c>
      <c r="C410" s="178"/>
      <c r="D410" s="178"/>
      <c r="E410" s="178"/>
      <c r="F410" s="178"/>
      <c r="G410" s="180">
        <f>SUM(G252+G306+G367+G383+G397+G409)</f>
        <v>873702.41</v>
      </c>
      <c r="H410" s="181">
        <f>SUM(H252+H306+H367+H383+H397+H409)</f>
        <v>4214359397</v>
      </c>
      <c r="I410" s="180">
        <f>SUM(I252+I306+I367+I383+I397+I409)</f>
        <v>873702.41</v>
      </c>
      <c r="J410" s="181">
        <f>SUM(J252+J306+J367+J383+J397+J409)</f>
        <v>4214359397</v>
      </c>
      <c r="M410" t="s">
        <v>125</v>
      </c>
    </row>
  </sheetData>
  <mergeCells count="13">
    <mergeCell ref="G1:J4"/>
    <mergeCell ref="A368:J368"/>
    <mergeCell ref="B384:J384"/>
    <mergeCell ref="B398:J398"/>
    <mergeCell ref="B5:I6"/>
    <mergeCell ref="A8:A9"/>
    <mergeCell ref="B8:B9"/>
    <mergeCell ref="C8:C9"/>
    <mergeCell ref="D8:D9"/>
    <mergeCell ref="E8:E9"/>
    <mergeCell ref="F8:F9"/>
    <mergeCell ref="G8:H8"/>
    <mergeCell ref="I8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activeCell="L10" sqref="L10"/>
    </sheetView>
  </sheetViews>
  <sheetFormatPr defaultRowHeight="15.75"/>
  <cols>
    <col min="1" max="1" width="5.28515625" style="190" customWidth="1"/>
    <col min="2" max="2" width="30.28515625" style="190" customWidth="1"/>
    <col min="3" max="4" width="9.140625" style="190"/>
    <col min="5" max="5" width="10.7109375" style="190" customWidth="1"/>
    <col min="6" max="6" width="9.140625" style="190"/>
    <col min="7" max="7" width="15.140625" style="190" customWidth="1"/>
    <col min="8" max="8" width="9.140625" style="190"/>
    <col min="9" max="9" width="15" style="190" customWidth="1"/>
    <col min="10" max="16384" width="9.140625" style="190"/>
  </cols>
  <sheetData>
    <row r="1" spans="1:9">
      <c r="F1" s="669" t="s">
        <v>2768</v>
      </c>
      <c r="G1" s="669"/>
      <c r="H1" s="669"/>
      <c r="I1" s="669"/>
    </row>
    <row r="2" spans="1:9">
      <c r="F2" s="669"/>
      <c r="G2" s="669"/>
      <c r="H2" s="669"/>
      <c r="I2" s="669"/>
    </row>
    <row r="3" spans="1:9">
      <c r="F3" s="669"/>
      <c r="G3" s="669"/>
      <c r="H3" s="669"/>
      <c r="I3" s="669"/>
    </row>
    <row r="4" spans="1:9">
      <c r="F4" s="669"/>
      <c r="G4" s="669"/>
      <c r="H4" s="669"/>
      <c r="I4" s="669"/>
    </row>
    <row r="5" spans="1:9">
      <c r="B5" s="695" t="s">
        <v>811</v>
      </c>
      <c r="C5" s="695"/>
      <c r="D5" s="695"/>
      <c r="E5" s="695"/>
      <c r="F5" s="695"/>
      <c r="G5" s="695"/>
      <c r="H5" s="695"/>
      <c r="I5" s="695"/>
    </row>
    <row r="6" spans="1:9">
      <c r="B6" s="695"/>
      <c r="C6" s="695"/>
      <c r="D6" s="695"/>
      <c r="E6" s="695"/>
      <c r="F6" s="695"/>
      <c r="G6" s="695"/>
      <c r="H6" s="695"/>
      <c r="I6" s="695"/>
    </row>
    <row r="7" spans="1:9">
      <c r="A7" s="276"/>
      <c r="B7" s="276"/>
      <c r="C7" s="276"/>
      <c r="D7" s="276"/>
      <c r="E7" s="276"/>
      <c r="F7" s="277"/>
      <c r="G7" s="277"/>
      <c r="H7" s="277"/>
      <c r="I7" s="277"/>
    </row>
    <row r="8" spans="1:9">
      <c r="A8" s="696" t="s">
        <v>113</v>
      </c>
      <c r="B8" s="696" t="s">
        <v>114</v>
      </c>
      <c r="C8" s="685" t="s">
        <v>115</v>
      </c>
      <c r="D8" s="696" t="s">
        <v>713</v>
      </c>
      <c r="E8" s="696" t="s">
        <v>118</v>
      </c>
      <c r="F8" s="698" t="s">
        <v>6</v>
      </c>
      <c r="G8" s="699"/>
      <c r="H8" s="700" t="s">
        <v>119</v>
      </c>
      <c r="I8" s="701"/>
    </row>
    <row r="9" spans="1:9">
      <c r="A9" s="697"/>
      <c r="B9" s="697"/>
      <c r="C9" s="687"/>
      <c r="D9" s="697"/>
      <c r="E9" s="697"/>
      <c r="F9" s="192" t="s">
        <v>120</v>
      </c>
      <c r="G9" s="192" t="s">
        <v>121</v>
      </c>
      <c r="H9" s="66" t="s">
        <v>122</v>
      </c>
      <c r="I9" s="182" t="s">
        <v>123</v>
      </c>
    </row>
    <row r="10" spans="1:9" ht="31.5">
      <c r="A10" s="183">
        <v>1</v>
      </c>
      <c r="B10" s="278" t="s">
        <v>812</v>
      </c>
      <c r="C10" s="183">
        <v>2008</v>
      </c>
      <c r="D10" s="183" t="s">
        <v>11</v>
      </c>
      <c r="E10" s="204">
        <v>18343</v>
      </c>
      <c r="F10" s="183">
        <v>448</v>
      </c>
      <c r="G10" s="204">
        <f>E10*F10</f>
        <v>8217664</v>
      </c>
      <c r="H10" s="183">
        <v>448</v>
      </c>
      <c r="I10" s="183">
        <f>SUM(G10)</f>
        <v>8217664</v>
      </c>
    </row>
    <row r="11" spans="1:9">
      <c r="A11" s="183">
        <v>2</v>
      </c>
      <c r="B11" s="278" t="s">
        <v>84</v>
      </c>
      <c r="C11" s="183">
        <v>2012</v>
      </c>
      <c r="D11" s="183" t="s">
        <v>11</v>
      </c>
      <c r="E11" s="204">
        <v>93600</v>
      </c>
      <c r="F11" s="183">
        <v>1</v>
      </c>
      <c r="G11" s="204">
        <f t="shared" ref="G11:G39" si="0">E11*F11</f>
        <v>93600</v>
      </c>
      <c r="H11" s="183">
        <v>1</v>
      </c>
      <c r="I11" s="183">
        <f t="shared" ref="I11:I39" si="1">SUM(G11)</f>
        <v>93600</v>
      </c>
    </row>
    <row r="12" spans="1:9">
      <c r="A12" s="183">
        <v>3</v>
      </c>
      <c r="B12" s="278" t="s">
        <v>781</v>
      </c>
      <c r="C12" s="183">
        <v>2012</v>
      </c>
      <c r="D12" s="183" t="s">
        <v>11</v>
      </c>
      <c r="E12" s="204">
        <v>31200</v>
      </c>
      <c r="F12" s="183">
        <v>2</v>
      </c>
      <c r="G12" s="204">
        <f t="shared" si="0"/>
        <v>62400</v>
      </c>
      <c r="H12" s="183">
        <v>2</v>
      </c>
      <c r="I12" s="183">
        <f t="shared" si="1"/>
        <v>62400</v>
      </c>
    </row>
    <row r="13" spans="1:9">
      <c r="A13" s="183">
        <v>4</v>
      </c>
      <c r="B13" s="278" t="s">
        <v>69</v>
      </c>
      <c r="C13" s="183">
        <v>2012</v>
      </c>
      <c r="D13" s="183" t="s">
        <v>11</v>
      </c>
      <c r="E13" s="204">
        <v>46800</v>
      </c>
      <c r="F13" s="183">
        <v>2</v>
      </c>
      <c r="G13" s="204">
        <f t="shared" si="0"/>
        <v>93600</v>
      </c>
      <c r="H13" s="183">
        <v>2</v>
      </c>
      <c r="I13" s="183">
        <f t="shared" si="1"/>
        <v>93600</v>
      </c>
    </row>
    <row r="14" spans="1:9">
      <c r="A14" s="183">
        <v>5</v>
      </c>
      <c r="B14" s="278" t="s">
        <v>813</v>
      </c>
      <c r="C14" s="183">
        <v>2012</v>
      </c>
      <c r="D14" s="183" t="s">
        <v>11</v>
      </c>
      <c r="E14" s="204">
        <v>15600</v>
      </c>
      <c r="F14" s="183">
        <v>3</v>
      </c>
      <c r="G14" s="204">
        <f t="shared" si="0"/>
        <v>46800</v>
      </c>
      <c r="H14" s="183">
        <v>3</v>
      </c>
      <c r="I14" s="183">
        <f t="shared" si="1"/>
        <v>46800</v>
      </c>
    </row>
    <row r="15" spans="1:9">
      <c r="A15" s="183">
        <v>6</v>
      </c>
      <c r="B15" s="278" t="s">
        <v>33</v>
      </c>
      <c r="C15" s="183">
        <v>2012</v>
      </c>
      <c r="D15" s="183" t="s">
        <v>11</v>
      </c>
      <c r="E15" s="204">
        <v>9750</v>
      </c>
      <c r="F15" s="183">
        <v>12</v>
      </c>
      <c r="G15" s="204">
        <f t="shared" si="0"/>
        <v>117000</v>
      </c>
      <c r="H15" s="183">
        <v>12</v>
      </c>
      <c r="I15" s="183">
        <f t="shared" si="1"/>
        <v>117000</v>
      </c>
    </row>
    <row r="16" spans="1:9">
      <c r="A16" s="183">
        <v>7</v>
      </c>
      <c r="B16" s="278" t="s">
        <v>814</v>
      </c>
      <c r="C16" s="183">
        <v>2012</v>
      </c>
      <c r="D16" s="183" t="s">
        <v>45</v>
      </c>
      <c r="E16" s="204">
        <v>2925</v>
      </c>
      <c r="F16" s="183">
        <v>105</v>
      </c>
      <c r="G16" s="204">
        <f t="shared" si="0"/>
        <v>307125</v>
      </c>
      <c r="H16" s="183">
        <v>105</v>
      </c>
      <c r="I16" s="183">
        <f t="shared" si="1"/>
        <v>307125</v>
      </c>
    </row>
    <row r="17" spans="1:9" ht="31.5">
      <c r="A17" s="183">
        <v>8</v>
      </c>
      <c r="B17" s="278" t="s">
        <v>815</v>
      </c>
      <c r="C17" s="183">
        <v>2012</v>
      </c>
      <c r="D17" s="183" t="s">
        <v>45</v>
      </c>
      <c r="E17" s="204">
        <v>1950</v>
      </c>
      <c r="F17" s="183">
        <v>50</v>
      </c>
      <c r="G17" s="204">
        <f t="shared" si="0"/>
        <v>97500</v>
      </c>
      <c r="H17" s="183">
        <v>50</v>
      </c>
      <c r="I17" s="183">
        <f t="shared" si="1"/>
        <v>97500</v>
      </c>
    </row>
    <row r="18" spans="1:9" ht="31.5">
      <c r="A18" s="183">
        <v>9</v>
      </c>
      <c r="B18" s="278" t="s">
        <v>816</v>
      </c>
      <c r="C18" s="183">
        <v>2012</v>
      </c>
      <c r="D18" s="183" t="s">
        <v>45</v>
      </c>
      <c r="E18" s="204">
        <v>390</v>
      </c>
      <c r="F18" s="183">
        <v>50</v>
      </c>
      <c r="G18" s="204">
        <f t="shared" si="0"/>
        <v>19500</v>
      </c>
      <c r="H18" s="183">
        <v>50</v>
      </c>
      <c r="I18" s="183">
        <f t="shared" si="1"/>
        <v>19500</v>
      </c>
    </row>
    <row r="19" spans="1:9" ht="31.5">
      <c r="A19" s="183">
        <v>10</v>
      </c>
      <c r="B19" s="278" t="s">
        <v>817</v>
      </c>
      <c r="C19" s="183">
        <v>2012</v>
      </c>
      <c r="D19" s="183" t="s">
        <v>45</v>
      </c>
      <c r="E19" s="204">
        <v>2275</v>
      </c>
      <c r="F19" s="183">
        <v>22.5</v>
      </c>
      <c r="G19" s="204">
        <f t="shared" si="0"/>
        <v>51187.5</v>
      </c>
      <c r="H19" s="183">
        <v>22.5</v>
      </c>
      <c r="I19" s="183">
        <f t="shared" si="1"/>
        <v>51187.5</v>
      </c>
    </row>
    <row r="20" spans="1:9">
      <c r="A20" s="183">
        <v>11</v>
      </c>
      <c r="B20" s="278" t="s">
        <v>818</v>
      </c>
      <c r="C20" s="183">
        <v>2012</v>
      </c>
      <c r="D20" s="183" t="s">
        <v>45</v>
      </c>
      <c r="E20" s="204">
        <v>2275</v>
      </c>
      <c r="F20" s="183">
        <v>171.8</v>
      </c>
      <c r="G20" s="204">
        <f t="shared" si="0"/>
        <v>390845</v>
      </c>
      <c r="H20" s="183">
        <v>171.8</v>
      </c>
      <c r="I20" s="183">
        <f t="shared" si="1"/>
        <v>390845</v>
      </c>
    </row>
    <row r="21" spans="1:9">
      <c r="A21" s="183">
        <v>12</v>
      </c>
      <c r="B21" s="278" t="s">
        <v>819</v>
      </c>
      <c r="C21" s="183">
        <v>2012</v>
      </c>
      <c r="D21" s="183" t="s">
        <v>11</v>
      </c>
      <c r="E21" s="204">
        <v>9750</v>
      </c>
      <c r="F21" s="183">
        <v>2</v>
      </c>
      <c r="G21" s="204">
        <f t="shared" si="0"/>
        <v>19500</v>
      </c>
      <c r="H21" s="183">
        <v>2</v>
      </c>
      <c r="I21" s="183">
        <f t="shared" si="1"/>
        <v>19500</v>
      </c>
    </row>
    <row r="22" spans="1:9">
      <c r="A22" s="183">
        <v>13</v>
      </c>
      <c r="B22" s="278" t="s">
        <v>820</v>
      </c>
      <c r="C22" s="183">
        <v>2012</v>
      </c>
      <c r="D22" s="183" t="s">
        <v>11</v>
      </c>
      <c r="E22" s="204">
        <v>9750</v>
      </c>
      <c r="F22" s="183">
        <v>1</v>
      </c>
      <c r="G22" s="204">
        <f t="shared" si="0"/>
        <v>9750</v>
      </c>
      <c r="H22" s="183">
        <v>1</v>
      </c>
      <c r="I22" s="183">
        <f t="shared" si="1"/>
        <v>9750</v>
      </c>
    </row>
    <row r="23" spans="1:9">
      <c r="A23" s="183">
        <v>14</v>
      </c>
      <c r="B23" s="278" t="s">
        <v>821</v>
      </c>
      <c r="C23" s="183">
        <v>2012</v>
      </c>
      <c r="D23" s="183" t="s">
        <v>11</v>
      </c>
      <c r="E23" s="204">
        <v>22750</v>
      </c>
      <c r="F23" s="183">
        <v>1</v>
      </c>
      <c r="G23" s="204">
        <f t="shared" si="0"/>
        <v>22750</v>
      </c>
      <c r="H23" s="183">
        <v>1</v>
      </c>
      <c r="I23" s="183">
        <f t="shared" si="1"/>
        <v>22750</v>
      </c>
    </row>
    <row r="24" spans="1:9">
      <c r="A24" s="183">
        <v>15</v>
      </c>
      <c r="B24" s="278" t="s">
        <v>822</v>
      </c>
      <c r="C24" s="183">
        <v>2012</v>
      </c>
      <c r="D24" s="183" t="s">
        <v>11</v>
      </c>
      <c r="E24" s="204">
        <v>4875</v>
      </c>
      <c r="F24" s="183">
        <v>2</v>
      </c>
      <c r="G24" s="204">
        <f t="shared" si="0"/>
        <v>9750</v>
      </c>
      <c r="H24" s="183">
        <v>2</v>
      </c>
      <c r="I24" s="183">
        <f t="shared" si="1"/>
        <v>9750</v>
      </c>
    </row>
    <row r="25" spans="1:9">
      <c r="A25" s="183">
        <v>16</v>
      </c>
      <c r="B25" s="278" t="s">
        <v>823</v>
      </c>
      <c r="C25" s="183">
        <v>2012</v>
      </c>
      <c r="D25" s="183" t="s">
        <v>11</v>
      </c>
      <c r="E25" s="204">
        <v>6500</v>
      </c>
      <c r="F25" s="183">
        <v>3</v>
      </c>
      <c r="G25" s="204">
        <f t="shared" si="0"/>
        <v>19500</v>
      </c>
      <c r="H25" s="183">
        <v>3</v>
      </c>
      <c r="I25" s="183">
        <f t="shared" si="1"/>
        <v>19500</v>
      </c>
    </row>
    <row r="26" spans="1:9">
      <c r="A26" s="183">
        <v>17</v>
      </c>
      <c r="B26" s="278" t="s">
        <v>824</v>
      </c>
      <c r="C26" s="183">
        <v>2012</v>
      </c>
      <c r="D26" s="183" t="s">
        <v>11</v>
      </c>
      <c r="E26" s="204">
        <v>35750</v>
      </c>
      <c r="F26" s="183">
        <v>1</v>
      </c>
      <c r="G26" s="204">
        <f t="shared" si="0"/>
        <v>35750</v>
      </c>
      <c r="H26" s="183">
        <v>1</v>
      </c>
      <c r="I26" s="183">
        <f t="shared" si="1"/>
        <v>35750</v>
      </c>
    </row>
    <row r="27" spans="1:9">
      <c r="A27" s="183">
        <v>18</v>
      </c>
      <c r="B27" s="278" t="s">
        <v>69</v>
      </c>
      <c r="C27" s="183">
        <v>2012</v>
      </c>
      <c r="D27" s="183" t="s">
        <v>11</v>
      </c>
      <c r="E27" s="204">
        <v>45500</v>
      </c>
      <c r="F27" s="183">
        <v>1</v>
      </c>
      <c r="G27" s="204">
        <f t="shared" si="0"/>
        <v>45500</v>
      </c>
      <c r="H27" s="183">
        <v>1</v>
      </c>
      <c r="I27" s="183">
        <f t="shared" si="1"/>
        <v>45500</v>
      </c>
    </row>
    <row r="28" spans="1:9" ht="31.5">
      <c r="A28" s="183">
        <v>19</v>
      </c>
      <c r="B28" s="278" t="s">
        <v>825</v>
      </c>
      <c r="C28" s="183">
        <v>2012</v>
      </c>
      <c r="D28" s="183" t="s">
        <v>11</v>
      </c>
      <c r="E28" s="204">
        <v>81250</v>
      </c>
      <c r="F28" s="183">
        <v>1</v>
      </c>
      <c r="G28" s="204">
        <f t="shared" si="0"/>
        <v>81250</v>
      </c>
      <c r="H28" s="183">
        <v>1</v>
      </c>
      <c r="I28" s="183">
        <f t="shared" si="1"/>
        <v>81250</v>
      </c>
    </row>
    <row r="29" spans="1:9">
      <c r="A29" s="183">
        <v>20</v>
      </c>
      <c r="B29" s="278" t="s">
        <v>826</v>
      </c>
      <c r="C29" s="183">
        <v>2012</v>
      </c>
      <c r="D29" s="183" t="s">
        <v>45</v>
      </c>
      <c r="E29" s="204">
        <v>3160</v>
      </c>
      <c r="F29" s="183">
        <v>45</v>
      </c>
      <c r="G29" s="204">
        <f t="shared" si="0"/>
        <v>142200</v>
      </c>
      <c r="H29" s="183">
        <v>45</v>
      </c>
      <c r="I29" s="183">
        <f t="shared" si="1"/>
        <v>142200</v>
      </c>
    </row>
    <row r="30" spans="1:9">
      <c r="A30" s="183">
        <v>21</v>
      </c>
      <c r="B30" s="278" t="s">
        <v>827</v>
      </c>
      <c r="C30" s="183">
        <v>2014</v>
      </c>
      <c r="D30" s="183" t="s">
        <v>11</v>
      </c>
      <c r="E30" s="204">
        <v>0</v>
      </c>
      <c r="F30" s="183">
        <v>1</v>
      </c>
      <c r="G30" s="204">
        <f t="shared" si="0"/>
        <v>0</v>
      </c>
      <c r="H30" s="183">
        <v>1</v>
      </c>
      <c r="I30" s="183">
        <f t="shared" si="1"/>
        <v>0</v>
      </c>
    </row>
    <row r="31" spans="1:9" ht="31.5">
      <c r="A31" s="183">
        <v>22</v>
      </c>
      <c r="B31" s="278" t="s">
        <v>828</v>
      </c>
      <c r="C31" s="183">
        <v>2015</v>
      </c>
      <c r="D31" s="183" t="s">
        <v>11</v>
      </c>
      <c r="E31" s="204">
        <v>132990</v>
      </c>
      <c r="F31" s="183">
        <v>1</v>
      </c>
      <c r="G31" s="204">
        <f t="shared" si="0"/>
        <v>132990</v>
      </c>
      <c r="H31" s="183">
        <v>1</v>
      </c>
      <c r="I31" s="183">
        <f t="shared" si="1"/>
        <v>132990</v>
      </c>
    </row>
    <row r="32" spans="1:9">
      <c r="A32" s="183">
        <v>23</v>
      </c>
      <c r="B32" s="278" t="s">
        <v>829</v>
      </c>
      <c r="C32" s="183">
        <v>2015</v>
      </c>
      <c r="D32" s="183" t="s">
        <v>11</v>
      </c>
      <c r="E32" s="204">
        <v>45030</v>
      </c>
      <c r="F32" s="183">
        <v>1</v>
      </c>
      <c r="G32" s="204">
        <f t="shared" si="0"/>
        <v>45030</v>
      </c>
      <c r="H32" s="183">
        <v>1</v>
      </c>
      <c r="I32" s="183">
        <f t="shared" si="1"/>
        <v>45030</v>
      </c>
    </row>
    <row r="33" spans="1:12">
      <c r="A33" s="183">
        <v>24</v>
      </c>
      <c r="B33" s="278" t="s">
        <v>830</v>
      </c>
      <c r="C33" s="183">
        <v>2015</v>
      </c>
      <c r="D33" s="183" t="s">
        <v>11</v>
      </c>
      <c r="E33" s="204">
        <v>19750</v>
      </c>
      <c r="F33" s="183">
        <v>2</v>
      </c>
      <c r="G33" s="204">
        <f t="shared" si="0"/>
        <v>39500</v>
      </c>
      <c r="H33" s="183">
        <v>2</v>
      </c>
      <c r="I33" s="183">
        <f t="shared" si="1"/>
        <v>39500</v>
      </c>
    </row>
    <row r="34" spans="1:12">
      <c r="A34" s="183">
        <v>25</v>
      </c>
      <c r="B34" s="278" t="s">
        <v>790</v>
      </c>
      <c r="C34" s="183">
        <v>2016</v>
      </c>
      <c r="D34" s="183" t="s">
        <v>11</v>
      </c>
      <c r="E34" s="204">
        <v>9480</v>
      </c>
      <c r="F34" s="183">
        <v>6</v>
      </c>
      <c r="G34" s="204">
        <f t="shared" si="0"/>
        <v>56880</v>
      </c>
      <c r="H34" s="183">
        <v>6</v>
      </c>
      <c r="I34" s="183">
        <f t="shared" si="1"/>
        <v>56880</v>
      </c>
    </row>
    <row r="35" spans="1:12">
      <c r="A35" s="183">
        <v>26</v>
      </c>
      <c r="B35" s="278" t="s">
        <v>791</v>
      </c>
      <c r="C35" s="183">
        <v>2016</v>
      </c>
      <c r="D35" s="183" t="s">
        <v>11</v>
      </c>
      <c r="E35" s="204">
        <v>39500</v>
      </c>
      <c r="F35" s="183">
        <v>1</v>
      </c>
      <c r="G35" s="204">
        <f t="shared" si="0"/>
        <v>39500</v>
      </c>
      <c r="H35" s="183">
        <v>1</v>
      </c>
      <c r="I35" s="183">
        <f t="shared" si="1"/>
        <v>39500</v>
      </c>
    </row>
    <row r="36" spans="1:12">
      <c r="A36" s="183">
        <v>27</v>
      </c>
      <c r="B36" s="278" t="s">
        <v>83</v>
      </c>
      <c r="C36" s="183">
        <v>2017</v>
      </c>
      <c r="D36" s="183" t="s">
        <v>11</v>
      </c>
      <c r="E36" s="204">
        <v>40000</v>
      </c>
      <c r="F36" s="183">
        <v>1</v>
      </c>
      <c r="G36" s="204">
        <f t="shared" si="0"/>
        <v>40000</v>
      </c>
      <c r="H36" s="183">
        <v>1</v>
      </c>
      <c r="I36" s="183">
        <f t="shared" si="1"/>
        <v>40000</v>
      </c>
    </row>
    <row r="37" spans="1:12">
      <c r="A37" s="183">
        <v>28</v>
      </c>
      <c r="B37" s="278" t="s">
        <v>831</v>
      </c>
      <c r="C37" s="183">
        <v>2017</v>
      </c>
      <c r="D37" s="183" t="s">
        <v>11</v>
      </c>
      <c r="E37" s="204">
        <v>25000</v>
      </c>
      <c r="F37" s="183">
        <v>1</v>
      </c>
      <c r="G37" s="204">
        <f t="shared" si="0"/>
        <v>25000</v>
      </c>
      <c r="H37" s="183">
        <v>1</v>
      </c>
      <c r="I37" s="183">
        <f t="shared" si="1"/>
        <v>25000</v>
      </c>
    </row>
    <row r="38" spans="1:12">
      <c r="A38" s="183">
        <v>29</v>
      </c>
      <c r="B38" s="278" t="s">
        <v>832</v>
      </c>
      <c r="C38" s="279">
        <v>2018</v>
      </c>
      <c r="D38" s="279" t="s">
        <v>11</v>
      </c>
      <c r="E38" s="204">
        <v>7778</v>
      </c>
      <c r="F38" s="183">
        <v>20</v>
      </c>
      <c r="G38" s="204">
        <f t="shared" si="0"/>
        <v>155560</v>
      </c>
      <c r="H38" s="183">
        <v>20</v>
      </c>
      <c r="I38" s="183">
        <f t="shared" si="1"/>
        <v>155560</v>
      </c>
    </row>
    <row r="39" spans="1:12" ht="16.5" thickBot="1">
      <c r="A39" s="183">
        <v>30</v>
      </c>
      <c r="B39" s="278" t="s">
        <v>833</v>
      </c>
      <c r="C39" s="183">
        <v>2019</v>
      </c>
      <c r="D39" s="183" t="s">
        <v>11</v>
      </c>
      <c r="E39" s="204">
        <v>57000</v>
      </c>
      <c r="F39" s="183">
        <v>1</v>
      </c>
      <c r="G39" s="204">
        <f t="shared" si="0"/>
        <v>57000</v>
      </c>
      <c r="H39" s="183">
        <v>1</v>
      </c>
      <c r="I39" s="183">
        <f t="shared" si="1"/>
        <v>57000</v>
      </c>
    </row>
    <row r="40" spans="1:12" ht="30.75" thickBot="1">
      <c r="A40" s="183">
        <v>31</v>
      </c>
      <c r="B40" s="280" t="s">
        <v>834</v>
      </c>
      <c r="C40" s="279">
        <v>2021</v>
      </c>
      <c r="D40" s="183" t="s">
        <v>11</v>
      </c>
      <c r="E40" s="204">
        <v>67000</v>
      </c>
      <c r="F40" s="183">
        <v>2</v>
      </c>
      <c r="G40" s="204">
        <v>134000</v>
      </c>
      <c r="H40" s="183">
        <v>2</v>
      </c>
      <c r="I40" s="183">
        <v>134000</v>
      </c>
    </row>
    <row r="41" spans="1:12" ht="30.75" thickBot="1">
      <c r="A41" s="183">
        <v>32</v>
      </c>
      <c r="B41" s="281" t="s">
        <v>835</v>
      </c>
      <c r="C41" s="279">
        <v>2021</v>
      </c>
      <c r="D41" s="183" t="s">
        <v>11</v>
      </c>
      <c r="E41" s="204">
        <v>350000</v>
      </c>
      <c r="F41" s="183">
        <v>1</v>
      </c>
      <c r="G41" s="204">
        <v>350000</v>
      </c>
      <c r="H41" s="183">
        <v>1</v>
      </c>
      <c r="I41" s="183">
        <v>350000</v>
      </c>
    </row>
    <row r="42" spans="1:12" ht="30.75" thickBot="1">
      <c r="A42" s="183">
        <v>33</v>
      </c>
      <c r="B42" s="281" t="s">
        <v>836</v>
      </c>
      <c r="C42" s="279">
        <v>2021</v>
      </c>
      <c r="D42" s="183" t="s">
        <v>11</v>
      </c>
      <c r="E42" s="204">
        <v>99000</v>
      </c>
      <c r="F42" s="183">
        <v>2</v>
      </c>
      <c r="G42" s="204">
        <v>198000</v>
      </c>
      <c r="H42" s="183">
        <v>2</v>
      </c>
      <c r="I42" s="183">
        <v>198000</v>
      </c>
    </row>
    <row r="43" spans="1:12" ht="16.5" thickBot="1">
      <c r="A43" s="183">
        <v>34</v>
      </c>
      <c r="B43" s="281" t="s">
        <v>837</v>
      </c>
      <c r="C43" s="279">
        <v>2021</v>
      </c>
      <c r="D43" s="183" t="s">
        <v>11</v>
      </c>
      <c r="E43" s="204">
        <v>60000</v>
      </c>
      <c r="F43" s="183">
        <v>1</v>
      </c>
      <c r="G43" s="204">
        <v>60000</v>
      </c>
      <c r="H43" s="183">
        <v>1</v>
      </c>
      <c r="I43" s="183">
        <v>60000</v>
      </c>
    </row>
    <row r="44" spans="1:12" ht="16.5" thickBot="1">
      <c r="A44" s="183">
        <v>35</v>
      </c>
      <c r="B44" s="281" t="s">
        <v>838</v>
      </c>
      <c r="C44" s="279">
        <v>2021</v>
      </c>
      <c r="D44" s="183" t="s">
        <v>11</v>
      </c>
      <c r="E44" s="204">
        <v>65000</v>
      </c>
      <c r="F44" s="183">
        <v>1</v>
      </c>
      <c r="G44" s="204">
        <v>65000</v>
      </c>
      <c r="H44" s="183">
        <v>1</v>
      </c>
      <c r="I44" s="183">
        <v>65000</v>
      </c>
    </row>
    <row r="45" spans="1:12" ht="30.75" thickBot="1">
      <c r="A45" s="183">
        <v>36</v>
      </c>
      <c r="B45" s="281" t="s">
        <v>839</v>
      </c>
      <c r="C45" s="279">
        <v>2021</v>
      </c>
      <c r="D45" s="183" t="s">
        <v>11</v>
      </c>
      <c r="E45" s="204">
        <v>60000</v>
      </c>
      <c r="F45" s="183">
        <v>1</v>
      </c>
      <c r="G45" s="204">
        <v>60000</v>
      </c>
      <c r="H45" s="183">
        <v>1</v>
      </c>
      <c r="I45" s="183">
        <v>60000</v>
      </c>
    </row>
    <row r="46" spans="1:12" ht="30.75" thickBot="1">
      <c r="A46" s="183">
        <v>37</v>
      </c>
      <c r="B46" s="282" t="s">
        <v>840</v>
      </c>
      <c r="C46" s="279">
        <v>2021</v>
      </c>
      <c r="D46" s="183" t="s">
        <v>11</v>
      </c>
      <c r="E46" s="204">
        <v>72000</v>
      </c>
      <c r="F46" s="183">
        <v>1</v>
      </c>
      <c r="G46" s="204">
        <v>72000</v>
      </c>
      <c r="H46" s="183">
        <v>1</v>
      </c>
      <c r="I46" s="183">
        <v>72000</v>
      </c>
      <c r="L46" s="283"/>
    </row>
    <row r="47" spans="1:12">
      <c r="A47" s="692" t="s">
        <v>752</v>
      </c>
      <c r="B47" s="693"/>
      <c r="C47" s="694"/>
      <c r="D47" s="210"/>
      <c r="E47" s="196"/>
      <c r="F47" s="195">
        <f>SUM(F10:F46)</f>
        <v>968.3</v>
      </c>
      <c r="G47" s="196">
        <f>SUM(G10:G46)</f>
        <v>11413631.5</v>
      </c>
      <c r="H47" s="196">
        <f>SUM(H10:H46)</f>
        <v>968.3</v>
      </c>
      <c r="I47" s="1">
        <f>SUM(I10:I46)</f>
        <v>11413631.5</v>
      </c>
    </row>
  </sheetData>
  <mergeCells count="10">
    <mergeCell ref="F1:I4"/>
    <mergeCell ref="A47:C47"/>
    <mergeCell ref="B5:I6"/>
    <mergeCell ref="A8:A9"/>
    <mergeCell ref="B8:B9"/>
    <mergeCell ref="C8:C9"/>
    <mergeCell ref="D8:D9"/>
    <mergeCell ref="E8:E9"/>
    <mergeCell ref="F8:G8"/>
    <mergeCell ref="H8:I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8"/>
  <sheetViews>
    <sheetView workbookViewId="0">
      <selection activeCell="M10" sqref="M10"/>
    </sheetView>
  </sheetViews>
  <sheetFormatPr defaultRowHeight="15"/>
  <cols>
    <col min="1" max="2" width="4.140625" style="224" customWidth="1"/>
    <col min="3" max="3" width="33.28515625" style="224" customWidth="1"/>
    <col min="4" max="5" width="9.140625" style="224" customWidth="1"/>
    <col min="6" max="6" width="10.140625" style="224" bestFit="1" customWidth="1"/>
    <col min="7" max="7" width="9.85546875" style="224" customWidth="1"/>
    <col min="8" max="8" width="16.28515625" style="224" customWidth="1"/>
    <col min="9" max="9" width="9.7109375" style="224" customWidth="1"/>
    <col min="10" max="10" width="15.140625" style="224" customWidth="1"/>
    <col min="11" max="16384" width="9.140625" style="224"/>
  </cols>
  <sheetData>
    <row r="1" spans="1:10">
      <c r="G1" s="702" t="s">
        <v>2769</v>
      </c>
      <c r="H1" s="702"/>
      <c r="I1" s="702"/>
      <c r="J1" s="702"/>
    </row>
    <row r="2" spans="1:10">
      <c r="G2" s="702"/>
      <c r="H2" s="702"/>
      <c r="I2" s="702"/>
      <c r="J2" s="702"/>
    </row>
    <row r="3" spans="1:10">
      <c r="G3" s="702"/>
      <c r="H3" s="702"/>
      <c r="I3" s="702"/>
      <c r="J3" s="702"/>
    </row>
    <row r="4" spans="1:10">
      <c r="G4" s="702"/>
      <c r="H4" s="702"/>
      <c r="I4" s="702"/>
      <c r="J4" s="702"/>
    </row>
    <row r="5" spans="1:10">
      <c r="C5" s="661" t="s">
        <v>753</v>
      </c>
      <c r="D5" s="661"/>
      <c r="E5" s="661"/>
      <c r="F5" s="661"/>
      <c r="G5" s="661"/>
      <c r="H5" s="661"/>
      <c r="I5" s="661"/>
    </row>
    <row r="6" spans="1:10">
      <c r="C6" s="661"/>
      <c r="D6" s="661"/>
      <c r="E6" s="661"/>
      <c r="F6" s="661"/>
      <c r="G6" s="661"/>
      <c r="H6" s="661"/>
      <c r="I6" s="661"/>
    </row>
    <row r="7" spans="1:10">
      <c r="B7" s="225"/>
      <c r="C7" s="225"/>
      <c r="D7" s="226"/>
      <c r="E7" s="226"/>
      <c r="F7" s="227"/>
      <c r="G7" s="225"/>
      <c r="H7" s="227"/>
      <c r="I7" s="227"/>
      <c r="J7" s="225"/>
    </row>
    <row r="8" spans="1:10" ht="37.5" customHeight="1">
      <c r="A8" s="662" t="s">
        <v>113</v>
      </c>
      <c r="B8" s="662"/>
      <c r="C8" s="663" t="s">
        <v>114</v>
      </c>
      <c r="D8" s="663" t="s">
        <v>115</v>
      </c>
      <c r="E8" s="663" t="s">
        <v>713</v>
      </c>
      <c r="F8" s="663" t="s">
        <v>754</v>
      </c>
      <c r="G8" s="650" t="s">
        <v>6</v>
      </c>
      <c r="H8" s="651"/>
      <c r="I8" s="650" t="s">
        <v>119</v>
      </c>
      <c r="J8" s="651"/>
    </row>
    <row r="9" spans="1:10" ht="30.75" customHeight="1">
      <c r="A9" s="662"/>
      <c r="B9" s="662"/>
      <c r="C9" s="664"/>
      <c r="D9" s="664"/>
      <c r="E9" s="664"/>
      <c r="F9" s="664"/>
      <c r="G9" s="184" t="s">
        <v>120</v>
      </c>
      <c r="H9" s="184" t="s">
        <v>121</v>
      </c>
      <c r="I9" s="22" t="s">
        <v>755</v>
      </c>
      <c r="J9" s="20" t="s">
        <v>756</v>
      </c>
    </row>
    <row r="10" spans="1:10" ht="18" customHeight="1">
      <c r="A10" s="228">
        <v>1</v>
      </c>
      <c r="B10" s="185">
        <v>1</v>
      </c>
      <c r="C10" s="229" t="s">
        <v>757</v>
      </c>
      <c r="D10" s="186">
        <v>1985</v>
      </c>
      <c r="E10" s="186" t="s">
        <v>11</v>
      </c>
      <c r="F10" s="230">
        <v>24440</v>
      </c>
      <c r="G10" s="231">
        <v>1</v>
      </c>
      <c r="H10" s="231">
        <f t="shared" ref="H10:H20" si="0">SUM(F10*G10)</f>
        <v>24440</v>
      </c>
      <c r="I10" s="231">
        <f>SUM(G10)</f>
        <v>1</v>
      </c>
      <c r="J10" s="231">
        <f>SUM(F10*I10)</f>
        <v>24440</v>
      </c>
    </row>
    <row r="11" spans="1:10" ht="18" customHeight="1">
      <c r="A11" s="228">
        <v>2</v>
      </c>
      <c r="B11" s="20">
        <v>2</v>
      </c>
      <c r="C11" s="229" t="s">
        <v>758</v>
      </c>
      <c r="D11" s="186">
        <v>1982</v>
      </c>
      <c r="E11" s="186" t="s">
        <v>11</v>
      </c>
      <c r="F11" s="230">
        <v>6630</v>
      </c>
      <c r="G11" s="231">
        <v>1</v>
      </c>
      <c r="H11" s="231">
        <f t="shared" si="0"/>
        <v>6630</v>
      </c>
      <c r="I11" s="231">
        <f t="shared" ref="I11:I93" si="1">SUM(G11)</f>
        <v>1</v>
      </c>
      <c r="J11" s="231">
        <f t="shared" ref="J11:J73" si="2">SUM(F11*I11)</f>
        <v>6630</v>
      </c>
    </row>
    <row r="12" spans="1:10" ht="18" customHeight="1">
      <c r="A12" s="228">
        <v>3</v>
      </c>
      <c r="B12" s="185">
        <v>3</v>
      </c>
      <c r="C12" s="229" t="s">
        <v>759</v>
      </c>
      <c r="D12" s="186">
        <v>1982</v>
      </c>
      <c r="E12" s="186" t="s">
        <v>11</v>
      </c>
      <c r="F12" s="230">
        <v>3180</v>
      </c>
      <c r="G12" s="231">
        <v>4</v>
      </c>
      <c r="H12" s="231">
        <f t="shared" si="0"/>
        <v>12720</v>
      </c>
      <c r="I12" s="231">
        <f t="shared" si="1"/>
        <v>4</v>
      </c>
      <c r="J12" s="231">
        <f t="shared" si="2"/>
        <v>12720</v>
      </c>
    </row>
    <row r="13" spans="1:10" ht="18" customHeight="1">
      <c r="A13" s="228">
        <v>4</v>
      </c>
      <c r="B13" s="20">
        <v>4</v>
      </c>
      <c r="C13" s="229" t="s">
        <v>760</v>
      </c>
      <c r="D13" s="186">
        <v>1980</v>
      </c>
      <c r="E13" s="186" t="s">
        <v>11</v>
      </c>
      <c r="F13" s="230">
        <v>3960</v>
      </c>
      <c r="G13" s="231">
        <v>1</v>
      </c>
      <c r="H13" s="231">
        <f t="shared" si="0"/>
        <v>3960</v>
      </c>
      <c r="I13" s="231">
        <f t="shared" si="1"/>
        <v>1</v>
      </c>
      <c r="J13" s="231">
        <f t="shared" si="2"/>
        <v>3960</v>
      </c>
    </row>
    <row r="14" spans="1:10" ht="18" customHeight="1">
      <c r="A14" s="228">
        <v>5</v>
      </c>
      <c r="B14" s="185">
        <v>5</v>
      </c>
      <c r="C14" s="229" t="s">
        <v>761</v>
      </c>
      <c r="D14" s="186">
        <v>1987</v>
      </c>
      <c r="E14" s="186" t="s">
        <v>11</v>
      </c>
      <c r="F14" s="230">
        <v>4720</v>
      </c>
      <c r="G14" s="231">
        <v>2</v>
      </c>
      <c r="H14" s="231">
        <f t="shared" si="0"/>
        <v>9440</v>
      </c>
      <c r="I14" s="231">
        <f t="shared" si="1"/>
        <v>2</v>
      </c>
      <c r="J14" s="231">
        <f t="shared" si="2"/>
        <v>9440</v>
      </c>
    </row>
    <row r="15" spans="1:10">
      <c r="A15" s="228">
        <v>6</v>
      </c>
      <c r="B15" s="20">
        <v>6</v>
      </c>
      <c r="C15" s="229" t="s">
        <v>762</v>
      </c>
      <c r="D15" s="186">
        <v>1992</v>
      </c>
      <c r="E15" s="186" t="s">
        <v>11</v>
      </c>
      <c r="F15" s="230">
        <v>1050</v>
      </c>
      <c r="G15" s="231">
        <v>1</v>
      </c>
      <c r="H15" s="231">
        <f t="shared" si="0"/>
        <v>1050</v>
      </c>
      <c r="I15" s="231">
        <f t="shared" si="1"/>
        <v>1</v>
      </c>
      <c r="J15" s="231">
        <f t="shared" si="2"/>
        <v>1050</v>
      </c>
    </row>
    <row r="16" spans="1:10">
      <c r="A16" s="228">
        <v>7</v>
      </c>
      <c r="B16" s="185">
        <v>7</v>
      </c>
      <c r="C16" s="229" t="s">
        <v>763</v>
      </c>
      <c r="D16" s="186">
        <v>1980</v>
      </c>
      <c r="E16" s="186" t="s">
        <v>11</v>
      </c>
      <c r="F16" s="230">
        <v>8085</v>
      </c>
      <c r="G16" s="231">
        <v>1</v>
      </c>
      <c r="H16" s="231">
        <f t="shared" si="0"/>
        <v>8085</v>
      </c>
      <c r="I16" s="231">
        <f t="shared" si="1"/>
        <v>1</v>
      </c>
      <c r="J16" s="231">
        <f t="shared" si="2"/>
        <v>8085</v>
      </c>
    </row>
    <row r="17" spans="1:10">
      <c r="A17" s="228">
        <v>8</v>
      </c>
      <c r="B17" s="20">
        <v>8</v>
      </c>
      <c r="C17" s="229" t="s">
        <v>764</v>
      </c>
      <c r="D17" s="186">
        <v>1981</v>
      </c>
      <c r="E17" s="186" t="s">
        <v>11</v>
      </c>
      <c r="F17" s="230">
        <v>8250</v>
      </c>
      <c r="G17" s="231">
        <v>7</v>
      </c>
      <c r="H17" s="231">
        <f t="shared" si="0"/>
        <v>57750</v>
      </c>
      <c r="I17" s="231">
        <f t="shared" si="1"/>
        <v>7</v>
      </c>
      <c r="J17" s="231">
        <f t="shared" si="2"/>
        <v>57750</v>
      </c>
    </row>
    <row r="18" spans="1:10">
      <c r="A18" s="228">
        <v>9</v>
      </c>
      <c r="B18" s="185">
        <v>9</v>
      </c>
      <c r="C18" s="229" t="s">
        <v>765</v>
      </c>
      <c r="D18" s="186">
        <v>1980</v>
      </c>
      <c r="E18" s="186" t="s">
        <v>11</v>
      </c>
      <c r="F18" s="230">
        <v>11900</v>
      </c>
      <c r="G18" s="231">
        <v>1</v>
      </c>
      <c r="H18" s="231">
        <f t="shared" si="0"/>
        <v>11900</v>
      </c>
      <c r="I18" s="231">
        <f t="shared" si="1"/>
        <v>1</v>
      </c>
      <c r="J18" s="231">
        <f t="shared" si="2"/>
        <v>11900</v>
      </c>
    </row>
    <row r="19" spans="1:10">
      <c r="A19" s="228">
        <v>10</v>
      </c>
      <c r="B19" s="20">
        <v>10</v>
      </c>
      <c r="C19" s="229" t="s">
        <v>766</v>
      </c>
      <c r="D19" s="186">
        <v>1981</v>
      </c>
      <c r="E19" s="186" t="s">
        <v>11</v>
      </c>
      <c r="F19" s="230">
        <v>2100</v>
      </c>
      <c r="G19" s="231">
        <v>1</v>
      </c>
      <c r="H19" s="231">
        <f t="shared" si="0"/>
        <v>2100</v>
      </c>
      <c r="I19" s="231">
        <f t="shared" si="1"/>
        <v>1</v>
      </c>
      <c r="J19" s="231">
        <f t="shared" si="2"/>
        <v>2100</v>
      </c>
    </row>
    <row r="20" spans="1:10">
      <c r="A20" s="228">
        <v>11</v>
      </c>
      <c r="B20" s="185">
        <v>11</v>
      </c>
      <c r="C20" s="232" t="s">
        <v>767</v>
      </c>
      <c r="D20" s="233"/>
      <c r="E20" s="186" t="s">
        <v>11</v>
      </c>
      <c r="F20" s="234">
        <v>200</v>
      </c>
      <c r="G20" s="235">
        <v>1300</v>
      </c>
      <c r="H20" s="231">
        <f t="shared" si="0"/>
        <v>260000</v>
      </c>
      <c r="I20" s="231">
        <f t="shared" si="1"/>
        <v>1300</v>
      </c>
      <c r="J20" s="231">
        <f t="shared" si="2"/>
        <v>260000</v>
      </c>
    </row>
    <row r="21" spans="1:10">
      <c r="A21" s="228">
        <v>12</v>
      </c>
      <c r="B21" s="20">
        <v>12</v>
      </c>
      <c r="C21" s="232" t="s">
        <v>767</v>
      </c>
      <c r="D21" s="233"/>
      <c r="E21" s="186" t="s">
        <v>11</v>
      </c>
      <c r="F21" s="234">
        <v>200</v>
      </c>
      <c r="G21" s="235">
        <v>4561</v>
      </c>
      <c r="H21" s="231">
        <f>AVERAGE(F21*G21)</f>
        <v>912200</v>
      </c>
      <c r="I21" s="231">
        <f t="shared" si="1"/>
        <v>4561</v>
      </c>
      <c r="J21" s="231">
        <f>SUM(F21*I21)</f>
        <v>912200</v>
      </c>
    </row>
    <row r="22" spans="1:10">
      <c r="A22" s="228">
        <v>13</v>
      </c>
      <c r="B22" s="185">
        <v>13</v>
      </c>
      <c r="C22" s="232" t="s">
        <v>767</v>
      </c>
      <c r="D22" s="186"/>
      <c r="E22" s="186" t="s">
        <v>11</v>
      </c>
      <c r="F22" s="230">
        <v>200</v>
      </c>
      <c r="G22" s="231">
        <v>39882</v>
      </c>
      <c r="H22" s="231">
        <f>AVERAGE(F22*G22)</f>
        <v>7976400</v>
      </c>
      <c r="I22" s="231">
        <f t="shared" si="1"/>
        <v>39882</v>
      </c>
      <c r="J22" s="231">
        <f t="shared" si="2"/>
        <v>7976400</v>
      </c>
    </row>
    <row r="23" spans="1:10">
      <c r="A23" s="228">
        <v>14</v>
      </c>
      <c r="B23" s="20">
        <v>14</v>
      </c>
      <c r="C23" s="232" t="s">
        <v>767</v>
      </c>
      <c r="D23" s="186">
        <v>1998</v>
      </c>
      <c r="E23" s="186" t="s">
        <v>11</v>
      </c>
      <c r="F23" s="230">
        <v>238</v>
      </c>
      <c r="G23" s="231">
        <v>176</v>
      </c>
      <c r="H23" s="231">
        <v>41888</v>
      </c>
      <c r="I23" s="231">
        <f t="shared" si="1"/>
        <v>176</v>
      </c>
      <c r="J23" s="231">
        <f t="shared" si="2"/>
        <v>41888</v>
      </c>
    </row>
    <row r="24" spans="1:10">
      <c r="A24" s="228">
        <v>15</v>
      </c>
      <c r="B24" s="185">
        <v>15</v>
      </c>
      <c r="C24" s="232" t="s">
        <v>767</v>
      </c>
      <c r="D24" s="186">
        <v>2006</v>
      </c>
      <c r="E24" s="186" t="s">
        <v>11</v>
      </c>
      <c r="F24" s="230">
        <v>196</v>
      </c>
      <c r="G24" s="231">
        <v>77</v>
      </c>
      <c r="H24" s="231">
        <f>AVERAGE(F24*G24)</f>
        <v>15092</v>
      </c>
      <c r="I24" s="231">
        <f t="shared" si="1"/>
        <v>77</v>
      </c>
      <c r="J24" s="231">
        <f t="shared" si="2"/>
        <v>15092</v>
      </c>
    </row>
    <row r="25" spans="1:10">
      <c r="A25" s="228">
        <v>16</v>
      </c>
      <c r="B25" s="20">
        <v>16</v>
      </c>
      <c r="C25" s="232" t="s">
        <v>767</v>
      </c>
      <c r="D25" s="186">
        <v>2004</v>
      </c>
      <c r="E25" s="186" t="s">
        <v>11</v>
      </c>
      <c r="F25" s="230">
        <v>254</v>
      </c>
      <c r="G25" s="231">
        <v>178</v>
      </c>
      <c r="H25" s="231">
        <f>AVERAGE(F25*G25)</f>
        <v>45212</v>
      </c>
      <c r="I25" s="231">
        <f t="shared" si="1"/>
        <v>178</v>
      </c>
      <c r="J25" s="231">
        <f t="shared" si="2"/>
        <v>45212</v>
      </c>
    </row>
    <row r="26" spans="1:10">
      <c r="A26" s="228">
        <v>17</v>
      </c>
      <c r="B26" s="185">
        <v>17</v>
      </c>
      <c r="C26" s="232" t="s">
        <v>767</v>
      </c>
      <c r="D26" s="186">
        <v>2005</v>
      </c>
      <c r="E26" s="186" t="s">
        <v>11</v>
      </c>
      <c r="F26" s="230">
        <v>600</v>
      </c>
      <c r="G26" s="231">
        <v>16</v>
      </c>
      <c r="H26" s="231">
        <f t="shared" ref="H26:H62" si="3">SUM(F26*G26)</f>
        <v>9600</v>
      </c>
      <c r="I26" s="231">
        <f t="shared" si="1"/>
        <v>16</v>
      </c>
      <c r="J26" s="231">
        <f t="shared" si="2"/>
        <v>9600</v>
      </c>
    </row>
    <row r="27" spans="1:10">
      <c r="A27" s="228">
        <v>18</v>
      </c>
      <c r="B27" s="20">
        <v>18</v>
      </c>
      <c r="C27" s="232" t="s">
        <v>767</v>
      </c>
      <c r="D27" s="186">
        <v>2003</v>
      </c>
      <c r="E27" s="186" t="s">
        <v>11</v>
      </c>
      <c r="F27" s="230">
        <v>2700</v>
      </c>
      <c r="G27" s="231">
        <v>6</v>
      </c>
      <c r="H27" s="231">
        <f t="shared" si="3"/>
        <v>16200</v>
      </c>
      <c r="I27" s="231">
        <f t="shared" si="1"/>
        <v>6</v>
      </c>
      <c r="J27" s="231">
        <f t="shared" si="2"/>
        <v>16200</v>
      </c>
    </row>
    <row r="28" spans="1:10">
      <c r="A28" s="228">
        <v>19</v>
      </c>
      <c r="B28" s="185">
        <v>19</v>
      </c>
      <c r="C28" s="232" t="s">
        <v>767</v>
      </c>
      <c r="D28" s="186">
        <v>2003</v>
      </c>
      <c r="E28" s="186" t="s">
        <v>11</v>
      </c>
      <c r="F28" s="230">
        <v>67980</v>
      </c>
      <c r="G28" s="231">
        <v>1</v>
      </c>
      <c r="H28" s="231">
        <f t="shared" si="3"/>
        <v>67980</v>
      </c>
      <c r="I28" s="231">
        <f t="shared" si="1"/>
        <v>1</v>
      </c>
      <c r="J28" s="231">
        <f t="shared" si="2"/>
        <v>67980</v>
      </c>
    </row>
    <row r="29" spans="1:10">
      <c r="A29" s="228">
        <v>20</v>
      </c>
      <c r="B29" s="20">
        <v>20</v>
      </c>
      <c r="C29" s="232" t="s">
        <v>767</v>
      </c>
      <c r="D29" s="22">
        <v>2009</v>
      </c>
      <c r="E29" s="186" t="s">
        <v>11</v>
      </c>
      <c r="F29" s="236">
        <v>279</v>
      </c>
      <c r="G29" s="237">
        <v>127</v>
      </c>
      <c r="H29" s="231">
        <f>AVERAGE(F29*G29)</f>
        <v>35433</v>
      </c>
      <c r="I29" s="231">
        <f t="shared" si="1"/>
        <v>127</v>
      </c>
      <c r="J29" s="231">
        <f t="shared" si="2"/>
        <v>35433</v>
      </c>
    </row>
    <row r="30" spans="1:10">
      <c r="A30" s="228">
        <v>21</v>
      </c>
      <c r="B30" s="185">
        <v>21</v>
      </c>
      <c r="C30" s="232" t="s">
        <v>767</v>
      </c>
      <c r="D30" s="22">
        <v>2009</v>
      </c>
      <c r="E30" s="186" t="s">
        <v>11</v>
      </c>
      <c r="F30" s="236">
        <v>8250</v>
      </c>
      <c r="G30" s="237">
        <v>2</v>
      </c>
      <c r="H30" s="231">
        <f t="shared" si="3"/>
        <v>16500</v>
      </c>
      <c r="I30" s="231">
        <f t="shared" si="1"/>
        <v>2</v>
      </c>
      <c r="J30" s="231">
        <f t="shared" si="2"/>
        <v>16500</v>
      </c>
    </row>
    <row r="31" spans="1:10">
      <c r="A31" s="228">
        <v>22</v>
      </c>
      <c r="B31" s="20">
        <v>22</v>
      </c>
      <c r="C31" s="232" t="s">
        <v>767</v>
      </c>
      <c r="D31" s="22">
        <v>2009</v>
      </c>
      <c r="E31" s="186" t="s">
        <v>11</v>
      </c>
      <c r="F31" s="236">
        <v>1149</v>
      </c>
      <c r="G31" s="237">
        <v>94</v>
      </c>
      <c r="H31" s="231">
        <f t="shared" ref="H31:H37" si="4">AVERAGE(F31*G31)</f>
        <v>108006</v>
      </c>
      <c r="I31" s="231">
        <f t="shared" si="1"/>
        <v>94</v>
      </c>
      <c r="J31" s="231">
        <f t="shared" si="2"/>
        <v>108006</v>
      </c>
    </row>
    <row r="32" spans="1:10">
      <c r="A32" s="228">
        <v>23</v>
      </c>
      <c r="B32" s="185">
        <v>23</v>
      </c>
      <c r="C32" s="232" t="s">
        <v>767</v>
      </c>
      <c r="D32" s="22">
        <v>2010</v>
      </c>
      <c r="E32" s="186" t="s">
        <v>11</v>
      </c>
      <c r="F32" s="236">
        <v>496</v>
      </c>
      <c r="G32" s="237">
        <v>99</v>
      </c>
      <c r="H32" s="231">
        <f t="shared" si="4"/>
        <v>49104</v>
      </c>
      <c r="I32" s="231">
        <f t="shared" si="1"/>
        <v>99</v>
      </c>
      <c r="J32" s="231">
        <f t="shared" si="2"/>
        <v>49104</v>
      </c>
    </row>
    <row r="33" spans="1:10">
      <c r="A33" s="228">
        <v>24</v>
      </c>
      <c r="B33" s="20">
        <v>24</v>
      </c>
      <c r="C33" s="238" t="s">
        <v>768</v>
      </c>
      <c r="D33" s="22">
        <v>2012</v>
      </c>
      <c r="E33" s="186" t="s">
        <v>11</v>
      </c>
      <c r="F33" s="236">
        <v>409</v>
      </c>
      <c r="G33" s="237">
        <v>18</v>
      </c>
      <c r="H33" s="231">
        <f t="shared" si="4"/>
        <v>7362</v>
      </c>
      <c r="I33" s="231">
        <f t="shared" si="1"/>
        <v>18</v>
      </c>
      <c r="J33" s="231">
        <f>SUM(F33*I33)</f>
        <v>7362</v>
      </c>
    </row>
    <row r="34" spans="1:10">
      <c r="A34" s="228">
        <v>25</v>
      </c>
      <c r="B34" s="185">
        <v>25</v>
      </c>
      <c r="C34" s="238" t="s">
        <v>768</v>
      </c>
      <c r="D34" s="22">
        <v>2012</v>
      </c>
      <c r="E34" s="186" t="s">
        <v>11</v>
      </c>
      <c r="F34" s="236">
        <v>469</v>
      </c>
      <c r="G34" s="237">
        <v>168</v>
      </c>
      <c r="H34" s="231">
        <f t="shared" si="4"/>
        <v>78792</v>
      </c>
      <c r="I34" s="231">
        <f t="shared" si="1"/>
        <v>168</v>
      </c>
      <c r="J34" s="231">
        <f t="shared" si="2"/>
        <v>78792</v>
      </c>
    </row>
    <row r="35" spans="1:10">
      <c r="A35" s="228">
        <v>26</v>
      </c>
      <c r="B35" s="20">
        <v>26</v>
      </c>
      <c r="C35" s="238" t="s">
        <v>767</v>
      </c>
      <c r="D35" s="22">
        <v>2013</v>
      </c>
      <c r="E35" s="186" t="s">
        <v>11</v>
      </c>
      <c r="F35" s="236">
        <v>571</v>
      </c>
      <c r="G35" s="237">
        <v>116</v>
      </c>
      <c r="H35" s="231">
        <f t="shared" si="4"/>
        <v>66236</v>
      </c>
      <c r="I35" s="231">
        <f t="shared" si="1"/>
        <v>116</v>
      </c>
      <c r="J35" s="231">
        <f t="shared" si="2"/>
        <v>66236</v>
      </c>
    </row>
    <row r="36" spans="1:10">
      <c r="A36" s="228">
        <v>27</v>
      </c>
      <c r="B36" s="185">
        <v>27</v>
      </c>
      <c r="C36" s="238" t="s">
        <v>767</v>
      </c>
      <c r="D36" s="22">
        <v>2013</v>
      </c>
      <c r="E36" s="186" t="s">
        <v>11</v>
      </c>
      <c r="F36" s="236">
        <v>1925</v>
      </c>
      <c r="G36" s="237">
        <v>1</v>
      </c>
      <c r="H36" s="231">
        <f t="shared" si="4"/>
        <v>1925</v>
      </c>
      <c r="I36" s="231">
        <f t="shared" si="1"/>
        <v>1</v>
      </c>
      <c r="J36" s="231">
        <f>SUM(F36*I36)</f>
        <v>1925</v>
      </c>
    </row>
    <row r="37" spans="1:10">
      <c r="A37" s="228">
        <v>28</v>
      </c>
      <c r="B37" s="20">
        <v>28</v>
      </c>
      <c r="C37" s="238" t="s">
        <v>767</v>
      </c>
      <c r="D37" s="22">
        <v>2013</v>
      </c>
      <c r="E37" s="186" t="s">
        <v>11</v>
      </c>
      <c r="F37" s="236">
        <v>165</v>
      </c>
      <c r="G37" s="237">
        <v>20</v>
      </c>
      <c r="H37" s="231">
        <f t="shared" si="4"/>
        <v>3300</v>
      </c>
      <c r="I37" s="231">
        <f t="shared" si="1"/>
        <v>20</v>
      </c>
      <c r="J37" s="231">
        <f t="shared" si="2"/>
        <v>3300</v>
      </c>
    </row>
    <row r="38" spans="1:10">
      <c r="A38" s="228">
        <v>29</v>
      </c>
      <c r="B38" s="185">
        <v>29</v>
      </c>
      <c r="C38" s="239" t="s">
        <v>767</v>
      </c>
      <c r="D38" s="22">
        <v>2015</v>
      </c>
      <c r="E38" s="186" t="s">
        <v>11</v>
      </c>
      <c r="F38" s="236">
        <v>3520</v>
      </c>
      <c r="G38" s="237">
        <v>10</v>
      </c>
      <c r="H38" s="240">
        <f t="shared" ref="H38" si="5">SUM(F38*G38)</f>
        <v>35200</v>
      </c>
      <c r="I38" s="231">
        <f t="shared" si="1"/>
        <v>10</v>
      </c>
      <c r="J38" s="231">
        <f t="shared" si="2"/>
        <v>35200</v>
      </c>
    </row>
    <row r="39" spans="1:10">
      <c r="A39" s="228">
        <v>30</v>
      </c>
      <c r="B39" s="20">
        <v>30</v>
      </c>
      <c r="C39" s="239" t="s">
        <v>767</v>
      </c>
      <c r="D39" s="22">
        <v>2015</v>
      </c>
      <c r="E39" s="186" t="s">
        <v>11</v>
      </c>
      <c r="F39" s="236">
        <v>530</v>
      </c>
      <c r="G39" s="237">
        <v>138</v>
      </c>
      <c r="H39" s="240">
        <f>AVERAGE(F39*G39)</f>
        <v>73140</v>
      </c>
      <c r="I39" s="231">
        <f t="shared" si="1"/>
        <v>138</v>
      </c>
      <c r="J39" s="231">
        <f>SUM(F39*I39)</f>
        <v>73140</v>
      </c>
    </row>
    <row r="40" spans="1:10">
      <c r="A40" s="228">
        <v>31</v>
      </c>
      <c r="B40" s="185">
        <v>31</v>
      </c>
      <c r="C40" s="238" t="s">
        <v>767</v>
      </c>
      <c r="D40" s="22">
        <v>2016</v>
      </c>
      <c r="E40" s="186" t="s">
        <v>11</v>
      </c>
      <c r="F40" s="236">
        <v>381</v>
      </c>
      <c r="G40" s="237">
        <v>153</v>
      </c>
      <c r="H40" s="231">
        <f>AVERAGE(F40*G40)</f>
        <v>58293</v>
      </c>
      <c r="I40" s="231">
        <f t="shared" si="1"/>
        <v>153</v>
      </c>
      <c r="J40" s="231">
        <f t="shared" si="2"/>
        <v>58293</v>
      </c>
    </row>
    <row r="41" spans="1:10">
      <c r="A41" s="228">
        <v>32</v>
      </c>
      <c r="B41" s="20">
        <v>32</v>
      </c>
      <c r="C41" s="238" t="s">
        <v>767</v>
      </c>
      <c r="D41" s="22">
        <v>2016</v>
      </c>
      <c r="E41" s="186" t="s">
        <v>11</v>
      </c>
      <c r="F41" s="236">
        <v>2048</v>
      </c>
      <c r="G41" s="237">
        <v>4</v>
      </c>
      <c r="H41" s="231">
        <f>AVERAGE(F41*G41)</f>
        <v>8192</v>
      </c>
      <c r="I41" s="231">
        <f t="shared" si="1"/>
        <v>4</v>
      </c>
      <c r="J41" s="231">
        <f t="shared" si="2"/>
        <v>8192</v>
      </c>
    </row>
    <row r="42" spans="1:10">
      <c r="A42" s="228">
        <v>33</v>
      </c>
      <c r="B42" s="185">
        <v>33</v>
      </c>
      <c r="C42" s="238" t="s">
        <v>767</v>
      </c>
      <c r="D42" s="22">
        <v>2016</v>
      </c>
      <c r="E42" s="186" t="s">
        <v>11</v>
      </c>
      <c r="F42" s="236">
        <v>891</v>
      </c>
      <c r="G42" s="237">
        <v>159</v>
      </c>
      <c r="H42" s="231">
        <f>AVERAGE(F42*G42)</f>
        <v>141669</v>
      </c>
      <c r="I42" s="231">
        <f t="shared" si="1"/>
        <v>159</v>
      </c>
      <c r="J42" s="231">
        <f t="shared" si="2"/>
        <v>141669</v>
      </c>
    </row>
    <row r="43" spans="1:10">
      <c r="A43" s="228">
        <v>34</v>
      </c>
      <c r="B43" s="20">
        <v>34</v>
      </c>
      <c r="C43" s="239" t="s">
        <v>769</v>
      </c>
      <c r="D43" s="22">
        <v>2010</v>
      </c>
      <c r="E43" s="186" t="s">
        <v>11</v>
      </c>
      <c r="F43" s="236">
        <v>15600</v>
      </c>
      <c r="G43" s="237">
        <v>1</v>
      </c>
      <c r="H43" s="231">
        <f t="shared" si="3"/>
        <v>15600</v>
      </c>
      <c r="I43" s="231">
        <f t="shared" si="1"/>
        <v>1</v>
      </c>
      <c r="J43" s="231">
        <f t="shared" si="2"/>
        <v>15600</v>
      </c>
    </row>
    <row r="44" spans="1:10">
      <c r="A44" s="228">
        <v>35</v>
      </c>
      <c r="B44" s="185">
        <v>35</v>
      </c>
      <c r="C44" s="239" t="s">
        <v>769</v>
      </c>
      <c r="D44" s="22">
        <v>2010</v>
      </c>
      <c r="E44" s="186" t="s">
        <v>11</v>
      </c>
      <c r="F44" s="236">
        <v>10700</v>
      </c>
      <c r="G44" s="237">
        <v>1</v>
      </c>
      <c r="H44" s="231">
        <f t="shared" si="3"/>
        <v>10700</v>
      </c>
      <c r="I44" s="231">
        <f t="shared" si="1"/>
        <v>1</v>
      </c>
      <c r="J44" s="231">
        <f t="shared" si="2"/>
        <v>10700</v>
      </c>
    </row>
    <row r="45" spans="1:10">
      <c r="A45" s="228">
        <v>36</v>
      </c>
      <c r="B45" s="20">
        <v>36</v>
      </c>
      <c r="C45" s="239" t="s">
        <v>770</v>
      </c>
      <c r="D45" s="22">
        <v>2009</v>
      </c>
      <c r="E45" s="186" t="s">
        <v>11</v>
      </c>
      <c r="F45" s="236">
        <v>85000</v>
      </c>
      <c r="G45" s="237">
        <v>1</v>
      </c>
      <c r="H45" s="231">
        <f t="shared" si="3"/>
        <v>85000</v>
      </c>
      <c r="I45" s="231">
        <f t="shared" si="1"/>
        <v>1</v>
      </c>
      <c r="J45" s="231">
        <f t="shared" si="2"/>
        <v>85000</v>
      </c>
    </row>
    <row r="46" spans="1:10">
      <c r="A46" s="228">
        <v>37</v>
      </c>
      <c r="B46" s="185">
        <v>37</v>
      </c>
      <c r="C46" s="239" t="s">
        <v>771</v>
      </c>
      <c r="D46" s="22">
        <v>2009</v>
      </c>
      <c r="E46" s="186" t="s">
        <v>11</v>
      </c>
      <c r="F46" s="236">
        <v>25000</v>
      </c>
      <c r="G46" s="237">
        <v>1</v>
      </c>
      <c r="H46" s="231">
        <f t="shared" si="3"/>
        <v>25000</v>
      </c>
      <c r="I46" s="231">
        <f t="shared" si="1"/>
        <v>1</v>
      </c>
      <c r="J46" s="231">
        <f t="shared" si="2"/>
        <v>25000</v>
      </c>
    </row>
    <row r="47" spans="1:10">
      <c r="A47" s="228">
        <v>38</v>
      </c>
      <c r="B47" s="20">
        <v>38</v>
      </c>
      <c r="C47" s="239" t="s">
        <v>772</v>
      </c>
      <c r="D47" s="241">
        <v>1992</v>
      </c>
      <c r="E47" s="186" t="s">
        <v>11</v>
      </c>
      <c r="F47" s="236">
        <v>47</v>
      </c>
      <c r="G47" s="237">
        <v>5</v>
      </c>
      <c r="H47" s="231">
        <f t="shared" si="3"/>
        <v>235</v>
      </c>
      <c r="I47" s="231">
        <f t="shared" si="1"/>
        <v>5</v>
      </c>
      <c r="J47" s="231">
        <f t="shared" si="2"/>
        <v>235</v>
      </c>
    </row>
    <row r="48" spans="1:10">
      <c r="A48" s="228">
        <v>39</v>
      </c>
      <c r="B48" s="185">
        <v>39</v>
      </c>
      <c r="C48" s="239" t="s">
        <v>354</v>
      </c>
      <c r="D48" s="241">
        <v>2002</v>
      </c>
      <c r="E48" s="186" t="s">
        <v>45</v>
      </c>
      <c r="F48" s="236">
        <v>800</v>
      </c>
      <c r="G48" s="242">
        <v>14</v>
      </c>
      <c r="H48" s="231">
        <f t="shared" si="3"/>
        <v>11200</v>
      </c>
      <c r="I48" s="231">
        <f t="shared" si="1"/>
        <v>14</v>
      </c>
      <c r="J48" s="231">
        <f t="shared" si="2"/>
        <v>11200</v>
      </c>
    </row>
    <row r="49" spans="1:10">
      <c r="A49" s="228">
        <v>40</v>
      </c>
      <c r="B49" s="20">
        <v>40</v>
      </c>
      <c r="C49" s="239" t="s">
        <v>761</v>
      </c>
      <c r="D49" s="241">
        <v>1980</v>
      </c>
      <c r="E49" s="186" t="s">
        <v>11</v>
      </c>
      <c r="F49" s="236">
        <v>5000</v>
      </c>
      <c r="G49" s="237">
        <v>2</v>
      </c>
      <c r="H49" s="231">
        <f t="shared" si="3"/>
        <v>10000</v>
      </c>
      <c r="I49" s="231">
        <f t="shared" si="1"/>
        <v>2</v>
      </c>
      <c r="J49" s="231">
        <f t="shared" si="2"/>
        <v>10000</v>
      </c>
    </row>
    <row r="50" spans="1:10">
      <c r="A50" s="228">
        <v>41</v>
      </c>
      <c r="B50" s="185">
        <v>41</v>
      </c>
      <c r="C50" s="239" t="s">
        <v>773</v>
      </c>
      <c r="D50" s="241">
        <v>2002</v>
      </c>
      <c r="E50" s="186" t="s">
        <v>11</v>
      </c>
      <c r="F50" s="236">
        <v>1000</v>
      </c>
      <c r="G50" s="237">
        <v>4</v>
      </c>
      <c r="H50" s="231">
        <f t="shared" si="3"/>
        <v>4000</v>
      </c>
      <c r="I50" s="231">
        <f t="shared" si="1"/>
        <v>4</v>
      </c>
      <c r="J50" s="231">
        <f t="shared" si="2"/>
        <v>4000</v>
      </c>
    </row>
    <row r="51" spans="1:10">
      <c r="A51" s="228">
        <v>42</v>
      </c>
      <c r="B51" s="20">
        <v>42</v>
      </c>
      <c r="C51" s="239" t="s">
        <v>774</v>
      </c>
      <c r="D51" s="241">
        <v>1980</v>
      </c>
      <c r="E51" s="186" t="s">
        <v>11</v>
      </c>
      <c r="F51" s="236">
        <v>3000</v>
      </c>
      <c r="G51" s="237">
        <v>3</v>
      </c>
      <c r="H51" s="231">
        <f t="shared" si="3"/>
        <v>9000</v>
      </c>
      <c r="I51" s="231">
        <f t="shared" si="1"/>
        <v>3</v>
      </c>
      <c r="J51" s="231">
        <f t="shared" si="2"/>
        <v>9000</v>
      </c>
    </row>
    <row r="52" spans="1:10">
      <c r="A52" s="228">
        <v>43</v>
      </c>
      <c r="B52" s="185">
        <v>43</v>
      </c>
      <c r="C52" s="239" t="s">
        <v>775</v>
      </c>
      <c r="D52" s="241">
        <v>1980</v>
      </c>
      <c r="E52" s="186" t="s">
        <v>11</v>
      </c>
      <c r="F52" s="236">
        <v>20000</v>
      </c>
      <c r="G52" s="237">
        <v>153</v>
      </c>
      <c r="H52" s="231">
        <f t="shared" si="3"/>
        <v>3060000</v>
      </c>
      <c r="I52" s="231">
        <f t="shared" si="1"/>
        <v>153</v>
      </c>
      <c r="J52" s="231">
        <f t="shared" si="2"/>
        <v>3060000</v>
      </c>
    </row>
    <row r="53" spans="1:10">
      <c r="A53" s="228">
        <v>44</v>
      </c>
      <c r="B53" s="20">
        <v>44</v>
      </c>
      <c r="C53" s="239" t="s">
        <v>775</v>
      </c>
      <c r="D53" s="241">
        <v>1980</v>
      </c>
      <c r="E53" s="186" t="s">
        <v>11</v>
      </c>
      <c r="F53" s="236">
        <v>20000</v>
      </c>
      <c r="G53" s="237">
        <v>5</v>
      </c>
      <c r="H53" s="231">
        <f t="shared" si="3"/>
        <v>100000</v>
      </c>
      <c r="I53" s="231">
        <f t="shared" si="1"/>
        <v>5</v>
      </c>
      <c r="J53" s="231">
        <f t="shared" si="2"/>
        <v>100000</v>
      </c>
    </row>
    <row r="54" spans="1:10">
      <c r="A54" s="228">
        <v>45</v>
      </c>
      <c r="B54" s="185">
        <v>45</v>
      </c>
      <c r="C54" s="239" t="s">
        <v>776</v>
      </c>
      <c r="D54" s="241">
        <v>1980</v>
      </c>
      <c r="E54" s="186" t="s">
        <v>11</v>
      </c>
      <c r="F54" s="236">
        <v>5000</v>
      </c>
      <c r="G54" s="237">
        <v>1</v>
      </c>
      <c r="H54" s="231">
        <f t="shared" si="3"/>
        <v>5000</v>
      </c>
      <c r="I54" s="231">
        <f t="shared" si="1"/>
        <v>1</v>
      </c>
      <c r="J54" s="231">
        <f t="shared" si="2"/>
        <v>5000</v>
      </c>
    </row>
    <row r="55" spans="1:10">
      <c r="A55" s="228">
        <v>46</v>
      </c>
      <c r="B55" s="20">
        <v>46</v>
      </c>
      <c r="C55" s="239" t="s">
        <v>777</v>
      </c>
      <c r="D55" s="241">
        <v>1981</v>
      </c>
      <c r="E55" s="186" t="s">
        <v>11</v>
      </c>
      <c r="F55" s="236">
        <v>5000</v>
      </c>
      <c r="G55" s="237">
        <v>3</v>
      </c>
      <c r="H55" s="231">
        <f t="shared" si="3"/>
        <v>15000</v>
      </c>
      <c r="I55" s="231">
        <f t="shared" si="1"/>
        <v>3</v>
      </c>
      <c r="J55" s="231">
        <f t="shared" si="2"/>
        <v>15000</v>
      </c>
    </row>
    <row r="56" spans="1:10">
      <c r="A56" s="228">
        <v>47</v>
      </c>
      <c r="B56" s="185">
        <v>47</v>
      </c>
      <c r="C56" s="239" t="s">
        <v>778</v>
      </c>
      <c r="D56" s="241">
        <v>1991</v>
      </c>
      <c r="E56" s="186" t="s">
        <v>11</v>
      </c>
      <c r="F56" s="236">
        <v>5000</v>
      </c>
      <c r="G56" s="237">
        <v>2</v>
      </c>
      <c r="H56" s="231">
        <f t="shared" si="3"/>
        <v>10000</v>
      </c>
      <c r="I56" s="231">
        <f t="shared" si="1"/>
        <v>2</v>
      </c>
      <c r="J56" s="231">
        <f t="shared" si="2"/>
        <v>10000</v>
      </c>
    </row>
    <row r="57" spans="1:10">
      <c r="A57" s="228">
        <v>48</v>
      </c>
      <c r="B57" s="20">
        <v>48</v>
      </c>
      <c r="C57" s="239" t="s">
        <v>69</v>
      </c>
      <c r="D57" s="241">
        <v>2013</v>
      </c>
      <c r="E57" s="186" t="s">
        <v>11</v>
      </c>
      <c r="F57" s="236">
        <v>21000</v>
      </c>
      <c r="G57" s="237">
        <v>4</v>
      </c>
      <c r="H57" s="231">
        <f t="shared" si="3"/>
        <v>84000</v>
      </c>
      <c r="I57" s="231">
        <f t="shared" si="1"/>
        <v>4</v>
      </c>
      <c r="J57" s="231">
        <f t="shared" si="2"/>
        <v>84000</v>
      </c>
    </row>
    <row r="58" spans="1:10">
      <c r="A58" s="228">
        <v>49</v>
      </c>
      <c r="B58" s="185">
        <v>49</v>
      </c>
      <c r="C58" s="239" t="s">
        <v>69</v>
      </c>
      <c r="D58" s="241">
        <v>1982</v>
      </c>
      <c r="E58" s="186" t="s">
        <v>11</v>
      </c>
      <c r="F58" s="236">
        <v>20000</v>
      </c>
      <c r="G58" s="237">
        <v>26</v>
      </c>
      <c r="H58" s="231">
        <f t="shared" si="3"/>
        <v>520000</v>
      </c>
      <c r="I58" s="231">
        <f t="shared" si="1"/>
        <v>26</v>
      </c>
      <c r="J58" s="231">
        <f t="shared" si="2"/>
        <v>520000</v>
      </c>
    </row>
    <row r="59" spans="1:10">
      <c r="A59" s="228">
        <v>50</v>
      </c>
      <c r="B59" s="20">
        <v>50</v>
      </c>
      <c r="C59" s="239" t="s">
        <v>779</v>
      </c>
      <c r="D59" s="241">
        <v>1982</v>
      </c>
      <c r="E59" s="186" t="s">
        <v>11</v>
      </c>
      <c r="F59" s="236">
        <v>10000</v>
      </c>
      <c r="G59" s="237">
        <v>10</v>
      </c>
      <c r="H59" s="231">
        <f t="shared" si="3"/>
        <v>100000</v>
      </c>
      <c r="I59" s="231">
        <f t="shared" si="1"/>
        <v>10</v>
      </c>
      <c r="J59" s="231">
        <f t="shared" si="2"/>
        <v>100000</v>
      </c>
    </row>
    <row r="60" spans="1:10">
      <c r="A60" s="228">
        <v>51</v>
      </c>
      <c r="B60" s="185">
        <v>51</v>
      </c>
      <c r="C60" s="239" t="s">
        <v>780</v>
      </c>
      <c r="D60" s="241">
        <v>1982</v>
      </c>
      <c r="E60" s="186" t="s">
        <v>11</v>
      </c>
      <c r="F60" s="236">
        <v>20000</v>
      </c>
      <c r="G60" s="237">
        <v>2</v>
      </c>
      <c r="H60" s="231">
        <f t="shared" si="3"/>
        <v>40000</v>
      </c>
      <c r="I60" s="231">
        <f t="shared" si="1"/>
        <v>2</v>
      </c>
      <c r="J60" s="231">
        <f t="shared" si="2"/>
        <v>40000</v>
      </c>
    </row>
    <row r="61" spans="1:10">
      <c r="A61" s="228">
        <v>52</v>
      </c>
      <c r="B61" s="20">
        <v>52</v>
      </c>
      <c r="C61" s="239" t="s">
        <v>781</v>
      </c>
      <c r="D61" s="241">
        <v>1985</v>
      </c>
      <c r="E61" s="186" t="s">
        <v>11</v>
      </c>
      <c r="F61" s="236">
        <v>5000</v>
      </c>
      <c r="G61" s="237">
        <v>3</v>
      </c>
      <c r="H61" s="231">
        <f t="shared" si="3"/>
        <v>15000</v>
      </c>
      <c r="I61" s="231">
        <f t="shared" si="1"/>
        <v>3</v>
      </c>
      <c r="J61" s="231">
        <f t="shared" si="2"/>
        <v>15000</v>
      </c>
    </row>
    <row r="62" spans="1:10">
      <c r="A62" s="228">
        <v>53</v>
      </c>
      <c r="B62" s="185">
        <v>53</v>
      </c>
      <c r="C62" s="239" t="s">
        <v>782</v>
      </c>
      <c r="D62" s="241">
        <v>1985</v>
      </c>
      <c r="E62" s="186" t="s">
        <v>11</v>
      </c>
      <c r="F62" s="236">
        <v>5000</v>
      </c>
      <c r="G62" s="237">
        <v>3</v>
      </c>
      <c r="H62" s="231">
        <f t="shared" si="3"/>
        <v>15000</v>
      </c>
      <c r="I62" s="231">
        <f t="shared" si="1"/>
        <v>3</v>
      </c>
      <c r="J62" s="231">
        <f t="shared" si="2"/>
        <v>15000</v>
      </c>
    </row>
    <row r="63" spans="1:10">
      <c r="A63" s="228">
        <v>54</v>
      </c>
      <c r="B63" s="20">
        <v>54</v>
      </c>
      <c r="C63" s="239" t="s">
        <v>781</v>
      </c>
      <c r="D63" s="241">
        <v>2013</v>
      </c>
      <c r="E63" s="186" t="s">
        <v>11</v>
      </c>
      <c r="F63" s="236">
        <v>15000</v>
      </c>
      <c r="G63" s="237">
        <v>4</v>
      </c>
      <c r="H63" s="231">
        <f>SUM(F63*G63)</f>
        <v>60000</v>
      </c>
      <c r="I63" s="231">
        <f t="shared" si="1"/>
        <v>4</v>
      </c>
      <c r="J63" s="231">
        <f t="shared" si="2"/>
        <v>60000</v>
      </c>
    </row>
    <row r="64" spans="1:10">
      <c r="A64" s="228">
        <v>55</v>
      </c>
      <c r="B64" s="185">
        <v>55</v>
      </c>
      <c r="C64" s="239" t="s">
        <v>33</v>
      </c>
      <c r="D64" s="241">
        <v>2010</v>
      </c>
      <c r="E64" s="186" t="s">
        <v>11</v>
      </c>
      <c r="F64" s="236">
        <v>11850</v>
      </c>
      <c r="G64" s="237">
        <v>6</v>
      </c>
      <c r="H64" s="231">
        <f t="shared" ref="H64:H81" si="6">SUM(F64*G64)</f>
        <v>71100</v>
      </c>
      <c r="I64" s="231">
        <f t="shared" si="1"/>
        <v>6</v>
      </c>
      <c r="J64" s="231">
        <f t="shared" si="2"/>
        <v>71100</v>
      </c>
    </row>
    <row r="65" spans="1:10">
      <c r="A65" s="228">
        <v>56</v>
      </c>
      <c r="B65" s="20">
        <v>56</v>
      </c>
      <c r="C65" s="239" t="s">
        <v>783</v>
      </c>
      <c r="D65" s="22">
        <v>1995</v>
      </c>
      <c r="E65" s="186" t="s">
        <v>11</v>
      </c>
      <c r="F65" s="236">
        <v>2000</v>
      </c>
      <c r="G65" s="237">
        <v>6</v>
      </c>
      <c r="H65" s="231">
        <f t="shared" si="6"/>
        <v>12000</v>
      </c>
      <c r="I65" s="231">
        <f t="shared" si="1"/>
        <v>6</v>
      </c>
      <c r="J65" s="231">
        <f t="shared" si="2"/>
        <v>12000</v>
      </c>
    </row>
    <row r="66" spans="1:10">
      <c r="A66" s="228">
        <v>57</v>
      </c>
      <c r="B66" s="185">
        <v>57</v>
      </c>
      <c r="C66" s="238" t="s">
        <v>33</v>
      </c>
      <c r="D66" s="22">
        <v>2012</v>
      </c>
      <c r="E66" s="186" t="s">
        <v>11</v>
      </c>
      <c r="F66" s="236">
        <v>4428</v>
      </c>
      <c r="G66" s="237">
        <v>12</v>
      </c>
      <c r="H66" s="231">
        <f t="shared" si="6"/>
        <v>53136</v>
      </c>
      <c r="I66" s="231">
        <f t="shared" si="1"/>
        <v>12</v>
      </c>
      <c r="J66" s="231">
        <f t="shared" si="2"/>
        <v>53136</v>
      </c>
    </row>
    <row r="67" spans="1:10">
      <c r="A67" s="228">
        <v>58</v>
      </c>
      <c r="B67" s="20">
        <v>58</v>
      </c>
      <c r="C67" s="238" t="s">
        <v>767</v>
      </c>
      <c r="D67" s="22">
        <v>2014</v>
      </c>
      <c r="E67" s="186" t="s">
        <v>11</v>
      </c>
      <c r="F67" s="236">
        <v>921</v>
      </c>
      <c r="G67" s="237">
        <v>84</v>
      </c>
      <c r="H67" s="231">
        <f t="shared" si="6"/>
        <v>77364</v>
      </c>
      <c r="I67" s="231">
        <v>84</v>
      </c>
      <c r="J67" s="231">
        <f t="shared" si="2"/>
        <v>77364</v>
      </c>
    </row>
    <row r="68" spans="1:10">
      <c r="A68" s="228">
        <v>59</v>
      </c>
      <c r="B68" s="185">
        <v>59</v>
      </c>
      <c r="C68" s="238" t="s">
        <v>784</v>
      </c>
      <c r="D68" s="22">
        <v>2014</v>
      </c>
      <c r="E68" s="186" t="s">
        <v>11</v>
      </c>
      <c r="F68" s="236">
        <v>600</v>
      </c>
      <c r="G68" s="237">
        <v>2</v>
      </c>
      <c r="H68" s="231">
        <f t="shared" si="6"/>
        <v>1200</v>
      </c>
      <c r="I68" s="231">
        <v>2</v>
      </c>
      <c r="J68" s="231">
        <f t="shared" si="2"/>
        <v>1200</v>
      </c>
    </row>
    <row r="69" spans="1:10">
      <c r="A69" s="228">
        <v>60</v>
      </c>
      <c r="B69" s="20">
        <v>60</v>
      </c>
      <c r="C69" s="238" t="s">
        <v>219</v>
      </c>
      <c r="D69" s="22">
        <v>2014</v>
      </c>
      <c r="E69" s="186" t="s">
        <v>11</v>
      </c>
      <c r="F69" s="236">
        <v>4187</v>
      </c>
      <c r="G69" s="237">
        <v>33</v>
      </c>
      <c r="H69" s="231">
        <f t="shared" si="6"/>
        <v>138171</v>
      </c>
      <c r="I69" s="231">
        <f t="shared" si="1"/>
        <v>33</v>
      </c>
      <c r="J69" s="231">
        <f t="shared" si="2"/>
        <v>138171</v>
      </c>
    </row>
    <row r="70" spans="1:10">
      <c r="A70" s="228">
        <v>61</v>
      </c>
      <c r="B70" s="185">
        <v>61</v>
      </c>
      <c r="C70" s="239" t="s">
        <v>785</v>
      </c>
      <c r="D70" s="22">
        <v>2014</v>
      </c>
      <c r="E70" s="186" t="s">
        <v>11</v>
      </c>
      <c r="F70" s="236">
        <v>21120</v>
      </c>
      <c r="G70" s="237">
        <v>1</v>
      </c>
      <c r="H70" s="231">
        <f t="shared" si="6"/>
        <v>21120</v>
      </c>
      <c r="I70" s="231">
        <f t="shared" si="1"/>
        <v>1</v>
      </c>
      <c r="J70" s="231">
        <f t="shared" si="2"/>
        <v>21120</v>
      </c>
    </row>
    <row r="71" spans="1:10">
      <c r="A71" s="228">
        <v>62</v>
      </c>
      <c r="B71" s="20">
        <v>62</v>
      </c>
      <c r="C71" s="239" t="s">
        <v>767</v>
      </c>
      <c r="D71" s="22">
        <v>2014</v>
      </c>
      <c r="E71" s="186" t="s">
        <v>11</v>
      </c>
      <c r="F71" s="236">
        <v>670</v>
      </c>
      <c r="G71" s="237">
        <v>322</v>
      </c>
      <c r="H71" s="231">
        <f t="shared" si="6"/>
        <v>215740</v>
      </c>
      <c r="I71" s="231">
        <f t="shared" si="1"/>
        <v>322</v>
      </c>
      <c r="J71" s="231">
        <f t="shared" si="2"/>
        <v>215740</v>
      </c>
    </row>
    <row r="72" spans="1:10">
      <c r="A72" s="228">
        <v>63</v>
      </c>
      <c r="B72" s="185">
        <v>63</v>
      </c>
      <c r="C72" s="239" t="s">
        <v>786</v>
      </c>
      <c r="D72" s="22">
        <v>2014</v>
      </c>
      <c r="E72" s="186" t="s">
        <v>11</v>
      </c>
      <c r="F72" s="236">
        <v>388</v>
      </c>
      <c r="G72" s="237">
        <v>12</v>
      </c>
      <c r="H72" s="231">
        <f t="shared" si="6"/>
        <v>4656</v>
      </c>
      <c r="I72" s="231">
        <f t="shared" si="1"/>
        <v>12</v>
      </c>
      <c r="J72" s="231">
        <f>SUM(F72*I72)</f>
        <v>4656</v>
      </c>
    </row>
    <row r="73" spans="1:10">
      <c r="A73" s="228">
        <v>64</v>
      </c>
      <c r="B73" s="20">
        <v>64</v>
      </c>
      <c r="C73" s="239" t="s">
        <v>786</v>
      </c>
      <c r="D73" s="22">
        <v>2014</v>
      </c>
      <c r="E73" s="186" t="s">
        <v>11</v>
      </c>
      <c r="F73" s="236">
        <v>388</v>
      </c>
      <c r="G73" s="237">
        <v>12</v>
      </c>
      <c r="H73" s="231">
        <f t="shared" si="6"/>
        <v>4656</v>
      </c>
      <c r="I73" s="231">
        <f t="shared" si="1"/>
        <v>12</v>
      </c>
      <c r="J73" s="231">
        <f t="shared" si="2"/>
        <v>4656</v>
      </c>
    </row>
    <row r="74" spans="1:10">
      <c r="A74" s="228">
        <v>65</v>
      </c>
      <c r="B74" s="185">
        <v>65</v>
      </c>
      <c r="C74" s="239" t="s">
        <v>787</v>
      </c>
      <c r="D74" s="22">
        <v>2014</v>
      </c>
      <c r="E74" s="186" t="s">
        <v>11</v>
      </c>
      <c r="F74" s="236">
        <v>72680</v>
      </c>
      <c r="G74" s="237">
        <v>1</v>
      </c>
      <c r="H74" s="231">
        <f t="shared" si="6"/>
        <v>72680</v>
      </c>
      <c r="I74" s="231">
        <f t="shared" si="1"/>
        <v>1</v>
      </c>
      <c r="J74" s="231">
        <f t="shared" ref="J74:J85" si="7">SUM(F74*I74)</f>
        <v>72680</v>
      </c>
    </row>
    <row r="75" spans="1:10">
      <c r="A75" s="228">
        <v>66</v>
      </c>
      <c r="B75" s="20">
        <v>66</v>
      </c>
      <c r="C75" s="239" t="s">
        <v>788</v>
      </c>
      <c r="D75" s="22">
        <v>2015</v>
      </c>
      <c r="E75" s="186" t="s">
        <v>11</v>
      </c>
      <c r="F75" s="236">
        <v>9322</v>
      </c>
      <c r="G75" s="237">
        <v>2</v>
      </c>
      <c r="H75" s="231">
        <f t="shared" si="6"/>
        <v>18644</v>
      </c>
      <c r="I75" s="231">
        <f t="shared" si="1"/>
        <v>2</v>
      </c>
      <c r="J75" s="231">
        <f t="shared" si="7"/>
        <v>18644</v>
      </c>
    </row>
    <row r="76" spans="1:10">
      <c r="A76" s="228">
        <v>67</v>
      </c>
      <c r="B76" s="185">
        <v>67</v>
      </c>
      <c r="C76" s="239" t="s">
        <v>33</v>
      </c>
      <c r="D76" s="22">
        <v>2015</v>
      </c>
      <c r="E76" s="186" t="s">
        <v>11</v>
      </c>
      <c r="F76" s="236">
        <v>10270</v>
      </c>
      <c r="G76" s="237">
        <v>20</v>
      </c>
      <c r="H76" s="231">
        <f t="shared" si="6"/>
        <v>205400</v>
      </c>
      <c r="I76" s="231">
        <f t="shared" si="1"/>
        <v>20</v>
      </c>
      <c r="J76" s="231">
        <f t="shared" si="7"/>
        <v>205400</v>
      </c>
    </row>
    <row r="77" spans="1:10" ht="30">
      <c r="A77" s="228">
        <v>68</v>
      </c>
      <c r="B77" s="20">
        <v>68</v>
      </c>
      <c r="C77" s="243" t="s">
        <v>789</v>
      </c>
      <c r="D77" s="22">
        <v>2015</v>
      </c>
      <c r="E77" s="186" t="s">
        <v>11</v>
      </c>
      <c r="F77" s="236">
        <v>6320</v>
      </c>
      <c r="G77" s="237">
        <v>5</v>
      </c>
      <c r="H77" s="231">
        <f t="shared" si="6"/>
        <v>31600</v>
      </c>
      <c r="I77" s="231">
        <f t="shared" si="1"/>
        <v>5</v>
      </c>
      <c r="J77" s="231">
        <f t="shared" si="7"/>
        <v>31600</v>
      </c>
    </row>
    <row r="78" spans="1:10">
      <c r="A78" s="228">
        <v>69</v>
      </c>
      <c r="B78" s="185">
        <v>69</v>
      </c>
      <c r="C78" s="229" t="s">
        <v>790</v>
      </c>
      <c r="D78" s="20">
        <v>2016</v>
      </c>
      <c r="E78" s="186" t="s">
        <v>11</v>
      </c>
      <c r="F78" s="236">
        <v>9480</v>
      </c>
      <c r="G78" s="237">
        <v>8</v>
      </c>
      <c r="H78" s="231">
        <f t="shared" si="6"/>
        <v>75840</v>
      </c>
      <c r="I78" s="231">
        <f t="shared" si="1"/>
        <v>8</v>
      </c>
      <c r="J78" s="231">
        <f t="shared" si="7"/>
        <v>75840</v>
      </c>
    </row>
    <row r="79" spans="1:10">
      <c r="A79" s="228">
        <v>70</v>
      </c>
      <c r="B79" s="20">
        <v>70</v>
      </c>
      <c r="C79" s="229" t="s">
        <v>791</v>
      </c>
      <c r="D79" s="20">
        <v>2016</v>
      </c>
      <c r="E79" s="186" t="s">
        <v>11</v>
      </c>
      <c r="F79" s="236">
        <v>39500</v>
      </c>
      <c r="G79" s="237">
        <v>1</v>
      </c>
      <c r="H79" s="231">
        <f t="shared" si="6"/>
        <v>39500</v>
      </c>
      <c r="I79" s="231">
        <f t="shared" si="1"/>
        <v>1</v>
      </c>
      <c r="J79" s="231">
        <f t="shared" si="7"/>
        <v>39500</v>
      </c>
    </row>
    <row r="80" spans="1:10">
      <c r="A80" s="228">
        <v>71</v>
      </c>
      <c r="B80" s="185">
        <v>71</v>
      </c>
      <c r="C80" s="229" t="s">
        <v>767</v>
      </c>
      <c r="D80" s="20">
        <v>2017</v>
      </c>
      <c r="E80" s="186" t="s">
        <v>11</v>
      </c>
      <c r="F80" s="236">
        <v>232</v>
      </c>
      <c r="G80" s="237">
        <v>45</v>
      </c>
      <c r="H80" s="231">
        <f t="shared" si="6"/>
        <v>10440</v>
      </c>
      <c r="I80" s="231">
        <f t="shared" si="1"/>
        <v>45</v>
      </c>
      <c r="J80" s="231">
        <f t="shared" si="7"/>
        <v>10440</v>
      </c>
    </row>
    <row r="81" spans="1:10">
      <c r="A81" s="228">
        <v>72</v>
      </c>
      <c r="B81" s="20">
        <v>72</v>
      </c>
      <c r="C81" s="229" t="s">
        <v>767</v>
      </c>
      <c r="D81" s="20">
        <v>2017</v>
      </c>
      <c r="E81" s="186" t="s">
        <v>11</v>
      </c>
      <c r="F81" s="236">
        <v>1473</v>
      </c>
      <c r="G81" s="237">
        <v>177</v>
      </c>
      <c r="H81" s="231">
        <f t="shared" si="6"/>
        <v>260721</v>
      </c>
      <c r="I81" s="231">
        <f t="shared" si="1"/>
        <v>177</v>
      </c>
      <c r="J81" s="231">
        <f t="shared" si="7"/>
        <v>260721</v>
      </c>
    </row>
    <row r="82" spans="1:10">
      <c r="A82" s="228">
        <v>73</v>
      </c>
      <c r="B82" s="185">
        <v>73</v>
      </c>
      <c r="C82" s="229" t="s">
        <v>767</v>
      </c>
      <c r="D82" s="20">
        <v>2017</v>
      </c>
      <c r="E82" s="186" t="s">
        <v>11</v>
      </c>
      <c r="F82" s="236">
        <v>244</v>
      </c>
      <c r="G82" s="237">
        <v>272</v>
      </c>
      <c r="H82" s="231">
        <f>SUM(F82*G82)</f>
        <v>66368</v>
      </c>
      <c r="I82" s="231">
        <f t="shared" si="1"/>
        <v>272</v>
      </c>
      <c r="J82" s="231">
        <f t="shared" si="7"/>
        <v>66368</v>
      </c>
    </row>
    <row r="83" spans="1:10">
      <c r="A83" s="228">
        <v>74</v>
      </c>
      <c r="B83" s="20">
        <v>74</v>
      </c>
      <c r="C83" s="229" t="s">
        <v>792</v>
      </c>
      <c r="D83" s="20">
        <v>2018</v>
      </c>
      <c r="E83" s="186" t="s">
        <v>11</v>
      </c>
      <c r="F83" s="236">
        <v>200</v>
      </c>
      <c r="G83" s="237">
        <v>27</v>
      </c>
      <c r="H83" s="231">
        <f>SUM(F83*G83)</f>
        <v>5400</v>
      </c>
      <c r="I83" s="231">
        <f t="shared" si="1"/>
        <v>27</v>
      </c>
      <c r="J83" s="231">
        <f t="shared" si="7"/>
        <v>5400</v>
      </c>
    </row>
    <row r="84" spans="1:10">
      <c r="A84" s="228">
        <v>75</v>
      </c>
      <c r="B84" s="185">
        <v>75</v>
      </c>
      <c r="C84" s="229" t="s">
        <v>64</v>
      </c>
      <c r="D84" s="20">
        <v>2018</v>
      </c>
      <c r="E84" s="186" t="s">
        <v>205</v>
      </c>
      <c r="F84" s="236">
        <v>4500</v>
      </c>
      <c r="G84" s="237">
        <v>25.3</v>
      </c>
      <c r="H84" s="231">
        <f>SUM(F84*G84)</f>
        <v>113850</v>
      </c>
      <c r="I84" s="231">
        <f t="shared" si="1"/>
        <v>25.3</v>
      </c>
      <c r="J84" s="231">
        <f t="shared" si="7"/>
        <v>113850</v>
      </c>
    </row>
    <row r="85" spans="1:10">
      <c r="A85" s="228">
        <v>76</v>
      </c>
      <c r="B85" s="20">
        <v>76</v>
      </c>
      <c r="C85" s="229" t="s">
        <v>767</v>
      </c>
      <c r="D85" s="20">
        <v>2018</v>
      </c>
      <c r="E85" s="186" t="s">
        <v>11</v>
      </c>
      <c r="F85" s="236">
        <v>2942</v>
      </c>
      <c r="G85" s="237">
        <v>262</v>
      </c>
      <c r="H85" s="231">
        <f>SUM(F85*G85)</f>
        <v>770804</v>
      </c>
      <c r="I85" s="231">
        <f t="shared" si="1"/>
        <v>262</v>
      </c>
      <c r="J85" s="231">
        <f t="shared" si="7"/>
        <v>770804</v>
      </c>
    </row>
    <row r="86" spans="1:10">
      <c r="A86" s="228">
        <v>77</v>
      </c>
      <c r="B86" s="185">
        <v>77</v>
      </c>
      <c r="C86" s="229" t="s">
        <v>793</v>
      </c>
      <c r="D86" s="20">
        <v>2019</v>
      </c>
      <c r="E86" s="244" t="s">
        <v>11</v>
      </c>
      <c r="F86" s="236">
        <v>741</v>
      </c>
      <c r="G86" s="237">
        <v>88</v>
      </c>
      <c r="H86" s="231">
        <v>65220</v>
      </c>
      <c r="I86" s="231">
        <f t="shared" si="1"/>
        <v>88</v>
      </c>
      <c r="J86" s="231">
        <v>65220</v>
      </c>
    </row>
    <row r="87" spans="1:10">
      <c r="A87" s="228">
        <v>78</v>
      </c>
      <c r="B87" s="20">
        <v>78</v>
      </c>
      <c r="C87" s="229" t="s">
        <v>793</v>
      </c>
      <c r="D87" s="20">
        <v>2019</v>
      </c>
      <c r="E87" s="244" t="s">
        <v>11</v>
      </c>
      <c r="F87" s="236">
        <v>790</v>
      </c>
      <c r="G87" s="237">
        <v>93</v>
      </c>
      <c r="H87" s="231">
        <v>73410</v>
      </c>
      <c r="I87" s="231">
        <f t="shared" si="1"/>
        <v>93</v>
      </c>
      <c r="J87" s="231">
        <v>73410</v>
      </c>
    </row>
    <row r="88" spans="1:10">
      <c r="A88" s="228">
        <v>79</v>
      </c>
      <c r="B88" s="185">
        <v>79</v>
      </c>
      <c r="C88" s="229" t="s">
        <v>793</v>
      </c>
      <c r="D88" s="20">
        <v>2019</v>
      </c>
      <c r="E88" s="244" t="s">
        <v>11</v>
      </c>
      <c r="F88" s="236">
        <v>200</v>
      </c>
      <c r="G88" s="237">
        <v>56</v>
      </c>
      <c r="H88" s="231">
        <f t="shared" ref="H88:H93" si="8">F88*G88</f>
        <v>11200</v>
      </c>
      <c r="I88" s="231">
        <f t="shared" si="1"/>
        <v>56</v>
      </c>
      <c r="J88" s="231">
        <f t="shared" ref="J88:J93" si="9">H88</f>
        <v>11200</v>
      </c>
    </row>
    <row r="89" spans="1:10">
      <c r="A89" s="228">
        <v>80</v>
      </c>
      <c r="B89" s="20">
        <v>80</v>
      </c>
      <c r="C89" s="229" t="s">
        <v>793</v>
      </c>
      <c r="D89" s="20">
        <v>2019</v>
      </c>
      <c r="E89" s="244" t="s">
        <v>11</v>
      </c>
      <c r="F89" s="236">
        <v>3600</v>
      </c>
      <c r="G89" s="237">
        <v>6</v>
      </c>
      <c r="H89" s="231">
        <f t="shared" si="8"/>
        <v>21600</v>
      </c>
      <c r="I89" s="231">
        <f t="shared" si="1"/>
        <v>6</v>
      </c>
      <c r="J89" s="231">
        <f t="shared" si="9"/>
        <v>21600</v>
      </c>
    </row>
    <row r="90" spans="1:10">
      <c r="A90" s="228">
        <v>81</v>
      </c>
      <c r="B90" s="185">
        <v>81</v>
      </c>
      <c r="C90" s="245" t="s">
        <v>794</v>
      </c>
      <c r="D90" s="20">
        <v>2019</v>
      </c>
      <c r="E90" s="244" t="s">
        <v>11</v>
      </c>
      <c r="F90" s="236">
        <v>3900</v>
      </c>
      <c r="G90" s="237">
        <v>6</v>
      </c>
      <c r="H90" s="231">
        <f t="shared" si="8"/>
        <v>23400</v>
      </c>
      <c r="I90" s="231">
        <f t="shared" si="1"/>
        <v>6</v>
      </c>
      <c r="J90" s="231">
        <f t="shared" si="9"/>
        <v>23400</v>
      </c>
    </row>
    <row r="91" spans="1:10">
      <c r="A91" s="246">
        <v>82</v>
      </c>
      <c r="B91" s="184">
        <v>82</v>
      </c>
      <c r="C91" s="247" t="s">
        <v>795</v>
      </c>
      <c r="D91" s="184">
        <v>2019</v>
      </c>
      <c r="E91" s="248" t="s">
        <v>11</v>
      </c>
      <c r="F91" s="249">
        <v>4500</v>
      </c>
      <c r="G91" s="250">
        <v>1</v>
      </c>
      <c r="H91" s="251">
        <f t="shared" si="8"/>
        <v>4500</v>
      </c>
      <c r="I91" s="251">
        <f t="shared" si="1"/>
        <v>1</v>
      </c>
      <c r="J91" s="251">
        <f t="shared" si="9"/>
        <v>4500</v>
      </c>
    </row>
    <row r="92" spans="1:10" s="228" customFormat="1">
      <c r="A92" s="228">
        <v>83</v>
      </c>
      <c r="B92" s="20">
        <v>83</v>
      </c>
      <c r="C92" s="229" t="s">
        <v>796</v>
      </c>
      <c r="D92" s="20">
        <v>2021</v>
      </c>
      <c r="E92" s="20" t="s">
        <v>11</v>
      </c>
      <c r="F92" s="236">
        <v>930000</v>
      </c>
      <c r="G92" s="237">
        <v>2</v>
      </c>
      <c r="H92" s="231">
        <f t="shared" si="8"/>
        <v>1860000</v>
      </c>
      <c r="I92" s="231">
        <f t="shared" si="1"/>
        <v>2</v>
      </c>
      <c r="J92" s="231">
        <f t="shared" si="9"/>
        <v>1860000</v>
      </c>
    </row>
    <row r="93" spans="1:10" s="228" customFormat="1">
      <c r="A93" s="228">
        <v>84</v>
      </c>
      <c r="B93" s="20">
        <v>84</v>
      </c>
      <c r="C93" s="229" t="s">
        <v>797</v>
      </c>
      <c r="D93" s="20">
        <v>2021</v>
      </c>
      <c r="E93" s="20" t="s">
        <v>11</v>
      </c>
      <c r="F93" s="236">
        <v>136230</v>
      </c>
      <c r="G93" s="237">
        <v>220</v>
      </c>
      <c r="H93" s="231">
        <f t="shared" si="8"/>
        <v>29970600</v>
      </c>
      <c r="I93" s="231">
        <f t="shared" si="1"/>
        <v>220</v>
      </c>
      <c r="J93" s="231">
        <f t="shared" si="9"/>
        <v>29970600</v>
      </c>
    </row>
    <row r="94" spans="1:10">
      <c r="A94" s="252"/>
      <c r="B94" s="703" t="s">
        <v>752</v>
      </c>
      <c r="C94" s="704"/>
      <c r="D94" s="253"/>
      <c r="E94" s="254"/>
      <c r="F94" s="255"/>
      <c r="G94" s="256">
        <f>SUM(G10:G93)</f>
        <v>49381.3</v>
      </c>
      <c r="H94" s="257">
        <f>SUM(H10:H93)</f>
        <v>48660854</v>
      </c>
      <c r="I94" s="256">
        <f>SUM(I10:I93)</f>
        <v>49381.3</v>
      </c>
      <c r="J94" s="258">
        <f>SUM(J10:J93)</f>
        <v>48660854</v>
      </c>
    </row>
    <row r="95" spans="1:10">
      <c r="A95" s="228"/>
      <c r="B95" s="705" t="s">
        <v>798</v>
      </c>
      <c r="C95" s="706"/>
      <c r="D95" s="706"/>
      <c r="E95" s="706"/>
      <c r="F95" s="706"/>
      <c r="G95" s="706"/>
      <c r="H95" s="706"/>
      <c r="I95" s="706"/>
      <c r="J95" s="707"/>
    </row>
    <row r="96" spans="1:10" s="70" customFormat="1">
      <c r="A96" s="228">
        <v>83</v>
      </c>
      <c r="B96" s="259">
        <v>1</v>
      </c>
      <c r="C96" s="229" t="s">
        <v>799</v>
      </c>
      <c r="D96" s="228">
        <v>1978</v>
      </c>
      <c r="E96" s="260" t="s">
        <v>11</v>
      </c>
      <c r="F96" s="151">
        <v>5000</v>
      </c>
      <c r="G96" s="231">
        <v>1</v>
      </c>
      <c r="H96" s="151">
        <f>F96*G96</f>
        <v>5000</v>
      </c>
      <c r="I96" s="231">
        <v>1</v>
      </c>
      <c r="J96" s="151">
        <f>H96</f>
        <v>5000</v>
      </c>
    </row>
    <row r="97" spans="1:10" s="70" customFormat="1">
      <c r="A97" s="228">
        <v>84</v>
      </c>
      <c r="B97" s="259">
        <v>2</v>
      </c>
      <c r="C97" s="228" t="s">
        <v>800</v>
      </c>
      <c r="D97" s="228">
        <v>1978</v>
      </c>
      <c r="E97" s="260" t="s">
        <v>11</v>
      </c>
      <c r="F97" s="151">
        <v>20000</v>
      </c>
      <c r="G97" s="228">
        <v>14</v>
      </c>
      <c r="H97" s="151">
        <f t="shared" ref="H97:H103" si="10">F97*G97</f>
        <v>280000</v>
      </c>
      <c r="I97" s="228">
        <v>14</v>
      </c>
      <c r="J97" s="151">
        <f t="shared" ref="J97:J103" si="11">H97</f>
        <v>280000</v>
      </c>
    </row>
    <row r="98" spans="1:10" s="70" customFormat="1">
      <c r="A98" s="228">
        <v>85</v>
      </c>
      <c r="B98" s="259">
        <v>3</v>
      </c>
      <c r="C98" s="228" t="s">
        <v>34</v>
      </c>
      <c r="D98" s="228">
        <v>1978</v>
      </c>
      <c r="E98" s="260" t="s">
        <v>11</v>
      </c>
      <c r="F98" s="151">
        <v>20000</v>
      </c>
      <c r="G98" s="228">
        <v>13</v>
      </c>
      <c r="H98" s="151">
        <f t="shared" si="10"/>
        <v>260000</v>
      </c>
      <c r="I98" s="228">
        <v>13</v>
      </c>
      <c r="J98" s="151">
        <f t="shared" si="11"/>
        <v>260000</v>
      </c>
    </row>
    <row r="99" spans="1:10" s="70" customFormat="1">
      <c r="A99" s="228">
        <v>86</v>
      </c>
      <c r="B99" s="259">
        <v>4</v>
      </c>
      <c r="C99" s="228" t="s">
        <v>801</v>
      </c>
      <c r="D99" s="228">
        <v>1978</v>
      </c>
      <c r="E99" s="260" t="s">
        <v>11</v>
      </c>
      <c r="F99" s="151">
        <v>5000</v>
      </c>
      <c r="G99" s="228">
        <v>2</v>
      </c>
      <c r="H99" s="151">
        <f t="shared" si="10"/>
        <v>10000</v>
      </c>
      <c r="I99" s="228">
        <v>2</v>
      </c>
      <c r="J99" s="151">
        <f t="shared" si="11"/>
        <v>10000</v>
      </c>
    </row>
    <row r="100" spans="1:10" s="70" customFormat="1">
      <c r="A100" s="228">
        <v>87</v>
      </c>
      <c r="B100" s="259">
        <v>5</v>
      </c>
      <c r="C100" s="228" t="s">
        <v>802</v>
      </c>
      <c r="D100" s="228">
        <v>1978</v>
      </c>
      <c r="E100" s="260" t="s">
        <v>11</v>
      </c>
      <c r="F100" s="151">
        <v>5000</v>
      </c>
      <c r="G100" s="228">
        <v>4</v>
      </c>
      <c r="H100" s="151">
        <f t="shared" si="10"/>
        <v>20000</v>
      </c>
      <c r="I100" s="228">
        <v>4</v>
      </c>
      <c r="J100" s="151">
        <f t="shared" si="11"/>
        <v>20000</v>
      </c>
    </row>
    <row r="101" spans="1:10" s="70" customFormat="1">
      <c r="A101" s="228">
        <v>88</v>
      </c>
      <c r="B101" s="259">
        <v>6</v>
      </c>
      <c r="C101" s="228" t="s">
        <v>803</v>
      </c>
      <c r="D101" s="228">
        <v>1978</v>
      </c>
      <c r="E101" s="260" t="s">
        <v>11</v>
      </c>
      <c r="F101" s="151">
        <v>1000</v>
      </c>
      <c r="G101" s="228">
        <v>8</v>
      </c>
      <c r="H101" s="151">
        <f t="shared" si="10"/>
        <v>8000</v>
      </c>
      <c r="I101" s="228">
        <v>8</v>
      </c>
      <c r="J101" s="151">
        <f t="shared" si="11"/>
        <v>8000</v>
      </c>
    </row>
    <row r="102" spans="1:10" s="70" customFormat="1">
      <c r="A102" s="228">
        <v>89</v>
      </c>
      <c r="B102" s="259">
        <v>7</v>
      </c>
      <c r="C102" s="239" t="s">
        <v>804</v>
      </c>
      <c r="D102" s="228">
        <v>1978</v>
      </c>
      <c r="E102" s="260" t="s">
        <v>11</v>
      </c>
      <c r="F102" s="151">
        <v>200</v>
      </c>
      <c r="G102" s="228">
        <v>5936</v>
      </c>
      <c r="H102" s="151">
        <f>F102*G102</f>
        <v>1187200</v>
      </c>
      <c r="I102" s="228">
        <v>5936</v>
      </c>
      <c r="J102" s="151">
        <f>H102</f>
        <v>1187200</v>
      </c>
    </row>
    <row r="103" spans="1:10" s="70" customFormat="1">
      <c r="A103" s="228">
        <v>90</v>
      </c>
      <c r="B103" s="259">
        <v>8</v>
      </c>
      <c r="C103" s="228" t="s">
        <v>805</v>
      </c>
      <c r="D103" s="228">
        <v>1978</v>
      </c>
      <c r="E103" s="260" t="s">
        <v>11</v>
      </c>
      <c r="F103" s="151">
        <v>2000</v>
      </c>
      <c r="G103" s="228">
        <v>1</v>
      </c>
      <c r="H103" s="151">
        <f t="shared" si="10"/>
        <v>2000</v>
      </c>
      <c r="I103" s="228">
        <v>1</v>
      </c>
      <c r="J103" s="151">
        <f t="shared" si="11"/>
        <v>2000</v>
      </c>
    </row>
    <row r="104" spans="1:10">
      <c r="A104" s="228"/>
      <c r="B104" s="656" t="s">
        <v>752</v>
      </c>
      <c r="C104" s="657"/>
      <c r="D104" s="261"/>
      <c r="E104" s="228"/>
      <c r="F104" s="228"/>
      <c r="G104" s="228">
        <f>SUM(G96:G103)</f>
        <v>5979</v>
      </c>
      <c r="H104" s="228">
        <f>SUM(H96:H103)</f>
        <v>1772200</v>
      </c>
      <c r="I104" s="228">
        <f>SUM(I96:I103)</f>
        <v>5979</v>
      </c>
      <c r="J104" s="228">
        <f>SUM(J96:J103)</f>
        <v>1772200</v>
      </c>
    </row>
    <row r="105" spans="1:10">
      <c r="A105" s="262"/>
      <c r="B105" s="708" t="s">
        <v>439</v>
      </c>
      <c r="C105" s="708"/>
      <c r="D105" s="708"/>
      <c r="E105" s="708"/>
      <c r="F105" s="708"/>
      <c r="G105" s="708"/>
      <c r="H105" s="708"/>
      <c r="I105" s="708"/>
      <c r="J105" s="708"/>
    </row>
    <row r="106" spans="1:10">
      <c r="A106" s="228">
        <v>91</v>
      </c>
      <c r="B106" s="259">
        <v>1</v>
      </c>
      <c r="C106" s="229" t="s">
        <v>806</v>
      </c>
      <c r="D106" s="228">
        <v>1975</v>
      </c>
      <c r="E106" s="260" t="s">
        <v>11</v>
      </c>
      <c r="F106" s="151">
        <v>200</v>
      </c>
      <c r="G106" s="231">
        <v>9260</v>
      </c>
      <c r="H106" s="151">
        <f>F106*G106</f>
        <v>1852000</v>
      </c>
      <c r="I106" s="231">
        <v>9260</v>
      </c>
      <c r="J106" s="151">
        <f>H106</f>
        <v>1852000</v>
      </c>
    </row>
    <row r="107" spans="1:10">
      <c r="A107" s="228">
        <v>92</v>
      </c>
      <c r="B107" s="259">
        <v>2</v>
      </c>
      <c r="C107" s="229" t="s">
        <v>807</v>
      </c>
      <c r="D107" s="228">
        <v>1975</v>
      </c>
      <c r="E107" s="260" t="s">
        <v>11</v>
      </c>
      <c r="F107" s="263">
        <v>500</v>
      </c>
      <c r="G107" s="263">
        <v>30</v>
      </c>
      <c r="H107" s="263">
        <f t="shared" ref="H107:H110" si="12">F107*G107</f>
        <v>15000</v>
      </c>
      <c r="I107" s="264">
        <v>30</v>
      </c>
      <c r="J107" s="264">
        <f t="shared" ref="J107:J110" si="13">H107</f>
        <v>15000</v>
      </c>
    </row>
    <row r="108" spans="1:10">
      <c r="A108" s="228">
        <v>93</v>
      </c>
      <c r="B108" s="259">
        <v>3</v>
      </c>
      <c r="C108" s="229" t="s">
        <v>808</v>
      </c>
      <c r="D108" s="228">
        <v>1975</v>
      </c>
      <c r="E108" s="260" t="s">
        <v>11</v>
      </c>
      <c r="F108" s="263">
        <v>500</v>
      </c>
      <c r="G108" s="263">
        <v>5</v>
      </c>
      <c r="H108" s="263">
        <f t="shared" si="12"/>
        <v>2500</v>
      </c>
      <c r="I108" s="264">
        <v>5</v>
      </c>
      <c r="J108" s="264">
        <f t="shared" si="13"/>
        <v>2500</v>
      </c>
    </row>
    <row r="109" spans="1:10">
      <c r="A109" s="228">
        <v>94</v>
      </c>
      <c r="B109" s="259">
        <v>4</v>
      </c>
      <c r="C109" s="229" t="s">
        <v>809</v>
      </c>
      <c r="D109" s="228">
        <v>1970</v>
      </c>
      <c r="E109" s="260" t="s">
        <v>11</v>
      </c>
      <c r="F109" s="263">
        <v>500</v>
      </c>
      <c r="G109" s="263">
        <v>2</v>
      </c>
      <c r="H109" s="263">
        <f t="shared" si="12"/>
        <v>1000</v>
      </c>
      <c r="I109" s="264">
        <v>2</v>
      </c>
      <c r="J109" s="264">
        <f t="shared" si="13"/>
        <v>1000</v>
      </c>
    </row>
    <row r="110" spans="1:10">
      <c r="A110" s="228">
        <v>95</v>
      </c>
      <c r="B110" s="259">
        <v>5</v>
      </c>
      <c r="C110" s="229" t="s">
        <v>810</v>
      </c>
      <c r="D110" s="228">
        <v>1975</v>
      </c>
      <c r="E110" s="260" t="s">
        <v>11</v>
      </c>
      <c r="F110" s="151">
        <v>38</v>
      </c>
      <c r="G110" s="231">
        <v>2</v>
      </c>
      <c r="H110" s="151">
        <f t="shared" si="12"/>
        <v>76</v>
      </c>
      <c r="I110" s="231">
        <v>2</v>
      </c>
      <c r="J110" s="151">
        <f t="shared" si="13"/>
        <v>76</v>
      </c>
    </row>
    <row r="111" spans="1:10">
      <c r="A111" s="228"/>
      <c r="B111" s="656" t="s">
        <v>752</v>
      </c>
      <c r="C111" s="657"/>
      <c r="D111" s="261"/>
      <c r="E111" s="228"/>
      <c r="F111" s="228"/>
      <c r="G111" s="228">
        <f>SUM(G106:G110)</f>
        <v>9299</v>
      </c>
      <c r="H111" s="228">
        <f>SUM(H106:H110)</f>
        <v>1870576</v>
      </c>
      <c r="I111" s="228">
        <f>SUM(I106:I110)</f>
        <v>9299</v>
      </c>
      <c r="J111" s="228">
        <f>SUM(J106:J110)</f>
        <v>1870576</v>
      </c>
    </row>
    <row r="112" spans="1:10">
      <c r="A112" s="262"/>
      <c r="B112" s="265"/>
      <c r="C112" s="265"/>
      <c r="D112" s="266"/>
      <c r="E112" s="262"/>
      <c r="F112" s="262"/>
      <c r="G112" s="262"/>
      <c r="H112" s="262"/>
      <c r="I112" s="262"/>
      <c r="J112" s="262"/>
    </row>
    <row r="113" spans="1:10">
      <c r="A113" s="262"/>
      <c r="B113" s="265"/>
      <c r="C113" s="265"/>
      <c r="D113" s="266"/>
      <c r="E113" s="262"/>
      <c r="F113" s="262"/>
      <c r="G113" s="262"/>
      <c r="H113" s="262"/>
      <c r="I113" s="262"/>
      <c r="J113" s="262"/>
    </row>
    <row r="115" spans="1:10" ht="18.75" customHeight="1">
      <c r="C115" s="267"/>
      <c r="G115" s="268"/>
      <c r="H115" s="268"/>
      <c r="I115" s="268"/>
      <c r="J115" s="268"/>
    </row>
    <row r="118" spans="1:10">
      <c r="B118" s="269"/>
      <c r="C118" s="270"/>
      <c r="D118" s="270"/>
      <c r="E118" s="271"/>
      <c r="F118" s="272"/>
      <c r="G118" s="273"/>
      <c r="H118" s="274"/>
      <c r="I118" s="270"/>
      <c r="J118" s="275"/>
    </row>
  </sheetData>
  <mergeCells count="14">
    <mergeCell ref="B111:C111"/>
    <mergeCell ref="C5:I6"/>
    <mergeCell ref="A8:B9"/>
    <mergeCell ref="C8:C9"/>
    <mergeCell ref="D8:D9"/>
    <mergeCell ref="E8:E9"/>
    <mergeCell ref="F8:F9"/>
    <mergeCell ref="G8:H8"/>
    <mergeCell ref="I8:J8"/>
    <mergeCell ref="G1:J4"/>
    <mergeCell ref="B94:C94"/>
    <mergeCell ref="B95:J95"/>
    <mergeCell ref="B104:C104"/>
    <mergeCell ref="B105:J10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63"/>
  <sheetViews>
    <sheetView topLeftCell="A2" workbookViewId="0">
      <selection activeCell="L9" sqref="L9"/>
    </sheetView>
  </sheetViews>
  <sheetFormatPr defaultColWidth="9.140625" defaultRowHeight="14.25"/>
  <cols>
    <col min="1" max="1" width="4.28515625" style="284" customWidth="1"/>
    <col min="2" max="2" width="29.140625" style="284" customWidth="1"/>
    <col min="3" max="3" width="10" style="284" customWidth="1"/>
    <col min="4" max="4" width="6.140625" style="284" customWidth="1"/>
    <col min="5" max="5" width="8.28515625" style="284" customWidth="1"/>
    <col min="6" max="6" width="7.42578125" style="284" customWidth="1"/>
    <col min="7" max="7" width="11.28515625" style="284" customWidth="1"/>
    <col min="8" max="8" width="7.42578125" style="284" customWidth="1"/>
    <col min="9" max="9" width="10.7109375" style="284" customWidth="1"/>
    <col min="10" max="16384" width="9.140625" style="284"/>
  </cols>
  <sheetData>
    <row r="1" spans="1:9" ht="15" hidden="1" customHeight="1">
      <c r="E1" s="712" t="s">
        <v>2770</v>
      </c>
      <c r="F1" s="712"/>
      <c r="G1" s="712"/>
      <c r="H1" s="712"/>
      <c r="I1" s="712"/>
    </row>
    <row r="2" spans="1:9" ht="15" customHeight="1">
      <c r="E2" s="712"/>
      <c r="F2" s="712"/>
      <c r="G2" s="712"/>
      <c r="H2" s="712"/>
      <c r="I2" s="712"/>
    </row>
    <row r="3" spans="1:9" ht="14.25" customHeight="1">
      <c r="E3" s="712"/>
      <c r="F3" s="712"/>
      <c r="G3" s="712"/>
      <c r="H3" s="712"/>
      <c r="I3" s="712"/>
    </row>
    <row r="4" spans="1:9" ht="14.25" customHeight="1">
      <c r="E4" s="712"/>
      <c r="F4" s="712"/>
      <c r="G4" s="712"/>
      <c r="H4" s="712"/>
      <c r="I4" s="712"/>
    </row>
    <row r="5" spans="1:9" ht="14.25" customHeight="1">
      <c r="B5" s="709" t="s">
        <v>841</v>
      </c>
      <c r="C5" s="710"/>
      <c r="D5" s="710"/>
      <c r="E5" s="710"/>
      <c r="F5" s="710"/>
      <c r="G5" s="710"/>
      <c r="H5" s="710"/>
      <c r="I5" s="710"/>
    </row>
    <row r="6" spans="1:9" ht="14.25" customHeight="1">
      <c r="B6" s="710"/>
      <c r="C6" s="710"/>
      <c r="D6" s="710"/>
      <c r="E6" s="710"/>
      <c r="F6" s="710"/>
      <c r="G6" s="710"/>
      <c r="H6" s="710"/>
      <c r="I6" s="710"/>
    </row>
    <row r="7" spans="1:9" ht="14.25" customHeight="1">
      <c r="B7" s="711"/>
      <c r="C7" s="711"/>
      <c r="D7" s="711"/>
      <c r="E7" s="711"/>
      <c r="F7" s="711"/>
      <c r="G7" s="711"/>
      <c r="H7" s="711"/>
      <c r="I7" s="711"/>
    </row>
    <row r="8" spans="1:9">
      <c r="A8" s="716" t="s">
        <v>842</v>
      </c>
      <c r="B8" s="716" t="s">
        <v>843</v>
      </c>
      <c r="C8" s="716" t="s">
        <v>844</v>
      </c>
      <c r="D8" s="716" t="s">
        <v>845</v>
      </c>
      <c r="E8" s="716" t="s">
        <v>846</v>
      </c>
      <c r="F8" s="718" t="s">
        <v>847</v>
      </c>
      <c r="G8" s="719"/>
      <c r="H8" s="718" t="s">
        <v>848</v>
      </c>
      <c r="I8" s="719"/>
    </row>
    <row r="9" spans="1:9" ht="28.5">
      <c r="A9" s="717"/>
      <c r="B9" s="717"/>
      <c r="C9" s="717"/>
      <c r="D9" s="717"/>
      <c r="E9" s="717"/>
      <c r="F9" s="285" t="s">
        <v>716</v>
      </c>
      <c r="G9" s="285" t="s">
        <v>849</v>
      </c>
      <c r="H9" s="286" t="s">
        <v>716</v>
      </c>
      <c r="I9" s="287" t="s">
        <v>850</v>
      </c>
    </row>
    <row r="10" spans="1:9">
      <c r="A10" s="286">
        <v>1</v>
      </c>
      <c r="B10" s="288" t="s">
        <v>851</v>
      </c>
      <c r="C10" s="286">
        <v>2013</v>
      </c>
      <c r="D10" s="286" t="s">
        <v>11</v>
      </c>
      <c r="E10" s="289">
        <v>5000</v>
      </c>
      <c r="F10" s="289">
        <v>70</v>
      </c>
      <c r="G10" s="290">
        <f>E10*F10</f>
        <v>350000</v>
      </c>
      <c r="H10" s="291">
        <f t="shared" ref="H10:H108" si="0">SUM(F10)</f>
        <v>70</v>
      </c>
      <c r="I10" s="291">
        <f>G10</f>
        <v>350000</v>
      </c>
    </row>
    <row r="11" spans="1:9">
      <c r="A11" s="286">
        <v>2</v>
      </c>
      <c r="B11" s="288" t="s">
        <v>737</v>
      </c>
      <c r="C11" s="286">
        <v>2013</v>
      </c>
      <c r="D11" s="286" t="s">
        <v>11</v>
      </c>
      <c r="E11" s="289">
        <v>2600</v>
      </c>
      <c r="F11" s="289">
        <v>96</v>
      </c>
      <c r="G11" s="290">
        <f t="shared" ref="G11:G74" si="1">E11*F11</f>
        <v>249600</v>
      </c>
      <c r="H11" s="291">
        <f t="shared" si="0"/>
        <v>96</v>
      </c>
      <c r="I11" s="291">
        <f t="shared" ref="I11:I74" si="2">G11</f>
        <v>249600</v>
      </c>
    </row>
    <row r="12" spans="1:9">
      <c r="A12" s="286">
        <v>3</v>
      </c>
      <c r="B12" s="288" t="s">
        <v>527</v>
      </c>
      <c r="C12" s="286">
        <v>2013</v>
      </c>
      <c r="D12" s="286" t="s">
        <v>11</v>
      </c>
      <c r="E12" s="289">
        <v>2275</v>
      </c>
      <c r="F12" s="289">
        <v>95</v>
      </c>
      <c r="G12" s="290">
        <f t="shared" si="1"/>
        <v>216125</v>
      </c>
      <c r="H12" s="291">
        <f t="shared" si="0"/>
        <v>95</v>
      </c>
      <c r="I12" s="291">
        <f t="shared" si="2"/>
        <v>216125</v>
      </c>
    </row>
    <row r="13" spans="1:9">
      <c r="A13" s="286">
        <v>4</v>
      </c>
      <c r="B13" s="288" t="s">
        <v>524</v>
      </c>
      <c r="C13" s="286">
        <v>2013</v>
      </c>
      <c r="D13" s="286" t="s">
        <v>11</v>
      </c>
      <c r="E13" s="289">
        <v>390</v>
      </c>
      <c r="F13" s="289">
        <v>96</v>
      </c>
      <c r="G13" s="290">
        <f t="shared" si="1"/>
        <v>37440</v>
      </c>
      <c r="H13" s="291">
        <f t="shared" si="0"/>
        <v>96</v>
      </c>
      <c r="I13" s="291">
        <f t="shared" si="2"/>
        <v>37440</v>
      </c>
    </row>
    <row r="14" spans="1:9">
      <c r="A14" s="286">
        <v>5</v>
      </c>
      <c r="B14" s="288" t="s">
        <v>852</v>
      </c>
      <c r="C14" s="286">
        <v>2013</v>
      </c>
      <c r="D14" s="286" t="s">
        <v>11</v>
      </c>
      <c r="E14" s="289">
        <v>2587</v>
      </c>
      <c r="F14" s="289">
        <v>99</v>
      </c>
      <c r="G14" s="290">
        <f t="shared" si="1"/>
        <v>256113</v>
      </c>
      <c r="H14" s="291">
        <f t="shared" si="0"/>
        <v>99</v>
      </c>
      <c r="I14" s="291">
        <f t="shared" si="2"/>
        <v>256113</v>
      </c>
    </row>
    <row r="15" spans="1:9">
      <c r="A15" s="286">
        <v>6</v>
      </c>
      <c r="B15" s="288" t="s">
        <v>730</v>
      </c>
      <c r="C15" s="286">
        <v>2013</v>
      </c>
      <c r="D15" s="286" t="s">
        <v>11</v>
      </c>
      <c r="E15" s="289">
        <v>3575</v>
      </c>
      <c r="F15" s="289">
        <v>89</v>
      </c>
      <c r="G15" s="290">
        <f t="shared" si="1"/>
        <v>318175</v>
      </c>
      <c r="H15" s="291">
        <f t="shared" si="0"/>
        <v>89</v>
      </c>
      <c r="I15" s="291">
        <f t="shared" si="2"/>
        <v>318175</v>
      </c>
    </row>
    <row r="16" spans="1:9">
      <c r="A16" s="286">
        <v>7</v>
      </c>
      <c r="B16" s="288" t="s">
        <v>544</v>
      </c>
      <c r="C16" s="286">
        <v>2013</v>
      </c>
      <c r="D16" s="286" t="s">
        <v>11</v>
      </c>
      <c r="E16" s="289">
        <v>5814</v>
      </c>
      <c r="F16" s="289">
        <v>6</v>
      </c>
      <c r="G16" s="290">
        <f t="shared" si="1"/>
        <v>34884</v>
      </c>
      <c r="H16" s="291">
        <f t="shared" si="0"/>
        <v>6</v>
      </c>
      <c r="I16" s="291">
        <f t="shared" si="2"/>
        <v>34884</v>
      </c>
    </row>
    <row r="17" spans="1:9">
      <c r="A17" s="286">
        <v>8</v>
      </c>
      <c r="B17" s="288" t="s">
        <v>69</v>
      </c>
      <c r="C17" s="286">
        <v>2013</v>
      </c>
      <c r="D17" s="286" t="s">
        <v>11</v>
      </c>
      <c r="E17" s="289">
        <v>2275</v>
      </c>
      <c r="F17" s="289">
        <v>6</v>
      </c>
      <c r="G17" s="290">
        <f t="shared" si="1"/>
        <v>13650</v>
      </c>
      <c r="H17" s="291">
        <f t="shared" si="0"/>
        <v>6</v>
      </c>
      <c r="I17" s="291">
        <f t="shared" si="2"/>
        <v>13650</v>
      </c>
    </row>
    <row r="18" spans="1:9">
      <c r="A18" s="286">
        <v>9</v>
      </c>
      <c r="B18" s="288" t="s">
        <v>853</v>
      </c>
      <c r="C18" s="286">
        <v>2013</v>
      </c>
      <c r="D18" s="286" t="s">
        <v>11</v>
      </c>
      <c r="E18" s="289">
        <v>35052</v>
      </c>
      <c r="F18" s="289">
        <v>6</v>
      </c>
      <c r="G18" s="290">
        <f t="shared" si="1"/>
        <v>210312</v>
      </c>
      <c r="H18" s="291">
        <f>SUM(F18)</f>
        <v>6</v>
      </c>
      <c r="I18" s="291">
        <f t="shared" si="2"/>
        <v>210312</v>
      </c>
    </row>
    <row r="19" spans="1:9">
      <c r="A19" s="286">
        <v>10</v>
      </c>
      <c r="B19" s="288" t="s">
        <v>854</v>
      </c>
      <c r="C19" s="286">
        <v>2013</v>
      </c>
      <c r="D19" s="286" t="s">
        <v>11</v>
      </c>
      <c r="E19" s="289">
        <v>9224</v>
      </c>
      <c r="F19" s="289">
        <v>1</v>
      </c>
      <c r="G19" s="290">
        <f t="shared" si="1"/>
        <v>9224</v>
      </c>
      <c r="H19" s="291">
        <f>SUM(F19)</f>
        <v>1</v>
      </c>
      <c r="I19" s="291">
        <f t="shared" si="2"/>
        <v>9224</v>
      </c>
    </row>
    <row r="20" spans="1:9">
      <c r="A20" s="286">
        <v>11</v>
      </c>
      <c r="B20" s="288" t="s">
        <v>519</v>
      </c>
      <c r="C20" s="286">
        <v>2013</v>
      </c>
      <c r="D20" s="286" t="s">
        <v>11</v>
      </c>
      <c r="E20" s="289">
        <v>26000</v>
      </c>
      <c r="F20" s="289">
        <v>8</v>
      </c>
      <c r="G20" s="290">
        <f t="shared" si="1"/>
        <v>208000</v>
      </c>
      <c r="H20" s="291">
        <f t="shared" si="0"/>
        <v>8</v>
      </c>
      <c r="I20" s="291">
        <f t="shared" si="2"/>
        <v>208000</v>
      </c>
    </row>
    <row r="21" spans="1:9">
      <c r="A21" s="286">
        <v>12</v>
      </c>
      <c r="B21" s="292" t="s">
        <v>855</v>
      </c>
      <c r="C21" s="286">
        <v>2013</v>
      </c>
      <c r="D21" s="286" t="s">
        <v>11</v>
      </c>
      <c r="E21" s="289">
        <v>26000</v>
      </c>
      <c r="F21" s="289">
        <v>19</v>
      </c>
      <c r="G21" s="290">
        <f t="shared" si="1"/>
        <v>494000</v>
      </c>
      <c r="H21" s="291">
        <f t="shared" si="0"/>
        <v>19</v>
      </c>
      <c r="I21" s="291">
        <f t="shared" si="2"/>
        <v>494000</v>
      </c>
    </row>
    <row r="22" spans="1:9">
      <c r="A22" s="286">
        <v>13</v>
      </c>
      <c r="B22" s="288" t="s">
        <v>508</v>
      </c>
      <c r="C22" s="286">
        <v>2013</v>
      </c>
      <c r="D22" s="286" t="s">
        <v>11</v>
      </c>
      <c r="E22" s="289">
        <v>3250</v>
      </c>
      <c r="F22" s="289">
        <v>97</v>
      </c>
      <c r="G22" s="290">
        <f t="shared" si="1"/>
        <v>315250</v>
      </c>
      <c r="H22" s="291">
        <f t="shared" si="0"/>
        <v>97</v>
      </c>
      <c r="I22" s="291">
        <f t="shared" si="2"/>
        <v>315250</v>
      </c>
    </row>
    <row r="23" spans="1:9">
      <c r="A23" s="286">
        <v>14</v>
      </c>
      <c r="B23" s="288" t="s">
        <v>507</v>
      </c>
      <c r="C23" s="286">
        <v>2013</v>
      </c>
      <c r="D23" s="286" t="s">
        <v>11</v>
      </c>
      <c r="E23" s="289">
        <v>13000</v>
      </c>
      <c r="F23" s="289">
        <v>22</v>
      </c>
      <c r="G23" s="290">
        <f t="shared" si="1"/>
        <v>286000</v>
      </c>
      <c r="H23" s="291">
        <f t="shared" si="0"/>
        <v>22</v>
      </c>
      <c r="I23" s="291">
        <f t="shared" si="2"/>
        <v>286000</v>
      </c>
    </row>
    <row r="24" spans="1:9">
      <c r="A24" s="286">
        <v>15</v>
      </c>
      <c r="B24" s="288" t="s">
        <v>856</v>
      </c>
      <c r="C24" s="286">
        <v>2013</v>
      </c>
      <c r="D24" s="286" t="s">
        <v>11</v>
      </c>
      <c r="E24" s="289">
        <v>436</v>
      </c>
      <c r="F24" s="289">
        <v>9</v>
      </c>
      <c r="G24" s="290">
        <f t="shared" si="1"/>
        <v>3924</v>
      </c>
      <c r="H24" s="291">
        <f t="shared" si="0"/>
        <v>9</v>
      </c>
      <c r="I24" s="291">
        <f t="shared" si="2"/>
        <v>3924</v>
      </c>
    </row>
    <row r="25" spans="1:9">
      <c r="A25" s="286">
        <v>16</v>
      </c>
      <c r="B25" s="288" t="s">
        <v>545</v>
      </c>
      <c r="C25" s="286">
        <v>2013</v>
      </c>
      <c r="D25" s="286" t="s">
        <v>11</v>
      </c>
      <c r="E25" s="289">
        <v>394</v>
      </c>
      <c r="F25" s="289">
        <v>6</v>
      </c>
      <c r="G25" s="290">
        <f t="shared" si="1"/>
        <v>2364</v>
      </c>
      <c r="H25" s="291">
        <f t="shared" si="0"/>
        <v>6</v>
      </c>
      <c r="I25" s="291">
        <f t="shared" si="2"/>
        <v>2364</v>
      </c>
    </row>
    <row r="26" spans="1:9">
      <c r="A26" s="286">
        <v>17</v>
      </c>
      <c r="B26" s="288" t="s">
        <v>857</v>
      </c>
      <c r="C26" s="286">
        <v>2013</v>
      </c>
      <c r="D26" s="286" t="s">
        <v>11</v>
      </c>
      <c r="E26" s="289">
        <v>9750</v>
      </c>
      <c r="F26" s="289">
        <v>3</v>
      </c>
      <c r="G26" s="290">
        <f t="shared" si="1"/>
        <v>29250</v>
      </c>
      <c r="H26" s="291">
        <f t="shared" si="0"/>
        <v>3</v>
      </c>
      <c r="I26" s="291">
        <f t="shared" si="2"/>
        <v>29250</v>
      </c>
    </row>
    <row r="27" spans="1:9">
      <c r="A27" s="286">
        <v>18</v>
      </c>
      <c r="B27" s="288" t="s">
        <v>858</v>
      </c>
      <c r="C27" s="286">
        <v>2013</v>
      </c>
      <c r="D27" s="286" t="s">
        <v>11</v>
      </c>
      <c r="E27" s="289">
        <v>22750</v>
      </c>
      <c r="F27" s="289">
        <v>4</v>
      </c>
      <c r="G27" s="290">
        <f t="shared" si="1"/>
        <v>91000</v>
      </c>
      <c r="H27" s="291">
        <f t="shared" si="0"/>
        <v>4</v>
      </c>
      <c r="I27" s="291">
        <f t="shared" si="2"/>
        <v>91000</v>
      </c>
    </row>
    <row r="28" spans="1:9">
      <c r="A28" s="286">
        <v>19</v>
      </c>
      <c r="B28" s="288" t="s">
        <v>64</v>
      </c>
      <c r="C28" s="286">
        <v>2013</v>
      </c>
      <c r="D28" s="286" t="s">
        <v>11</v>
      </c>
      <c r="E28" s="293">
        <v>5004</v>
      </c>
      <c r="F28" s="289">
        <v>42</v>
      </c>
      <c r="G28" s="290">
        <f t="shared" si="1"/>
        <v>210168</v>
      </c>
      <c r="H28" s="291">
        <f t="shared" si="0"/>
        <v>42</v>
      </c>
      <c r="I28" s="291">
        <f t="shared" si="2"/>
        <v>210168</v>
      </c>
    </row>
    <row r="29" spans="1:9">
      <c r="A29" s="286">
        <v>20</v>
      </c>
      <c r="B29" s="288" t="s">
        <v>859</v>
      </c>
      <c r="C29" s="286">
        <v>2013</v>
      </c>
      <c r="D29" s="286" t="s">
        <v>11</v>
      </c>
      <c r="E29" s="293">
        <v>20800</v>
      </c>
      <c r="F29" s="289">
        <v>3</v>
      </c>
      <c r="G29" s="290">
        <f t="shared" si="1"/>
        <v>62400</v>
      </c>
      <c r="H29" s="291">
        <f t="shared" si="0"/>
        <v>3</v>
      </c>
      <c r="I29" s="291">
        <f t="shared" si="2"/>
        <v>62400</v>
      </c>
    </row>
    <row r="30" spans="1:9">
      <c r="A30" s="286">
        <v>21</v>
      </c>
      <c r="B30" s="288" t="s">
        <v>860</v>
      </c>
      <c r="C30" s="286">
        <v>2013</v>
      </c>
      <c r="D30" s="286" t="s">
        <v>11</v>
      </c>
      <c r="E30" s="293">
        <v>390000</v>
      </c>
      <c r="F30" s="289">
        <v>2</v>
      </c>
      <c r="G30" s="290">
        <f t="shared" si="1"/>
        <v>780000</v>
      </c>
      <c r="H30" s="291">
        <f t="shared" si="0"/>
        <v>2</v>
      </c>
      <c r="I30" s="291">
        <f t="shared" si="2"/>
        <v>780000</v>
      </c>
    </row>
    <row r="31" spans="1:9">
      <c r="A31" s="286">
        <v>22</v>
      </c>
      <c r="B31" s="288" t="s">
        <v>861</v>
      </c>
      <c r="C31" s="286">
        <v>2013</v>
      </c>
      <c r="D31" s="286" t="s">
        <v>11</v>
      </c>
      <c r="E31" s="293">
        <v>11700</v>
      </c>
      <c r="F31" s="289">
        <v>3</v>
      </c>
      <c r="G31" s="290">
        <f t="shared" si="1"/>
        <v>35100</v>
      </c>
      <c r="H31" s="291">
        <f t="shared" si="0"/>
        <v>3</v>
      </c>
      <c r="I31" s="291">
        <f t="shared" si="2"/>
        <v>35100</v>
      </c>
    </row>
    <row r="32" spans="1:9">
      <c r="A32" s="286">
        <v>23</v>
      </c>
      <c r="B32" s="288" t="s">
        <v>862</v>
      </c>
      <c r="C32" s="286">
        <v>2013</v>
      </c>
      <c r="D32" s="286" t="s">
        <v>11</v>
      </c>
      <c r="E32" s="293">
        <v>13000</v>
      </c>
      <c r="F32" s="289">
        <v>13</v>
      </c>
      <c r="G32" s="290">
        <f t="shared" si="1"/>
        <v>169000</v>
      </c>
      <c r="H32" s="291">
        <f t="shared" si="0"/>
        <v>13</v>
      </c>
      <c r="I32" s="291">
        <f t="shared" si="2"/>
        <v>169000</v>
      </c>
    </row>
    <row r="33" spans="1:9">
      <c r="A33" s="286">
        <v>24</v>
      </c>
      <c r="B33" s="288" t="s">
        <v>863</v>
      </c>
      <c r="C33" s="286">
        <v>2013</v>
      </c>
      <c r="D33" s="286" t="s">
        <v>11</v>
      </c>
      <c r="E33" s="293">
        <v>39000</v>
      </c>
      <c r="F33" s="289">
        <v>1</v>
      </c>
      <c r="G33" s="290">
        <f t="shared" si="1"/>
        <v>39000</v>
      </c>
      <c r="H33" s="291">
        <f t="shared" si="0"/>
        <v>1</v>
      </c>
      <c r="I33" s="291">
        <f t="shared" si="2"/>
        <v>39000</v>
      </c>
    </row>
    <row r="34" spans="1:9">
      <c r="A34" s="286">
        <v>25</v>
      </c>
      <c r="B34" s="292" t="s">
        <v>864</v>
      </c>
      <c r="C34" s="286">
        <v>2013</v>
      </c>
      <c r="D34" s="286" t="s">
        <v>11</v>
      </c>
      <c r="E34" s="293">
        <v>61750</v>
      </c>
      <c r="F34" s="289">
        <v>1</v>
      </c>
      <c r="G34" s="290">
        <f t="shared" si="1"/>
        <v>61750</v>
      </c>
      <c r="H34" s="291">
        <f t="shared" si="0"/>
        <v>1</v>
      </c>
      <c r="I34" s="291">
        <f t="shared" si="2"/>
        <v>61750</v>
      </c>
    </row>
    <row r="35" spans="1:9">
      <c r="A35" s="286">
        <v>26</v>
      </c>
      <c r="B35" s="288" t="s">
        <v>865</v>
      </c>
      <c r="C35" s="286">
        <v>2013</v>
      </c>
      <c r="D35" s="286" t="s">
        <v>11</v>
      </c>
      <c r="E35" s="293">
        <v>3793</v>
      </c>
      <c r="F35" s="289">
        <v>4</v>
      </c>
      <c r="G35" s="290">
        <f t="shared" si="1"/>
        <v>15172</v>
      </c>
      <c r="H35" s="291">
        <f t="shared" si="0"/>
        <v>4</v>
      </c>
      <c r="I35" s="291">
        <f t="shared" si="2"/>
        <v>15172</v>
      </c>
    </row>
    <row r="36" spans="1:9">
      <c r="A36" s="286">
        <v>27</v>
      </c>
      <c r="B36" s="288" t="s">
        <v>866</v>
      </c>
      <c r="C36" s="286">
        <v>2013</v>
      </c>
      <c r="D36" s="286" t="s">
        <v>11</v>
      </c>
      <c r="E36" s="293">
        <v>2469</v>
      </c>
      <c r="F36" s="289">
        <v>2</v>
      </c>
      <c r="G36" s="290">
        <f t="shared" si="1"/>
        <v>4938</v>
      </c>
      <c r="H36" s="291">
        <f t="shared" si="0"/>
        <v>2</v>
      </c>
      <c r="I36" s="291">
        <f t="shared" si="2"/>
        <v>4938</v>
      </c>
    </row>
    <row r="37" spans="1:9">
      <c r="A37" s="286">
        <v>28</v>
      </c>
      <c r="B37" s="288" t="s">
        <v>867</v>
      </c>
      <c r="C37" s="286">
        <v>2013</v>
      </c>
      <c r="D37" s="286" t="s">
        <v>11</v>
      </c>
      <c r="E37" s="293">
        <v>3250</v>
      </c>
      <c r="F37" s="289">
        <v>7</v>
      </c>
      <c r="G37" s="290">
        <f t="shared" si="1"/>
        <v>22750</v>
      </c>
      <c r="H37" s="291">
        <f t="shared" si="0"/>
        <v>7</v>
      </c>
      <c r="I37" s="291">
        <f t="shared" si="2"/>
        <v>22750</v>
      </c>
    </row>
    <row r="38" spans="1:9">
      <c r="A38" s="286">
        <v>29</v>
      </c>
      <c r="B38" s="288" t="s">
        <v>868</v>
      </c>
      <c r="C38" s="286">
        <v>2013</v>
      </c>
      <c r="D38" s="286" t="s">
        <v>11</v>
      </c>
      <c r="E38" s="293">
        <v>10721</v>
      </c>
      <c r="F38" s="289">
        <v>1</v>
      </c>
      <c r="G38" s="290">
        <f t="shared" si="1"/>
        <v>10721</v>
      </c>
      <c r="H38" s="291">
        <f t="shared" si="0"/>
        <v>1</v>
      </c>
      <c r="I38" s="291">
        <f t="shared" si="2"/>
        <v>10721</v>
      </c>
    </row>
    <row r="39" spans="1:9">
      <c r="A39" s="286">
        <v>30</v>
      </c>
      <c r="B39" s="288" t="s">
        <v>869</v>
      </c>
      <c r="C39" s="286">
        <v>2013</v>
      </c>
      <c r="D39" s="286" t="s">
        <v>11</v>
      </c>
      <c r="E39" s="293">
        <v>2860</v>
      </c>
      <c r="F39" s="289">
        <v>4</v>
      </c>
      <c r="G39" s="290">
        <f t="shared" si="1"/>
        <v>11440</v>
      </c>
      <c r="H39" s="291">
        <f t="shared" si="0"/>
        <v>4</v>
      </c>
      <c r="I39" s="291">
        <f t="shared" si="2"/>
        <v>11440</v>
      </c>
    </row>
    <row r="40" spans="1:9">
      <c r="A40" s="286">
        <v>31</v>
      </c>
      <c r="B40" s="288" t="s">
        <v>870</v>
      </c>
      <c r="C40" s="286">
        <v>2013</v>
      </c>
      <c r="D40" s="286" t="s">
        <v>11</v>
      </c>
      <c r="E40" s="293">
        <v>780</v>
      </c>
      <c r="F40" s="289">
        <v>4</v>
      </c>
      <c r="G40" s="290">
        <f t="shared" si="1"/>
        <v>3120</v>
      </c>
      <c r="H40" s="291">
        <f t="shared" si="0"/>
        <v>4</v>
      </c>
      <c r="I40" s="291">
        <f t="shared" si="2"/>
        <v>3120</v>
      </c>
    </row>
    <row r="41" spans="1:9">
      <c r="A41" s="286">
        <v>32</v>
      </c>
      <c r="B41" s="288" t="s">
        <v>635</v>
      </c>
      <c r="C41" s="286">
        <v>2013</v>
      </c>
      <c r="D41" s="286" t="s">
        <v>11</v>
      </c>
      <c r="E41" s="293">
        <v>650</v>
      </c>
      <c r="F41" s="289">
        <v>1</v>
      </c>
      <c r="G41" s="290">
        <f t="shared" si="1"/>
        <v>650</v>
      </c>
      <c r="H41" s="291">
        <f t="shared" si="0"/>
        <v>1</v>
      </c>
      <c r="I41" s="291">
        <f t="shared" si="2"/>
        <v>650</v>
      </c>
    </row>
    <row r="42" spans="1:9">
      <c r="A42" s="286">
        <v>33</v>
      </c>
      <c r="B42" s="288" t="s">
        <v>871</v>
      </c>
      <c r="C42" s="286">
        <v>2013</v>
      </c>
      <c r="D42" s="286" t="s">
        <v>11</v>
      </c>
      <c r="E42" s="293">
        <v>2145</v>
      </c>
      <c r="F42" s="289">
        <v>1</v>
      </c>
      <c r="G42" s="290">
        <f t="shared" si="1"/>
        <v>2145</v>
      </c>
      <c r="H42" s="291">
        <f t="shared" si="0"/>
        <v>1</v>
      </c>
      <c r="I42" s="291">
        <f t="shared" si="2"/>
        <v>2145</v>
      </c>
    </row>
    <row r="43" spans="1:9">
      <c r="A43" s="286">
        <v>34</v>
      </c>
      <c r="B43" s="288" t="s">
        <v>872</v>
      </c>
      <c r="C43" s="286">
        <v>2013</v>
      </c>
      <c r="D43" s="286" t="s">
        <v>11</v>
      </c>
      <c r="E43" s="293">
        <v>1300</v>
      </c>
      <c r="F43" s="289">
        <v>1</v>
      </c>
      <c r="G43" s="290">
        <f t="shared" si="1"/>
        <v>1300</v>
      </c>
      <c r="H43" s="291">
        <f t="shared" si="0"/>
        <v>1</v>
      </c>
      <c r="I43" s="291">
        <f t="shared" si="2"/>
        <v>1300</v>
      </c>
    </row>
    <row r="44" spans="1:9">
      <c r="A44" s="286">
        <v>35</v>
      </c>
      <c r="B44" s="288" t="s">
        <v>873</v>
      </c>
      <c r="C44" s="286">
        <v>2013</v>
      </c>
      <c r="D44" s="286" t="s">
        <v>11</v>
      </c>
      <c r="E44" s="293">
        <v>61750</v>
      </c>
      <c r="F44" s="289">
        <v>1</v>
      </c>
      <c r="G44" s="290">
        <f t="shared" si="1"/>
        <v>61750</v>
      </c>
      <c r="H44" s="291">
        <f t="shared" si="0"/>
        <v>1</v>
      </c>
      <c r="I44" s="291">
        <f t="shared" si="2"/>
        <v>61750</v>
      </c>
    </row>
    <row r="45" spans="1:9">
      <c r="A45" s="286">
        <v>36</v>
      </c>
      <c r="B45" s="288" t="s">
        <v>487</v>
      </c>
      <c r="C45" s="286">
        <v>2013</v>
      </c>
      <c r="D45" s="286" t="s">
        <v>11</v>
      </c>
      <c r="E45" s="293">
        <v>70000</v>
      </c>
      <c r="F45" s="289">
        <v>1</v>
      </c>
      <c r="G45" s="290">
        <f t="shared" si="1"/>
        <v>70000</v>
      </c>
      <c r="H45" s="291">
        <f t="shared" si="0"/>
        <v>1</v>
      </c>
      <c r="I45" s="291">
        <f t="shared" si="2"/>
        <v>70000</v>
      </c>
    </row>
    <row r="46" spans="1:9">
      <c r="A46" s="286">
        <v>37</v>
      </c>
      <c r="B46" s="288" t="s">
        <v>874</v>
      </c>
      <c r="C46" s="286">
        <v>2013</v>
      </c>
      <c r="D46" s="286" t="s">
        <v>11</v>
      </c>
      <c r="E46" s="293">
        <v>5000</v>
      </c>
      <c r="F46" s="289">
        <v>1</v>
      </c>
      <c r="G46" s="290">
        <f t="shared" si="1"/>
        <v>5000</v>
      </c>
      <c r="H46" s="291">
        <f t="shared" si="0"/>
        <v>1</v>
      </c>
      <c r="I46" s="291">
        <f t="shared" si="2"/>
        <v>5000</v>
      </c>
    </row>
    <row r="47" spans="1:9">
      <c r="A47" s="286">
        <v>38</v>
      </c>
      <c r="B47" s="288" t="s">
        <v>875</v>
      </c>
      <c r="C47" s="286">
        <v>2013</v>
      </c>
      <c r="D47" s="286" t="s">
        <v>11</v>
      </c>
      <c r="E47" s="293">
        <v>10000</v>
      </c>
      <c r="F47" s="289">
        <v>1</v>
      </c>
      <c r="G47" s="290">
        <f t="shared" si="1"/>
        <v>10000</v>
      </c>
      <c r="H47" s="291">
        <f t="shared" si="0"/>
        <v>1</v>
      </c>
      <c r="I47" s="291">
        <f t="shared" si="2"/>
        <v>10000</v>
      </c>
    </row>
    <row r="48" spans="1:9">
      <c r="A48" s="286">
        <v>39</v>
      </c>
      <c r="B48" s="288" t="s">
        <v>876</v>
      </c>
      <c r="C48" s="286">
        <v>2013</v>
      </c>
      <c r="D48" s="286" t="s">
        <v>11</v>
      </c>
      <c r="E48" s="293">
        <v>2044</v>
      </c>
      <c r="F48" s="289">
        <v>1</v>
      </c>
      <c r="G48" s="290">
        <f t="shared" si="1"/>
        <v>2044</v>
      </c>
      <c r="H48" s="291">
        <f t="shared" si="0"/>
        <v>1</v>
      </c>
      <c r="I48" s="291">
        <f t="shared" si="2"/>
        <v>2044</v>
      </c>
    </row>
    <row r="49" spans="1:63">
      <c r="A49" s="286">
        <v>40</v>
      </c>
      <c r="B49" s="294" t="s">
        <v>877</v>
      </c>
      <c r="C49" s="286">
        <v>2013</v>
      </c>
      <c r="D49" s="286" t="s">
        <v>11</v>
      </c>
      <c r="E49" s="289">
        <v>325</v>
      </c>
      <c r="F49" s="289">
        <v>4</v>
      </c>
      <c r="G49" s="290">
        <f t="shared" si="1"/>
        <v>1300</v>
      </c>
      <c r="H49" s="291">
        <f t="shared" si="0"/>
        <v>4</v>
      </c>
      <c r="I49" s="291">
        <f t="shared" si="2"/>
        <v>1300</v>
      </c>
    </row>
    <row r="50" spans="1:63">
      <c r="A50" s="286">
        <v>41</v>
      </c>
      <c r="B50" s="294" t="s">
        <v>83</v>
      </c>
      <c r="C50" s="286">
        <v>2013</v>
      </c>
      <c r="D50" s="286" t="s">
        <v>11</v>
      </c>
      <c r="E50" s="289">
        <v>20000</v>
      </c>
      <c r="F50" s="289">
        <v>1</v>
      </c>
      <c r="G50" s="290">
        <f t="shared" si="1"/>
        <v>20000</v>
      </c>
      <c r="H50" s="291">
        <f t="shared" si="0"/>
        <v>1</v>
      </c>
      <c r="I50" s="291">
        <f t="shared" si="2"/>
        <v>20000</v>
      </c>
    </row>
    <row r="51" spans="1:63">
      <c r="A51" s="286">
        <v>42</v>
      </c>
      <c r="B51" s="288" t="s">
        <v>878</v>
      </c>
      <c r="C51" s="286">
        <v>2013</v>
      </c>
      <c r="D51" s="286" t="s">
        <v>11</v>
      </c>
      <c r="E51" s="289">
        <v>130000</v>
      </c>
      <c r="F51" s="289">
        <v>2</v>
      </c>
      <c r="G51" s="290">
        <f t="shared" si="1"/>
        <v>260000</v>
      </c>
      <c r="H51" s="291">
        <f t="shared" si="0"/>
        <v>2</v>
      </c>
      <c r="I51" s="291">
        <f t="shared" si="2"/>
        <v>260000</v>
      </c>
    </row>
    <row r="52" spans="1:63">
      <c r="A52" s="286">
        <v>43</v>
      </c>
      <c r="B52" s="288" t="s">
        <v>879</v>
      </c>
      <c r="C52" s="286">
        <v>2013</v>
      </c>
      <c r="D52" s="286" t="s">
        <v>11</v>
      </c>
      <c r="E52" s="289">
        <v>9750</v>
      </c>
      <c r="F52" s="289">
        <v>2</v>
      </c>
      <c r="G52" s="290">
        <f t="shared" si="1"/>
        <v>19500</v>
      </c>
      <c r="H52" s="291">
        <f t="shared" si="0"/>
        <v>2</v>
      </c>
      <c r="I52" s="291">
        <f t="shared" si="2"/>
        <v>19500</v>
      </c>
    </row>
    <row r="53" spans="1:63">
      <c r="A53" s="286">
        <v>44</v>
      </c>
      <c r="B53" s="288" t="s">
        <v>59</v>
      </c>
      <c r="C53" s="286">
        <v>2013</v>
      </c>
      <c r="D53" s="286" t="s">
        <v>11</v>
      </c>
      <c r="E53" s="289">
        <v>10000</v>
      </c>
      <c r="F53" s="289">
        <v>2</v>
      </c>
      <c r="G53" s="290">
        <f t="shared" si="1"/>
        <v>20000</v>
      </c>
      <c r="H53" s="291">
        <f t="shared" si="0"/>
        <v>2</v>
      </c>
      <c r="I53" s="291">
        <f t="shared" si="2"/>
        <v>20000</v>
      </c>
    </row>
    <row r="54" spans="1:63">
      <c r="A54" s="286">
        <v>45</v>
      </c>
      <c r="B54" s="288" t="s">
        <v>35</v>
      </c>
      <c r="C54" s="286">
        <v>2013</v>
      </c>
      <c r="D54" s="286" t="s">
        <v>11</v>
      </c>
      <c r="E54" s="289">
        <v>16250</v>
      </c>
      <c r="F54" s="289">
        <v>4</v>
      </c>
      <c r="G54" s="290">
        <f t="shared" si="1"/>
        <v>65000</v>
      </c>
      <c r="H54" s="291">
        <f t="shared" si="0"/>
        <v>4</v>
      </c>
      <c r="I54" s="291">
        <f t="shared" si="2"/>
        <v>65000</v>
      </c>
    </row>
    <row r="55" spans="1:63">
      <c r="A55" s="286">
        <v>46</v>
      </c>
      <c r="B55" s="288" t="s">
        <v>880</v>
      </c>
      <c r="C55" s="286">
        <v>2013</v>
      </c>
      <c r="D55" s="286" t="s">
        <v>11</v>
      </c>
      <c r="E55" s="289">
        <v>150000</v>
      </c>
      <c r="F55" s="289">
        <v>1</v>
      </c>
      <c r="G55" s="290">
        <f t="shared" si="1"/>
        <v>150000</v>
      </c>
      <c r="H55" s="291">
        <f t="shared" si="0"/>
        <v>1</v>
      </c>
      <c r="I55" s="291">
        <f t="shared" si="2"/>
        <v>150000</v>
      </c>
    </row>
    <row r="56" spans="1:63">
      <c r="A56" s="286">
        <v>47</v>
      </c>
      <c r="B56" s="288" t="s">
        <v>881</v>
      </c>
      <c r="C56" s="286">
        <v>2013</v>
      </c>
      <c r="D56" s="286" t="s">
        <v>11</v>
      </c>
      <c r="E56" s="289">
        <v>54600</v>
      </c>
      <c r="F56" s="289">
        <v>1</v>
      </c>
      <c r="G56" s="290">
        <f t="shared" si="1"/>
        <v>54600</v>
      </c>
      <c r="H56" s="291">
        <f t="shared" si="0"/>
        <v>1</v>
      </c>
      <c r="I56" s="291">
        <f t="shared" si="2"/>
        <v>54600</v>
      </c>
    </row>
    <row r="57" spans="1:63">
      <c r="A57" s="286">
        <v>48</v>
      </c>
      <c r="B57" s="288" t="s">
        <v>520</v>
      </c>
      <c r="C57" s="286">
        <v>2013</v>
      </c>
      <c r="D57" s="286" t="s">
        <v>11</v>
      </c>
      <c r="E57" s="289">
        <v>1859</v>
      </c>
      <c r="F57" s="289">
        <v>2</v>
      </c>
      <c r="G57" s="290">
        <f t="shared" si="1"/>
        <v>3718</v>
      </c>
      <c r="H57" s="291">
        <f t="shared" si="0"/>
        <v>2</v>
      </c>
      <c r="I57" s="291">
        <f t="shared" si="2"/>
        <v>3718</v>
      </c>
    </row>
    <row r="58" spans="1:63">
      <c r="A58" s="286">
        <v>49</v>
      </c>
      <c r="B58" s="288" t="s">
        <v>882</v>
      </c>
      <c r="C58" s="286">
        <v>2013</v>
      </c>
      <c r="D58" s="286" t="s">
        <v>11</v>
      </c>
      <c r="E58" s="289">
        <v>2647</v>
      </c>
      <c r="F58" s="289">
        <v>1</v>
      </c>
      <c r="G58" s="290">
        <f t="shared" si="1"/>
        <v>2647</v>
      </c>
      <c r="H58" s="291">
        <f t="shared" si="0"/>
        <v>1</v>
      </c>
      <c r="I58" s="291">
        <f t="shared" si="2"/>
        <v>2647</v>
      </c>
    </row>
    <row r="59" spans="1:63">
      <c r="A59" s="286">
        <v>50</v>
      </c>
      <c r="B59" s="288" t="s">
        <v>883</v>
      </c>
      <c r="C59" s="286">
        <v>2013</v>
      </c>
      <c r="D59" s="286" t="s">
        <v>11</v>
      </c>
      <c r="E59" s="289">
        <v>2535</v>
      </c>
      <c r="F59" s="289">
        <v>419</v>
      </c>
      <c r="G59" s="290">
        <f t="shared" si="1"/>
        <v>1062165</v>
      </c>
      <c r="H59" s="291">
        <f t="shared" si="0"/>
        <v>419</v>
      </c>
      <c r="I59" s="291">
        <f t="shared" si="2"/>
        <v>1062165</v>
      </c>
    </row>
    <row r="60" spans="1:63" s="301" customFormat="1">
      <c r="A60" s="295">
        <v>51</v>
      </c>
      <c r="B60" s="296" t="s">
        <v>884</v>
      </c>
      <c r="C60" s="295">
        <v>2013</v>
      </c>
      <c r="D60" s="295" t="s">
        <v>11</v>
      </c>
      <c r="E60" s="297">
        <v>325</v>
      </c>
      <c r="F60" s="297">
        <f>250-30-43</f>
        <v>177</v>
      </c>
      <c r="G60" s="298">
        <f>E60*F60</f>
        <v>57525</v>
      </c>
      <c r="H60" s="299">
        <f t="shared" si="0"/>
        <v>177</v>
      </c>
      <c r="I60" s="299">
        <f t="shared" si="2"/>
        <v>57525</v>
      </c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300"/>
      <c r="BC60" s="300"/>
      <c r="BD60" s="300"/>
      <c r="BE60" s="300"/>
      <c r="BF60" s="300"/>
      <c r="BG60" s="300"/>
      <c r="BH60" s="300"/>
      <c r="BI60" s="300"/>
      <c r="BJ60" s="300"/>
      <c r="BK60" s="300"/>
    </row>
    <row r="61" spans="1:63" s="301" customFormat="1">
      <c r="A61" s="295">
        <v>52</v>
      </c>
      <c r="B61" s="296" t="s">
        <v>885</v>
      </c>
      <c r="C61" s="295">
        <v>2013</v>
      </c>
      <c r="D61" s="295" t="s">
        <v>11</v>
      </c>
      <c r="E61" s="297">
        <v>455</v>
      </c>
      <c r="F61" s="297">
        <f>240-30-19</f>
        <v>191</v>
      </c>
      <c r="G61" s="298">
        <f t="shared" si="1"/>
        <v>86905</v>
      </c>
      <c r="H61" s="299">
        <f t="shared" si="0"/>
        <v>191</v>
      </c>
      <c r="I61" s="299">
        <f t="shared" si="2"/>
        <v>86905</v>
      </c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0"/>
      <c r="AY61" s="300"/>
      <c r="AZ61" s="300"/>
      <c r="BA61" s="300"/>
      <c r="BB61" s="300"/>
      <c r="BC61" s="300"/>
      <c r="BD61" s="300"/>
      <c r="BE61" s="300"/>
      <c r="BF61" s="300"/>
      <c r="BG61" s="300"/>
      <c r="BH61" s="300"/>
      <c r="BI61" s="300"/>
      <c r="BJ61" s="300"/>
      <c r="BK61" s="300"/>
    </row>
    <row r="62" spans="1:63" s="301" customFormat="1">
      <c r="A62" s="295">
        <v>53</v>
      </c>
      <c r="B62" s="296" t="s">
        <v>886</v>
      </c>
      <c r="C62" s="295">
        <v>2013</v>
      </c>
      <c r="D62" s="295" t="s">
        <v>11</v>
      </c>
      <c r="E62" s="297">
        <v>33</v>
      </c>
      <c r="F62" s="297">
        <f>250-30-70</f>
        <v>150</v>
      </c>
      <c r="G62" s="298">
        <f t="shared" si="1"/>
        <v>4950</v>
      </c>
      <c r="H62" s="299">
        <f t="shared" si="0"/>
        <v>150</v>
      </c>
      <c r="I62" s="299">
        <f t="shared" si="2"/>
        <v>4950</v>
      </c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300"/>
      <c r="AV62" s="300"/>
      <c r="AW62" s="300"/>
      <c r="AX62" s="300"/>
      <c r="AY62" s="300"/>
      <c r="AZ62" s="300"/>
      <c r="BA62" s="300"/>
      <c r="BB62" s="300"/>
      <c r="BC62" s="300"/>
      <c r="BD62" s="300"/>
      <c r="BE62" s="300"/>
      <c r="BF62" s="300"/>
      <c r="BG62" s="300"/>
      <c r="BH62" s="300"/>
      <c r="BI62" s="300"/>
      <c r="BJ62" s="300"/>
      <c r="BK62" s="300"/>
    </row>
    <row r="63" spans="1:63" s="301" customFormat="1">
      <c r="A63" s="295">
        <v>54</v>
      </c>
      <c r="B63" s="296" t="s">
        <v>357</v>
      </c>
      <c r="C63" s="295">
        <v>2013</v>
      </c>
      <c r="D63" s="295" t="s">
        <v>11</v>
      </c>
      <c r="E63" s="297">
        <v>33</v>
      </c>
      <c r="F63" s="297">
        <f>250-30-72</f>
        <v>148</v>
      </c>
      <c r="G63" s="298">
        <f t="shared" si="1"/>
        <v>4884</v>
      </c>
      <c r="H63" s="299">
        <f t="shared" si="0"/>
        <v>148</v>
      </c>
      <c r="I63" s="299">
        <f t="shared" si="2"/>
        <v>4884</v>
      </c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  <c r="BA63" s="300"/>
      <c r="BB63" s="300"/>
      <c r="BC63" s="300"/>
      <c r="BD63" s="300"/>
      <c r="BE63" s="300"/>
      <c r="BF63" s="300"/>
      <c r="BG63" s="300"/>
      <c r="BH63" s="300"/>
      <c r="BI63" s="300"/>
      <c r="BJ63" s="300"/>
      <c r="BK63" s="300"/>
    </row>
    <row r="64" spans="1:63">
      <c r="A64" s="295">
        <v>55</v>
      </c>
      <c r="B64" s="296" t="s">
        <v>356</v>
      </c>
      <c r="C64" s="295">
        <v>2013</v>
      </c>
      <c r="D64" s="295" t="s">
        <v>11</v>
      </c>
      <c r="E64" s="297">
        <v>130</v>
      </c>
      <c r="F64" s="297">
        <f>45-6</f>
        <v>39</v>
      </c>
      <c r="G64" s="298">
        <f t="shared" si="1"/>
        <v>5070</v>
      </c>
      <c r="H64" s="299">
        <f t="shared" si="0"/>
        <v>39</v>
      </c>
      <c r="I64" s="299">
        <f t="shared" si="2"/>
        <v>5070</v>
      </c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0"/>
      <c r="BG64" s="300"/>
      <c r="BH64" s="300"/>
      <c r="BI64" s="300"/>
      <c r="BJ64" s="300"/>
      <c r="BK64" s="300"/>
    </row>
    <row r="65" spans="1:63">
      <c r="A65" s="295">
        <v>56</v>
      </c>
      <c r="B65" s="296" t="s">
        <v>887</v>
      </c>
      <c r="C65" s="295">
        <v>2013</v>
      </c>
      <c r="D65" s="295" t="s">
        <v>11</v>
      </c>
      <c r="E65" s="297">
        <v>52</v>
      </c>
      <c r="F65" s="297">
        <f>38-6</f>
        <v>32</v>
      </c>
      <c r="G65" s="298">
        <f t="shared" si="1"/>
        <v>1664</v>
      </c>
      <c r="H65" s="299">
        <f t="shared" si="0"/>
        <v>32</v>
      </c>
      <c r="I65" s="299">
        <f t="shared" si="2"/>
        <v>1664</v>
      </c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0"/>
      <c r="BK65" s="300"/>
    </row>
    <row r="66" spans="1:63" s="301" customFormat="1">
      <c r="A66" s="295">
        <v>57</v>
      </c>
      <c r="B66" s="296" t="s">
        <v>888</v>
      </c>
      <c r="C66" s="295">
        <v>2013</v>
      </c>
      <c r="D66" s="295" t="s">
        <v>11</v>
      </c>
      <c r="E66" s="297">
        <v>780</v>
      </c>
      <c r="F66" s="297">
        <f>31-4-9</f>
        <v>18</v>
      </c>
      <c r="G66" s="298">
        <f t="shared" si="1"/>
        <v>14040</v>
      </c>
      <c r="H66" s="299">
        <f t="shared" si="0"/>
        <v>18</v>
      </c>
      <c r="I66" s="299">
        <f t="shared" si="2"/>
        <v>14040</v>
      </c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0"/>
      <c r="BG66" s="300"/>
      <c r="BH66" s="300"/>
      <c r="BI66" s="300"/>
      <c r="BJ66" s="300"/>
      <c r="BK66" s="300"/>
    </row>
    <row r="67" spans="1:63" s="301" customFormat="1">
      <c r="A67" s="295">
        <v>58</v>
      </c>
      <c r="B67" s="296" t="s">
        <v>889</v>
      </c>
      <c r="C67" s="295">
        <v>2013</v>
      </c>
      <c r="D67" s="295" t="s">
        <v>11</v>
      </c>
      <c r="E67" s="297">
        <v>715</v>
      </c>
      <c r="F67" s="297">
        <f>30-4-11</f>
        <v>15</v>
      </c>
      <c r="G67" s="298">
        <f t="shared" si="1"/>
        <v>10725</v>
      </c>
      <c r="H67" s="299">
        <f t="shared" si="0"/>
        <v>15</v>
      </c>
      <c r="I67" s="299">
        <f t="shared" si="2"/>
        <v>10725</v>
      </c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0"/>
      <c r="AY67" s="300"/>
      <c r="AZ67" s="300"/>
      <c r="BA67" s="300"/>
      <c r="BB67" s="300"/>
      <c r="BC67" s="300"/>
      <c r="BD67" s="300"/>
      <c r="BE67" s="300"/>
      <c r="BF67" s="300"/>
      <c r="BG67" s="300"/>
      <c r="BH67" s="300"/>
      <c r="BI67" s="300"/>
      <c r="BJ67" s="300"/>
      <c r="BK67" s="300"/>
    </row>
    <row r="68" spans="1:63">
      <c r="A68" s="295">
        <v>59</v>
      </c>
      <c r="B68" s="296" t="s">
        <v>890</v>
      </c>
      <c r="C68" s="295">
        <v>2013</v>
      </c>
      <c r="D68" s="295" t="s">
        <v>11</v>
      </c>
      <c r="E68" s="297">
        <v>553</v>
      </c>
      <c r="F68" s="297">
        <f>14-5</f>
        <v>9</v>
      </c>
      <c r="G68" s="298">
        <f t="shared" si="1"/>
        <v>4977</v>
      </c>
      <c r="H68" s="299">
        <f t="shared" si="0"/>
        <v>9</v>
      </c>
      <c r="I68" s="299">
        <f t="shared" si="2"/>
        <v>4977</v>
      </c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300"/>
      <c r="AV68" s="300"/>
      <c r="AW68" s="300"/>
      <c r="AX68" s="300"/>
      <c r="AY68" s="300"/>
      <c r="AZ68" s="300"/>
      <c r="BA68" s="300"/>
      <c r="BB68" s="300"/>
      <c r="BC68" s="300"/>
      <c r="BD68" s="300"/>
      <c r="BE68" s="300"/>
      <c r="BF68" s="300"/>
      <c r="BG68" s="300"/>
      <c r="BH68" s="300"/>
      <c r="BI68" s="300"/>
      <c r="BJ68" s="300"/>
      <c r="BK68" s="300"/>
    </row>
    <row r="69" spans="1:63">
      <c r="A69" s="295">
        <v>60</v>
      </c>
      <c r="B69" s="296" t="s">
        <v>76</v>
      </c>
      <c r="C69" s="295">
        <v>2013</v>
      </c>
      <c r="D69" s="295" t="s">
        <v>11</v>
      </c>
      <c r="E69" s="297">
        <v>65</v>
      </c>
      <c r="F69" s="297">
        <v>24</v>
      </c>
      <c r="G69" s="298">
        <f t="shared" si="1"/>
        <v>1560</v>
      </c>
      <c r="H69" s="299">
        <f t="shared" si="0"/>
        <v>24</v>
      </c>
      <c r="I69" s="299">
        <f t="shared" si="2"/>
        <v>1560</v>
      </c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300"/>
      <c r="AW69" s="300"/>
      <c r="AX69" s="300"/>
      <c r="AY69" s="300"/>
      <c r="AZ69" s="300"/>
      <c r="BA69" s="300"/>
      <c r="BB69" s="300"/>
      <c r="BC69" s="300"/>
      <c r="BD69" s="300"/>
      <c r="BE69" s="300"/>
      <c r="BF69" s="300"/>
      <c r="BG69" s="300"/>
      <c r="BH69" s="300"/>
      <c r="BI69" s="300"/>
      <c r="BJ69" s="300"/>
      <c r="BK69" s="300"/>
    </row>
    <row r="70" spans="1:63" s="301" customFormat="1">
      <c r="A70" s="295">
        <v>61</v>
      </c>
      <c r="B70" s="296" t="s">
        <v>891</v>
      </c>
      <c r="C70" s="295">
        <v>2013</v>
      </c>
      <c r="D70" s="295" t="s">
        <v>11</v>
      </c>
      <c r="E70" s="297">
        <v>1800</v>
      </c>
      <c r="F70" s="297">
        <f>3-1</f>
        <v>2</v>
      </c>
      <c r="G70" s="298">
        <f t="shared" si="1"/>
        <v>3600</v>
      </c>
      <c r="H70" s="299">
        <f t="shared" si="0"/>
        <v>2</v>
      </c>
      <c r="I70" s="299">
        <f t="shared" si="2"/>
        <v>3600</v>
      </c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300"/>
      <c r="BC70" s="300"/>
      <c r="BD70" s="300"/>
      <c r="BE70" s="300"/>
      <c r="BF70" s="300"/>
      <c r="BG70" s="300"/>
      <c r="BH70" s="300"/>
      <c r="BI70" s="300"/>
      <c r="BJ70" s="300"/>
      <c r="BK70" s="300"/>
    </row>
    <row r="71" spans="1:63" s="301" customFormat="1">
      <c r="A71" s="295">
        <v>62</v>
      </c>
      <c r="B71" s="296" t="s">
        <v>892</v>
      </c>
      <c r="C71" s="295">
        <v>2013</v>
      </c>
      <c r="D71" s="295" t="s">
        <v>11</v>
      </c>
      <c r="E71" s="297">
        <v>163</v>
      </c>
      <c r="F71" s="297">
        <f>26-16</f>
        <v>10</v>
      </c>
      <c r="G71" s="298">
        <f t="shared" si="1"/>
        <v>1630</v>
      </c>
      <c r="H71" s="299">
        <f t="shared" si="0"/>
        <v>10</v>
      </c>
      <c r="I71" s="299">
        <f t="shared" si="2"/>
        <v>1630</v>
      </c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0"/>
      <c r="AY71" s="300"/>
      <c r="AZ71" s="300"/>
      <c r="BA71" s="300"/>
      <c r="BB71" s="300"/>
      <c r="BC71" s="300"/>
      <c r="BD71" s="300"/>
      <c r="BE71" s="300"/>
      <c r="BF71" s="300"/>
      <c r="BG71" s="300"/>
      <c r="BH71" s="300"/>
      <c r="BI71" s="300"/>
      <c r="BJ71" s="300"/>
      <c r="BK71" s="300"/>
    </row>
    <row r="72" spans="1:63">
      <c r="A72" s="295">
        <v>63</v>
      </c>
      <c r="B72" s="296" t="s">
        <v>893</v>
      </c>
      <c r="C72" s="295">
        <v>2013</v>
      </c>
      <c r="D72" s="295" t="s">
        <v>11</v>
      </c>
      <c r="E72" s="297">
        <v>228</v>
      </c>
      <c r="F72" s="297">
        <v>48</v>
      </c>
      <c r="G72" s="298">
        <f t="shared" si="1"/>
        <v>10944</v>
      </c>
      <c r="H72" s="299">
        <f t="shared" si="0"/>
        <v>48</v>
      </c>
      <c r="I72" s="299">
        <f t="shared" si="2"/>
        <v>10944</v>
      </c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300"/>
      <c r="AM72" s="300"/>
      <c r="AN72" s="300"/>
      <c r="AO72" s="300"/>
      <c r="AP72" s="300"/>
      <c r="AQ72" s="300"/>
      <c r="AR72" s="300"/>
      <c r="AS72" s="300"/>
      <c r="AT72" s="300"/>
      <c r="AU72" s="300"/>
      <c r="AV72" s="300"/>
      <c r="AW72" s="300"/>
      <c r="AX72" s="300"/>
      <c r="AY72" s="300"/>
      <c r="AZ72" s="300"/>
      <c r="BA72" s="300"/>
      <c r="BB72" s="300"/>
      <c r="BC72" s="300"/>
      <c r="BD72" s="300"/>
      <c r="BE72" s="300"/>
      <c r="BF72" s="300"/>
      <c r="BG72" s="300"/>
      <c r="BH72" s="300"/>
      <c r="BI72" s="300"/>
      <c r="BJ72" s="300"/>
      <c r="BK72" s="300"/>
    </row>
    <row r="73" spans="1:63" s="301" customFormat="1">
      <c r="A73" s="295">
        <v>64</v>
      </c>
      <c r="B73" s="296" t="s">
        <v>363</v>
      </c>
      <c r="C73" s="295">
        <v>2013</v>
      </c>
      <c r="D73" s="295" t="s">
        <v>11</v>
      </c>
      <c r="E73" s="297">
        <v>182</v>
      </c>
      <c r="F73" s="297">
        <f>217-30-47</f>
        <v>140</v>
      </c>
      <c r="G73" s="298">
        <f t="shared" si="1"/>
        <v>25480</v>
      </c>
      <c r="H73" s="299">
        <f t="shared" si="0"/>
        <v>140</v>
      </c>
      <c r="I73" s="299">
        <f t="shared" si="2"/>
        <v>25480</v>
      </c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</row>
    <row r="74" spans="1:63" s="301" customFormat="1">
      <c r="A74" s="295">
        <v>65</v>
      </c>
      <c r="B74" s="296" t="s">
        <v>364</v>
      </c>
      <c r="C74" s="295">
        <v>2013</v>
      </c>
      <c r="D74" s="295" t="s">
        <v>11</v>
      </c>
      <c r="E74" s="297">
        <v>143</v>
      </c>
      <c r="F74" s="297">
        <f>237-30-57</f>
        <v>150</v>
      </c>
      <c r="G74" s="298">
        <f t="shared" si="1"/>
        <v>21450</v>
      </c>
      <c r="H74" s="299">
        <f t="shared" si="0"/>
        <v>150</v>
      </c>
      <c r="I74" s="299">
        <f t="shared" si="2"/>
        <v>21450</v>
      </c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300"/>
      <c r="AV74" s="300"/>
      <c r="AW74" s="300"/>
      <c r="AX74" s="300"/>
      <c r="AY74" s="300"/>
      <c r="AZ74" s="300"/>
      <c r="BA74" s="300"/>
      <c r="BB74" s="300"/>
      <c r="BC74" s="300"/>
      <c r="BD74" s="300"/>
      <c r="BE74" s="300"/>
      <c r="BF74" s="300"/>
      <c r="BG74" s="300"/>
      <c r="BH74" s="300"/>
      <c r="BI74" s="300"/>
      <c r="BJ74" s="300"/>
      <c r="BK74" s="300"/>
    </row>
    <row r="75" spans="1:63" s="301" customFormat="1">
      <c r="A75" s="295">
        <v>66</v>
      </c>
      <c r="B75" s="296" t="s">
        <v>894</v>
      </c>
      <c r="C75" s="295">
        <v>2013</v>
      </c>
      <c r="D75" s="295" t="s">
        <v>11</v>
      </c>
      <c r="E75" s="297">
        <v>390</v>
      </c>
      <c r="F75" s="297">
        <f>35-6-7</f>
        <v>22</v>
      </c>
      <c r="G75" s="298">
        <f t="shared" ref="G75:G138" si="3">E75*F75</f>
        <v>8580</v>
      </c>
      <c r="H75" s="299">
        <f t="shared" si="0"/>
        <v>22</v>
      </c>
      <c r="I75" s="299">
        <f t="shared" ref="I75:I138" si="4">G75</f>
        <v>8580</v>
      </c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AZ75" s="300"/>
      <c r="BA75" s="300"/>
      <c r="BB75" s="300"/>
      <c r="BC75" s="300"/>
      <c r="BD75" s="300"/>
      <c r="BE75" s="300"/>
      <c r="BF75" s="300"/>
      <c r="BG75" s="300"/>
      <c r="BH75" s="300"/>
      <c r="BI75" s="300"/>
      <c r="BJ75" s="300"/>
      <c r="BK75" s="300"/>
    </row>
    <row r="76" spans="1:63" s="301" customFormat="1">
      <c r="A76" s="295">
        <v>67</v>
      </c>
      <c r="B76" s="296" t="s">
        <v>895</v>
      </c>
      <c r="C76" s="295">
        <v>2013</v>
      </c>
      <c r="D76" s="295" t="s">
        <v>11</v>
      </c>
      <c r="E76" s="297">
        <v>2715</v>
      </c>
      <c r="F76" s="297">
        <f>28-2-2</f>
        <v>24</v>
      </c>
      <c r="G76" s="298">
        <f t="shared" si="3"/>
        <v>65160</v>
      </c>
      <c r="H76" s="299">
        <f t="shared" si="0"/>
        <v>24</v>
      </c>
      <c r="I76" s="299">
        <f t="shared" si="4"/>
        <v>65160</v>
      </c>
      <c r="J76" s="300"/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AZ76" s="300"/>
      <c r="BA76" s="300"/>
      <c r="BB76" s="300"/>
      <c r="BC76" s="300"/>
      <c r="BD76" s="300"/>
      <c r="BE76" s="300"/>
      <c r="BF76" s="300"/>
      <c r="BG76" s="300"/>
      <c r="BH76" s="300"/>
      <c r="BI76" s="300"/>
      <c r="BJ76" s="300"/>
      <c r="BK76" s="300"/>
    </row>
    <row r="77" spans="1:63">
      <c r="A77" s="295">
        <v>68</v>
      </c>
      <c r="B77" s="296" t="s">
        <v>64</v>
      </c>
      <c r="C77" s="295">
        <v>2013</v>
      </c>
      <c r="D77" s="295" t="s">
        <v>11</v>
      </c>
      <c r="E77" s="297">
        <v>5000</v>
      </c>
      <c r="F77" s="297">
        <v>22</v>
      </c>
      <c r="G77" s="298">
        <f t="shared" si="3"/>
        <v>110000</v>
      </c>
      <c r="H77" s="299">
        <f t="shared" si="0"/>
        <v>22</v>
      </c>
      <c r="I77" s="299">
        <f t="shared" si="4"/>
        <v>110000</v>
      </c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AZ77" s="300"/>
      <c r="BA77" s="300"/>
      <c r="BB77" s="300"/>
      <c r="BC77" s="300"/>
      <c r="BD77" s="300"/>
      <c r="BE77" s="300"/>
      <c r="BF77" s="300"/>
      <c r="BG77" s="300"/>
      <c r="BH77" s="300"/>
      <c r="BI77" s="300"/>
      <c r="BJ77" s="300"/>
      <c r="BK77" s="300"/>
    </row>
    <row r="78" spans="1:63" s="303" customFormat="1">
      <c r="A78" s="295">
        <v>69</v>
      </c>
      <c r="B78" s="296" t="s">
        <v>33</v>
      </c>
      <c r="C78" s="295">
        <v>2013</v>
      </c>
      <c r="D78" s="295" t="s">
        <v>11</v>
      </c>
      <c r="E78" s="302">
        <v>7000</v>
      </c>
      <c r="F78" s="297">
        <f>250-36-40</f>
        <v>174</v>
      </c>
      <c r="G78" s="298">
        <f t="shared" si="3"/>
        <v>1218000</v>
      </c>
      <c r="H78" s="299">
        <f t="shared" si="0"/>
        <v>174</v>
      </c>
      <c r="I78" s="299">
        <f t="shared" si="4"/>
        <v>1218000</v>
      </c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AZ78" s="300"/>
      <c r="BA78" s="300"/>
      <c r="BB78" s="300"/>
      <c r="BC78" s="300"/>
      <c r="BD78" s="300"/>
      <c r="BE78" s="300"/>
      <c r="BF78" s="300"/>
      <c r="BG78" s="300"/>
      <c r="BH78" s="300"/>
      <c r="BI78" s="300"/>
      <c r="BJ78" s="300"/>
      <c r="BK78" s="300"/>
    </row>
    <row r="79" spans="1:63" s="303" customFormat="1">
      <c r="A79" s="295">
        <v>70</v>
      </c>
      <c r="B79" s="296" t="s">
        <v>896</v>
      </c>
      <c r="C79" s="295">
        <v>2013</v>
      </c>
      <c r="D79" s="295" t="s">
        <v>11</v>
      </c>
      <c r="E79" s="302">
        <v>40000</v>
      </c>
      <c r="F79" s="297">
        <f>24-4</f>
        <v>20</v>
      </c>
      <c r="G79" s="298">
        <f t="shared" si="3"/>
        <v>800000</v>
      </c>
      <c r="H79" s="299">
        <f t="shared" si="0"/>
        <v>20</v>
      </c>
      <c r="I79" s="299">
        <f t="shared" si="4"/>
        <v>800000</v>
      </c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</row>
    <row r="80" spans="1:63" s="303" customFormat="1">
      <c r="A80" s="295">
        <v>71</v>
      </c>
      <c r="B80" s="296" t="s">
        <v>897</v>
      </c>
      <c r="C80" s="295">
        <v>2013</v>
      </c>
      <c r="D80" s="295" t="s">
        <v>11</v>
      </c>
      <c r="E80" s="297">
        <v>16250</v>
      </c>
      <c r="F80" s="297">
        <f>15-2</f>
        <v>13</v>
      </c>
      <c r="G80" s="298">
        <f t="shared" si="3"/>
        <v>211250</v>
      </c>
      <c r="H80" s="299">
        <f t="shared" si="0"/>
        <v>13</v>
      </c>
      <c r="I80" s="299">
        <f t="shared" si="4"/>
        <v>211250</v>
      </c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0"/>
      <c r="AY80" s="300"/>
      <c r="AZ80" s="300"/>
      <c r="BA80" s="300"/>
      <c r="BB80" s="300"/>
      <c r="BC80" s="300"/>
      <c r="BD80" s="300"/>
      <c r="BE80" s="300"/>
      <c r="BF80" s="300"/>
      <c r="BG80" s="300"/>
      <c r="BH80" s="300"/>
      <c r="BI80" s="300"/>
      <c r="BJ80" s="300"/>
      <c r="BK80" s="300"/>
    </row>
    <row r="81" spans="1:9">
      <c r="A81" s="286">
        <v>72</v>
      </c>
      <c r="B81" s="304" t="s">
        <v>898</v>
      </c>
      <c r="C81" s="286">
        <v>2013</v>
      </c>
      <c r="D81" s="286" t="s">
        <v>11</v>
      </c>
      <c r="E81" s="289">
        <v>23400</v>
      </c>
      <c r="F81" s="289">
        <v>1</v>
      </c>
      <c r="G81" s="290">
        <f t="shared" si="3"/>
        <v>23400</v>
      </c>
      <c r="H81" s="291">
        <f t="shared" si="0"/>
        <v>1</v>
      </c>
      <c r="I81" s="291">
        <f t="shared" si="4"/>
        <v>23400</v>
      </c>
    </row>
    <row r="82" spans="1:9">
      <c r="A82" s="286">
        <v>73</v>
      </c>
      <c r="B82" s="304" t="s">
        <v>487</v>
      </c>
      <c r="C82" s="286">
        <v>2013</v>
      </c>
      <c r="D82" s="286" t="s">
        <v>11</v>
      </c>
      <c r="E82" s="289">
        <v>152100</v>
      </c>
      <c r="F82" s="289">
        <v>1</v>
      </c>
      <c r="G82" s="290">
        <f t="shared" si="3"/>
        <v>152100</v>
      </c>
      <c r="H82" s="291">
        <f t="shared" si="0"/>
        <v>1</v>
      </c>
      <c r="I82" s="291">
        <f t="shared" si="4"/>
        <v>152100</v>
      </c>
    </row>
    <row r="83" spans="1:9">
      <c r="A83" s="286">
        <v>74</v>
      </c>
      <c r="B83" s="288" t="s">
        <v>860</v>
      </c>
      <c r="C83" s="286">
        <v>2013</v>
      </c>
      <c r="D83" s="286" t="s">
        <v>11</v>
      </c>
      <c r="E83" s="289">
        <v>390000</v>
      </c>
      <c r="F83" s="289">
        <v>1</v>
      </c>
      <c r="G83" s="290">
        <f t="shared" si="3"/>
        <v>390000</v>
      </c>
      <c r="H83" s="291">
        <f t="shared" si="0"/>
        <v>1</v>
      </c>
      <c r="I83" s="291">
        <f t="shared" si="4"/>
        <v>390000</v>
      </c>
    </row>
    <row r="84" spans="1:9">
      <c r="A84" s="286">
        <v>75</v>
      </c>
      <c r="B84" s="288" t="s">
        <v>899</v>
      </c>
      <c r="C84" s="286">
        <v>2013</v>
      </c>
      <c r="D84" s="286" t="s">
        <v>11</v>
      </c>
      <c r="E84" s="289">
        <v>61750</v>
      </c>
      <c r="F84" s="289">
        <v>1</v>
      </c>
      <c r="G84" s="290">
        <f t="shared" si="3"/>
        <v>61750</v>
      </c>
      <c r="H84" s="291">
        <f t="shared" si="0"/>
        <v>1</v>
      </c>
      <c r="I84" s="291">
        <f t="shared" si="4"/>
        <v>61750</v>
      </c>
    </row>
    <row r="85" spans="1:9">
      <c r="A85" s="286">
        <v>76</v>
      </c>
      <c r="B85" s="288" t="s">
        <v>900</v>
      </c>
      <c r="C85" s="286">
        <v>2013</v>
      </c>
      <c r="D85" s="286" t="s">
        <v>11</v>
      </c>
      <c r="E85" s="289">
        <v>3900</v>
      </c>
      <c r="F85" s="289">
        <v>1</v>
      </c>
      <c r="G85" s="290">
        <f t="shared" si="3"/>
        <v>3900</v>
      </c>
      <c r="H85" s="291">
        <f t="shared" si="0"/>
        <v>1</v>
      </c>
      <c r="I85" s="291">
        <f t="shared" si="4"/>
        <v>3900</v>
      </c>
    </row>
    <row r="86" spans="1:9">
      <c r="A86" s="286">
        <v>77</v>
      </c>
      <c r="B86" s="288" t="s">
        <v>861</v>
      </c>
      <c r="C86" s="286">
        <v>2013</v>
      </c>
      <c r="D86" s="286" t="s">
        <v>11</v>
      </c>
      <c r="E86" s="289">
        <v>11700</v>
      </c>
      <c r="F86" s="289">
        <v>1</v>
      </c>
      <c r="G86" s="290">
        <f t="shared" si="3"/>
        <v>11700</v>
      </c>
      <c r="H86" s="291">
        <f t="shared" si="0"/>
        <v>1</v>
      </c>
      <c r="I86" s="291">
        <f t="shared" si="4"/>
        <v>11700</v>
      </c>
    </row>
    <row r="87" spans="1:9">
      <c r="A87" s="286">
        <v>78</v>
      </c>
      <c r="B87" s="288" t="s">
        <v>901</v>
      </c>
      <c r="C87" s="286">
        <v>2013</v>
      </c>
      <c r="D87" s="286" t="s">
        <v>11</v>
      </c>
      <c r="E87" s="289">
        <v>2080</v>
      </c>
      <c r="F87" s="289">
        <v>1</v>
      </c>
      <c r="G87" s="290">
        <f t="shared" si="3"/>
        <v>2080</v>
      </c>
      <c r="H87" s="291">
        <f t="shared" si="0"/>
        <v>1</v>
      </c>
      <c r="I87" s="291">
        <f t="shared" si="4"/>
        <v>2080</v>
      </c>
    </row>
    <row r="88" spans="1:9">
      <c r="A88" s="286">
        <v>79</v>
      </c>
      <c r="B88" s="288" t="s">
        <v>902</v>
      </c>
      <c r="C88" s="286">
        <v>2013</v>
      </c>
      <c r="D88" s="286" t="s">
        <v>11</v>
      </c>
      <c r="E88" s="289">
        <v>25350</v>
      </c>
      <c r="F88" s="289">
        <v>1</v>
      </c>
      <c r="G88" s="290">
        <f t="shared" si="3"/>
        <v>25350</v>
      </c>
      <c r="H88" s="291">
        <f t="shared" si="0"/>
        <v>1</v>
      </c>
      <c r="I88" s="291">
        <f t="shared" si="4"/>
        <v>25350</v>
      </c>
    </row>
    <row r="89" spans="1:9">
      <c r="A89" s="286">
        <v>80</v>
      </c>
      <c r="B89" s="288" t="s">
        <v>292</v>
      </c>
      <c r="C89" s="286">
        <v>2013</v>
      </c>
      <c r="D89" s="286" t="s">
        <v>11</v>
      </c>
      <c r="E89" s="289">
        <v>640</v>
      </c>
      <c r="F89" s="289">
        <v>1</v>
      </c>
      <c r="G89" s="290">
        <f t="shared" si="3"/>
        <v>640</v>
      </c>
      <c r="H89" s="291">
        <f t="shared" si="0"/>
        <v>1</v>
      </c>
      <c r="I89" s="291">
        <f t="shared" si="4"/>
        <v>640</v>
      </c>
    </row>
    <row r="90" spans="1:9">
      <c r="A90" s="286">
        <v>81</v>
      </c>
      <c r="B90" s="288" t="s">
        <v>903</v>
      </c>
      <c r="C90" s="286">
        <v>2013</v>
      </c>
      <c r="D90" s="286" t="s">
        <v>11</v>
      </c>
      <c r="E90" s="289">
        <v>7200</v>
      </c>
      <c r="F90" s="289">
        <v>1</v>
      </c>
      <c r="G90" s="290">
        <f t="shared" si="3"/>
        <v>7200</v>
      </c>
      <c r="H90" s="291">
        <f t="shared" si="0"/>
        <v>1</v>
      </c>
      <c r="I90" s="291">
        <f t="shared" si="4"/>
        <v>7200</v>
      </c>
    </row>
    <row r="91" spans="1:9">
      <c r="A91" s="286">
        <v>82</v>
      </c>
      <c r="B91" s="288" t="s">
        <v>904</v>
      </c>
      <c r="C91" s="286">
        <v>2013</v>
      </c>
      <c r="D91" s="286" t="s">
        <v>11</v>
      </c>
      <c r="E91" s="289">
        <v>8125</v>
      </c>
      <c r="F91" s="289">
        <v>24</v>
      </c>
      <c r="G91" s="290">
        <f t="shared" si="3"/>
        <v>195000</v>
      </c>
      <c r="H91" s="291">
        <f t="shared" si="0"/>
        <v>24</v>
      </c>
      <c r="I91" s="291">
        <f t="shared" si="4"/>
        <v>195000</v>
      </c>
    </row>
    <row r="92" spans="1:9">
      <c r="A92" s="286">
        <v>83</v>
      </c>
      <c r="B92" s="288" t="s">
        <v>822</v>
      </c>
      <c r="C92" s="286">
        <v>2013</v>
      </c>
      <c r="D92" s="286" t="s">
        <v>11</v>
      </c>
      <c r="E92" s="289">
        <v>5200</v>
      </c>
      <c r="F92" s="289">
        <v>2</v>
      </c>
      <c r="G92" s="290">
        <f t="shared" si="3"/>
        <v>10400</v>
      </c>
      <c r="H92" s="291">
        <f t="shared" si="0"/>
        <v>2</v>
      </c>
      <c r="I92" s="291">
        <f t="shared" si="4"/>
        <v>10400</v>
      </c>
    </row>
    <row r="93" spans="1:9">
      <c r="A93" s="286">
        <v>84</v>
      </c>
      <c r="B93" s="288" t="s">
        <v>905</v>
      </c>
      <c r="C93" s="286">
        <v>2013</v>
      </c>
      <c r="D93" s="286" t="s">
        <v>11</v>
      </c>
      <c r="E93" s="289">
        <v>228</v>
      </c>
      <c r="F93" s="289">
        <v>24</v>
      </c>
      <c r="G93" s="290">
        <f t="shared" si="3"/>
        <v>5472</v>
      </c>
      <c r="H93" s="291">
        <f t="shared" si="0"/>
        <v>24</v>
      </c>
      <c r="I93" s="291">
        <f t="shared" si="4"/>
        <v>5472</v>
      </c>
    </row>
    <row r="94" spans="1:9">
      <c r="A94" s="286">
        <v>85</v>
      </c>
      <c r="B94" s="288" t="s">
        <v>906</v>
      </c>
      <c r="C94" s="286">
        <v>2013</v>
      </c>
      <c r="D94" s="286" t="s">
        <v>11</v>
      </c>
      <c r="E94" s="289">
        <v>260</v>
      </c>
      <c r="F94" s="289">
        <f>12-2</f>
        <v>10</v>
      </c>
      <c r="G94" s="290">
        <f t="shared" si="3"/>
        <v>2600</v>
      </c>
      <c r="H94" s="291">
        <f t="shared" si="0"/>
        <v>10</v>
      </c>
      <c r="I94" s="291">
        <f t="shared" si="4"/>
        <v>2600</v>
      </c>
    </row>
    <row r="95" spans="1:9">
      <c r="A95" s="286">
        <v>86</v>
      </c>
      <c r="B95" s="288" t="s">
        <v>907</v>
      </c>
      <c r="C95" s="286">
        <v>2013</v>
      </c>
      <c r="D95" s="286" t="s">
        <v>11</v>
      </c>
      <c r="E95" s="289">
        <v>33</v>
      </c>
      <c r="F95" s="289">
        <v>35</v>
      </c>
      <c r="G95" s="290">
        <f t="shared" si="3"/>
        <v>1155</v>
      </c>
      <c r="H95" s="291">
        <f t="shared" si="0"/>
        <v>35</v>
      </c>
      <c r="I95" s="291">
        <f t="shared" si="4"/>
        <v>1155</v>
      </c>
    </row>
    <row r="96" spans="1:9">
      <c r="A96" s="286">
        <v>87</v>
      </c>
      <c r="B96" s="288" t="s">
        <v>908</v>
      </c>
      <c r="C96" s="286">
        <v>2013</v>
      </c>
      <c r="D96" s="286" t="s">
        <v>11</v>
      </c>
      <c r="E96" s="289">
        <v>228</v>
      </c>
      <c r="F96" s="289">
        <v>9</v>
      </c>
      <c r="G96" s="290">
        <f t="shared" si="3"/>
        <v>2052</v>
      </c>
      <c r="H96" s="291">
        <f t="shared" si="0"/>
        <v>9</v>
      </c>
      <c r="I96" s="291">
        <f t="shared" si="4"/>
        <v>2052</v>
      </c>
    </row>
    <row r="97" spans="1:9">
      <c r="A97" s="286">
        <v>88</v>
      </c>
      <c r="B97" s="288" t="s">
        <v>909</v>
      </c>
      <c r="C97" s="286">
        <v>2013</v>
      </c>
      <c r="D97" s="286" t="s">
        <v>11</v>
      </c>
      <c r="E97" s="289">
        <v>2535</v>
      </c>
      <c r="F97" s="289">
        <v>176</v>
      </c>
      <c r="G97" s="290">
        <f t="shared" si="3"/>
        <v>446160</v>
      </c>
      <c r="H97" s="291">
        <f t="shared" si="0"/>
        <v>176</v>
      </c>
      <c r="I97" s="291">
        <f t="shared" si="4"/>
        <v>446160</v>
      </c>
    </row>
    <row r="98" spans="1:9">
      <c r="A98" s="286">
        <v>89</v>
      </c>
      <c r="B98" s="288" t="s">
        <v>910</v>
      </c>
      <c r="C98" s="286">
        <v>2017</v>
      </c>
      <c r="D98" s="286" t="s">
        <v>11</v>
      </c>
      <c r="E98" s="289">
        <v>40000</v>
      </c>
      <c r="F98" s="289">
        <v>1</v>
      </c>
      <c r="G98" s="290">
        <f t="shared" si="3"/>
        <v>40000</v>
      </c>
      <c r="H98" s="291">
        <f t="shared" si="0"/>
        <v>1</v>
      </c>
      <c r="I98" s="291">
        <f t="shared" si="4"/>
        <v>40000</v>
      </c>
    </row>
    <row r="99" spans="1:9">
      <c r="A99" s="286">
        <v>90</v>
      </c>
      <c r="B99" s="288" t="s">
        <v>911</v>
      </c>
      <c r="C99" s="286">
        <v>2017</v>
      </c>
      <c r="D99" s="286" t="s">
        <v>11</v>
      </c>
      <c r="E99" s="289">
        <v>2765</v>
      </c>
      <c r="F99" s="289">
        <v>1</v>
      </c>
      <c r="G99" s="290">
        <f t="shared" si="3"/>
        <v>2765</v>
      </c>
      <c r="H99" s="291">
        <f t="shared" si="0"/>
        <v>1</v>
      </c>
      <c r="I99" s="291">
        <f t="shared" si="4"/>
        <v>2765</v>
      </c>
    </row>
    <row r="100" spans="1:9">
      <c r="A100" s="286">
        <v>91</v>
      </c>
      <c r="B100" s="288" t="s">
        <v>851</v>
      </c>
      <c r="C100" s="286">
        <v>2017</v>
      </c>
      <c r="D100" s="286" t="s">
        <v>11</v>
      </c>
      <c r="E100" s="289">
        <v>11850</v>
      </c>
      <c r="F100" s="289">
        <v>20</v>
      </c>
      <c r="G100" s="290">
        <f t="shared" si="3"/>
        <v>237000</v>
      </c>
      <c r="H100" s="291">
        <f t="shared" si="0"/>
        <v>20</v>
      </c>
      <c r="I100" s="291">
        <f t="shared" si="4"/>
        <v>237000</v>
      </c>
    </row>
    <row r="101" spans="1:9">
      <c r="A101" s="286">
        <v>92</v>
      </c>
      <c r="B101" s="288" t="s">
        <v>912</v>
      </c>
      <c r="C101" s="286">
        <v>2017</v>
      </c>
      <c r="D101" s="286" t="s">
        <v>11</v>
      </c>
      <c r="E101" s="289">
        <v>7900</v>
      </c>
      <c r="F101" s="289">
        <v>20</v>
      </c>
      <c r="G101" s="290">
        <f t="shared" si="3"/>
        <v>158000</v>
      </c>
      <c r="H101" s="291">
        <f t="shared" si="0"/>
        <v>20</v>
      </c>
      <c r="I101" s="291">
        <f t="shared" si="4"/>
        <v>158000</v>
      </c>
    </row>
    <row r="102" spans="1:9">
      <c r="A102" s="286">
        <v>93</v>
      </c>
      <c r="B102" s="288" t="s">
        <v>913</v>
      </c>
      <c r="C102" s="286">
        <v>2017</v>
      </c>
      <c r="D102" s="286" t="s">
        <v>11</v>
      </c>
      <c r="E102" s="289">
        <v>1817</v>
      </c>
      <c r="F102" s="289">
        <v>35</v>
      </c>
      <c r="G102" s="290">
        <f t="shared" si="3"/>
        <v>63595</v>
      </c>
      <c r="H102" s="291">
        <f t="shared" si="0"/>
        <v>35</v>
      </c>
      <c r="I102" s="291">
        <f t="shared" si="4"/>
        <v>63595</v>
      </c>
    </row>
    <row r="103" spans="1:9">
      <c r="A103" s="286">
        <v>94</v>
      </c>
      <c r="B103" s="288" t="s">
        <v>339</v>
      </c>
      <c r="C103" s="286">
        <v>2017</v>
      </c>
      <c r="D103" s="286" t="s">
        <v>11</v>
      </c>
      <c r="E103" s="289">
        <v>5925</v>
      </c>
      <c r="F103" s="289">
        <v>1</v>
      </c>
      <c r="G103" s="290">
        <f t="shared" si="3"/>
        <v>5925</v>
      </c>
      <c r="H103" s="291">
        <f t="shared" si="0"/>
        <v>1</v>
      </c>
      <c r="I103" s="291">
        <f t="shared" si="4"/>
        <v>5925</v>
      </c>
    </row>
    <row r="104" spans="1:9">
      <c r="A104" s="286">
        <v>95</v>
      </c>
      <c r="B104" s="288" t="s">
        <v>914</v>
      </c>
      <c r="C104" s="286">
        <v>2017</v>
      </c>
      <c r="D104" s="286" t="s">
        <v>11</v>
      </c>
      <c r="E104" s="289">
        <v>52077</v>
      </c>
      <c r="F104" s="289">
        <v>1</v>
      </c>
      <c r="G104" s="290">
        <f t="shared" si="3"/>
        <v>52077</v>
      </c>
      <c r="H104" s="291">
        <f t="shared" si="0"/>
        <v>1</v>
      </c>
      <c r="I104" s="291">
        <f t="shared" si="4"/>
        <v>52077</v>
      </c>
    </row>
    <row r="105" spans="1:9">
      <c r="A105" s="286">
        <v>96</v>
      </c>
      <c r="B105" s="288" t="s">
        <v>915</v>
      </c>
      <c r="C105" s="286">
        <v>2017</v>
      </c>
      <c r="D105" s="286" t="s">
        <v>11</v>
      </c>
      <c r="E105" s="289">
        <v>8532</v>
      </c>
      <c r="F105" s="289">
        <v>1</v>
      </c>
      <c r="G105" s="290">
        <f t="shared" si="3"/>
        <v>8532</v>
      </c>
      <c r="H105" s="291">
        <f t="shared" si="0"/>
        <v>1</v>
      </c>
      <c r="I105" s="291">
        <f t="shared" si="4"/>
        <v>8532</v>
      </c>
    </row>
    <row r="106" spans="1:9">
      <c r="A106" s="286">
        <v>97</v>
      </c>
      <c r="B106" s="288" t="s">
        <v>916</v>
      </c>
      <c r="C106" s="286">
        <v>2017</v>
      </c>
      <c r="D106" s="286" t="s">
        <v>11</v>
      </c>
      <c r="E106" s="289">
        <v>38710</v>
      </c>
      <c r="F106" s="289">
        <v>1</v>
      </c>
      <c r="G106" s="290">
        <f t="shared" si="3"/>
        <v>38710</v>
      </c>
      <c r="H106" s="291">
        <f t="shared" si="0"/>
        <v>1</v>
      </c>
      <c r="I106" s="291">
        <f t="shared" si="4"/>
        <v>38710</v>
      </c>
    </row>
    <row r="107" spans="1:9">
      <c r="A107" s="286">
        <v>98</v>
      </c>
      <c r="B107" s="288" t="s">
        <v>917</v>
      </c>
      <c r="C107" s="286">
        <v>2017</v>
      </c>
      <c r="D107" s="286" t="s">
        <v>11</v>
      </c>
      <c r="E107" s="289">
        <v>3713</v>
      </c>
      <c r="F107" s="289">
        <v>1</v>
      </c>
      <c r="G107" s="290">
        <f t="shared" si="3"/>
        <v>3713</v>
      </c>
      <c r="H107" s="291">
        <f t="shared" si="0"/>
        <v>1</v>
      </c>
      <c r="I107" s="291">
        <f t="shared" si="4"/>
        <v>3713</v>
      </c>
    </row>
    <row r="108" spans="1:9">
      <c r="A108" s="286">
        <v>99</v>
      </c>
      <c r="B108" s="288" t="s">
        <v>918</v>
      </c>
      <c r="C108" s="286">
        <v>2017</v>
      </c>
      <c r="D108" s="286" t="s">
        <v>11</v>
      </c>
      <c r="E108" s="289">
        <v>15010</v>
      </c>
      <c r="F108" s="289">
        <v>1</v>
      </c>
      <c r="G108" s="290">
        <f t="shared" si="3"/>
        <v>15010</v>
      </c>
      <c r="H108" s="291">
        <f t="shared" si="0"/>
        <v>1</v>
      </c>
      <c r="I108" s="291">
        <f t="shared" si="4"/>
        <v>15010</v>
      </c>
    </row>
    <row r="109" spans="1:9">
      <c r="A109" s="286">
        <v>100</v>
      </c>
      <c r="B109" s="288" t="s">
        <v>919</v>
      </c>
      <c r="C109" s="286">
        <v>2017</v>
      </c>
      <c r="D109" s="286" t="s">
        <v>11</v>
      </c>
      <c r="E109" s="289">
        <v>18881</v>
      </c>
      <c r="F109" s="289">
        <v>1</v>
      </c>
      <c r="G109" s="290">
        <f t="shared" si="3"/>
        <v>18881</v>
      </c>
      <c r="H109" s="291">
        <f t="shared" ref="H109:H133" si="5">SUM(F109)</f>
        <v>1</v>
      </c>
      <c r="I109" s="291">
        <f t="shared" si="4"/>
        <v>18881</v>
      </c>
    </row>
    <row r="110" spans="1:9">
      <c r="A110" s="286">
        <v>101</v>
      </c>
      <c r="B110" s="288" t="s">
        <v>920</v>
      </c>
      <c r="C110" s="286">
        <v>2017</v>
      </c>
      <c r="D110" s="286" t="s">
        <v>11</v>
      </c>
      <c r="E110" s="289">
        <v>4740</v>
      </c>
      <c r="F110" s="289">
        <v>10</v>
      </c>
      <c r="G110" s="290">
        <f t="shared" si="3"/>
        <v>47400</v>
      </c>
      <c r="H110" s="291">
        <f t="shared" si="5"/>
        <v>10</v>
      </c>
      <c r="I110" s="291">
        <f t="shared" si="4"/>
        <v>47400</v>
      </c>
    </row>
    <row r="111" spans="1:9">
      <c r="A111" s="286">
        <v>102</v>
      </c>
      <c r="B111" s="288" t="s">
        <v>921</v>
      </c>
      <c r="C111" s="286">
        <v>2017</v>
      </c>
      <c r="D111" s="286" t="s">
        <v>11</v>
      </c>
      <c r="E111" s="289">
        <v>123840</v>
      </c>
      <c r="F111" s="289">
        <v>1</v>
      </c>
      <c r="G111" s="290">
        <f t="shared" si="3"/>
        <v>123840</v>
      </c>
      <c r="H111" s="291">
        <f t="shared" si="5"/>
        <v>1</v>
      </c>
      <c r="I111" s="291">
        <f t="shared" si="4"/>
        <v>123840</v>
      </c>
    </row>
    <row r="112" spans="1:9">
      <c r="A112" s="286">
        <v>103</v>
      </c>
      <c r="B112" s="288" t="s">
        <v>922</v>
      </c>
      <c r="C112" s="286">
        <v>2017</v>
      </c>
      <c r="D112" s="286" t="s">
        <v>11</v>
      </c>
      <c r="E112" s="289">
        <v>140160</v>
      </c>
      <c r="F112" s="289">
        <v>1</v>
      </c>
      <c r="G112" s="290">
        <f t="shared" si="3"/>
        <v>140160</v>
      </c>
      <c r="H112" s="291">
        <f t="shared" si="5"/>
        <v>1</v>
      </c>
      <c r="I112" s="291">
        <f t="shared" si="4"/>
        <v>140160</v>
      </c>
    </row>
    <row r="113" spans="1:9">
      <c r="A113" s="286">
        <v>104</v>
      </c>
      <c r="B113" s="288" t="s">
        <v>270</v>
      </c>
      <c r="C113" s="286">
        <v>2017</v>
      </c>
      <c r="D113" s="286" t="s">
        <v>11</v>
      </c>
      <c r="E113" s="289">
        <v>134300</v>
      </c>
      <c r="F113" s="289">
        <v>1</v>
      </c>
      <c r="G113" s="290">
        <f t="shared" si="3"/>
        <v>134300</v>
      </c>
      <c r="H113" s="291">
        <f t="shared" si="5"/>
        <v>1</v>
      </c>
      <c r="I113" s="291">
        <f t="shared" si="4"/>
        <v>134300</v>
      </c>
    </row>
    <row r="114" spans="1:9">
      <c r="A114" s="286">
        <v>105</v>
      </c>
      <c r="B114" s="294" t="s">
        <v>923</v>
      </c>
      <c r="C114" s="286">
        <v>2017</v>
      </c>
      <c r="D114" s="286" t="s">
        <v>11</v>
      </c>
      <c r="E114" s="289">
        <v>5530</v>
      </c>
      <c r="F114" s="289">
        <v>1</v>
      </c>
      <c r="G114" s="290">
        <f t="shared" si="3"/>
        <v>5530</v>
      </c>
      <c r="H114" s="291">
        <f t="shared" si="5"/>
        <v>1</v>
      </c>
      <c r="I114" s="291">
        <f t="shared" si="4"/>
        <v>5530</v>
      </c>
    </row>
    <row r="115" spans="1:9">
      <c r="A115" s="286">
        <v>106</v>
      </c>
      <c r="B115" s="294" t="s">
        <v>924</v>
      </c>
      <c r="C115" s="286">
        <v>2017</v>
      </c>
      <c r="D115" s="286" t="s">
        <v>11</v>
      </c>
      <c r="E115" s="289">
        <v>9480</v>
      </c>
      <c r="F115" s="289">
        <v>1</v>
      </c>
      <c r="G115" s="290">
        <f t="shared" si="3"/>
        <v>9480</v>
      </c>
      <c r="H115" s="291">
        <f t="shared" si="5"/>
        <v>1</v>
      </c>
      <c r="I115" s="291">
        <f t="shared" si="4"/>
        <v>9480</v>
      </c>
    </row>
    <row r="116" spans="1:9">
      <c r="A116" s="286">
        <v>107</v>
      </c>
      <c r="B116" s="305" t="s">
        <v>865</v>
      </c>
      <c r="C116" s="286">
        <v>2017</v>
      </c>
      <c r="D116" s="286" t="s">
        <v>11</v>
      </c>
      <c r="E116" s="293">
        <v>3081</v>
      </c>
      <c r="F116" s="289">
        <v>1</v>
      </c>
      <c r="G116" s="290">
        <f t="shared" si="3"/>
        <v>3081</v>
      </c>
      <c r="H116" s="291">
        <f t="shared" si="5"/>
        <v>1</v>
      </c>
      <c r="I116" s="291">
        <f t="shared" si="4"/>
        <v>3081</v>
      </c>
    </row>
    <row r="117" spans="1:9">
      <c r="A117" s="286">
        <v>108</v>
      </c>
      <c r="B117" s="288" t="s">
        <v>270</v>
      </c>
      <c r="C117" s="286">
        <v>2018</v>
      </c>
      <c r="D117" s="286" t="s">
        <v>11</v>
      </c>
      <c r="E117" s="293">
        <v>130000</v>
      </c>
      <c r="F117" s="289">
        <v>1</v>
      </c>
      <c r="G117" s="290">
        <f t="shared" si="3"/>
        <v>130000</v>
      </c>
      <c r="H117" s="291">
        <f t="shared" si="5"/>
        <v>1</v>
      </c>
      <c r="I117" s="291">
        <f t="shared" si="4"/>
        <v>130000</v>
      </c>
    </row>
    <row r="118" spans="1:9">
      <c r="A118" s="286">
        <v>109</v>
      </c>
      <c r="B118" s="288" t="s">
        <v>910</v>
      </c>
      <c r="C118" s="286">
        <v>2018</v>
      </c>
      <c r="D118" s="286" t="s">
        <v>11</v>
      </c>
      <c r="E118" s="293">
        <v>86110</v>
      </c>
      <c r="F118" s="289">
        <v>1</v>
      </c>
      <c r="G118" s="290">
        <f t="shared" si="3"/>
        <v>86110</v>
      </c>
      <c r="H118" s="291">
        <f t="shared" si="5"/>
        <v>1</v>
      </c>
      <c r="I118" s="291">
        <f t="shared" si="4"/>
        <v>86110</v>
      </c>
    </row>
    <row r="119" spans="1:9">
      <c r="A119" s="286">
        <v>110</v>
      </c>
      <c r="B119" s="288" t="s">
        <v>925</v>
      </c>
      <c r="C119" s="286">
        <v>2018</v>
      </c>
      <c r="D119" s="286" t="s">
        <v>11</v>
      </c>
      <c r="E119" s="293">
        <v>444444</v>
      </c>
      <c r="F119" s="289">
        <v>1</v>
      </c>
      <c r="G119" s="290">
        <f t="shared" si="3"/>
        <v>444444</v>
      </c>
      <c r="H119" s="291">
        <f t="shared" si="5"/>
        <v>1</v>
      </c>
      <c r="I119" s="291">
        <f t="shared" si="4"/>
        <v>444444</v>
      </c>
    </row>
    <row r="120" spans="1:9">
      <c r="A120" s="286">
        <v>111</v>
      </c>
      <c r="B120" s="306" t="s">
        <v>878</v>
      </c>
      <c r="C120" s="286">
        <v>2018</v>
      </c>
      <c r="D120" s="286" t="s">
        <v>11</v>
      </c>
      <c r="E120" s="293">
        <v>100000</v>
      </c>
      <c r="F120" s="289">
        <v>1</v>
      </c>
      <c r="G120" s="290">
        <f t="shared" si="3"/>
        <v>100000</v>
      </c>
      <c r="H120" s="291">
        <f t="shared" si="5"/>
        <v>1</v>
      </c>
      <c r="I120" s="291">
        <f t="shared" si="4"/>
        <v>100000</v>
      </c>
    </row>
    <row r="121" spans="1:9">
      <c r="A121" s="286">
        <v>112</v>
      </c>
      <c r="B121" s="306" t="s">
        <v>74</v>
      </c>
      <c r="C121" s="286">
        <v>2018</v>
      </c>
      <c r="D121" s="286" t="s">
        <v>11</v>
      </c>
      <c r="E121" s="293">
        <v>49958</v>
      </c>
      <c r="F121" s="289">
        <v>1</v>
      </c>
      <c r="G121" s="290">
        <f t="shared" si="3"/>
        <v>49958</v>
      </c>
      <c r="H121" s="291">
        <f t="shared" si="5"/>
        <v>1</v>
      </c>
      <c r="I121" s="291">
        <f t="shared" si="4"/>
        <v>49958</v>
      </c>
    </row>
    <row r="122" spans="1:9">
      <c r="A122" s="286">
        <v>113</v>
      </c>
      <c r="B122" s="306" t="s">
        <v>732</v>
      </c>
      <c r="C122" s="286">
        <v>2018</v>
      </c>
      <c r="D122" s="286" t="s">
        <v>11</v>
      </c>
      <c r="E122" s="293">
        <v>38000</v>
      </c>
      <c r="F122" s="289">
        <v>30</v>
      </c>
      <c r="G122" s="290">
        <f t="shared" si="3"/>
        <v>1140000</v>
      </c>
      <c r="H122" s="291">
        <f t="shared" si="5"/>
        <v>30</v>
      </c>
      <c r="I122" s="291">
        <f t="shared" si="4"/>
        <v>1140000</v>
      </c>
    </row>
    <row r="123" spans="1:9">
      <c r="A123" s="286">
        <v>114</v>
      </c>
      <c r="B123" s="306" t="s">
        <v>926</v>
      </c>
      <c r="C123" s="286">
        <v>2018</v>
      </c>
      <c r="D123" s="286" t="s">
        <v>11</v>
      </c>
      <c r="E123" s="293">
        <v>33900</v>
      </c>
      <c r="F123" s="289">
        <v>2</v>
      </c>
      <c r="G123" s="290">
        <f t="shared" si="3"/>
        <v>67800</v>
      </c>
      <c r="H123" s="291">
        <f t="shared" si="5"/>
        <v>2</v>
      </c>
      <c r="I123" s="291">
        <f t="shared" si="4"/>
        <v>67800</v>
      </c>
    </row>
    <row r="124" spans="1:9">
      <c r="A124" s="286">
        <v>115</v>
      </c>
      <c r="B124" s="306" t="s">
        <v>853</v>
      </c>
      <c r="C124" s="286">
        <v>2018</v>
      </c>
      <c r="D124" s="286" t="s">
        <v>11</v>
      </c>
      <c r="E124" s="293">
        <v>39000</v>
      </c>
      <c r="F124" s="289">
        <v>2</v>
      </c>
      <c r="G124" s="290">
        <f t="shared" si="3"/>
        <v>78000</v>
      </c>
      <c r="H124" s="291">
        <f t="shared" si="5"/>
        <v>2</v>
      </c>
      <c r="I124" s="291">
        <f t="shared" si="4"/>
        <v>78000</v>
      </c>
    </row>
    <row r="125" spans="1:9">
      <c r="A125" s="286">
        <v>116</v>
      </c>
      <c r="B125" s="306" t="s">
        <v>519</v>
      </c>
      <c r="C125" s="286">
        <v>2018</v>
      </c>
      <c r="D125" s="286" t="s">
        <v>11</v>
      </c>
      <c r="E125" s="293">
        <v>38400</v>
      </c>
      <c r="F125" s="289">
        <v>2</v>
      </c>
      <c r="G125" s="290">
        <f t="shared" si="3"/>
        <v>76800</v>
      </c>
      <c r="H125" s="291">
        <f t="shared" si="5"/>
        <v>2</v>
      </c>
      <c r="I125" s="291">
        <f t="shared" si="4"/>
        <v>76800</v>
      </c>
    </row>
    <row r="126" spans="1:9">
      <c r="A126" s="286">
        <v>117</v>
      </c>
      <c r="B126" s="306" t="s">
        <v>927</v>
      </c>
      <c r="C126" s="286">
        <v>2018</v>
      </c>
      <c r="D126" s="286" t="s">
        <v>11</v>
      </c>
      <c r="E126" s="293">
        <v>6300</v>
      </c>
      <c r="F126" s="289">
        <v>10</v>
      </c>
      <c r="G126" s="290">
        <f t="shared" si="3"/>
        <v>63000</v>
      </c>
      <c r="H126" s="291">
        <f t="shared" si="5"/>
        <v>10</v>
      </c>
      <c r="I126" s="291">
        <f t="shared" si="4"/>
        <v>63000</v>
      </c>
    </row>
    <row r="127" spans="1:9">
      <c r="A127" s="286">
        <v>118</v>
      </c>
      <c r="B127" s="306" t="s">
        <v>928</v>
      </c>
      <c r="C127" s="286">
        <v>2018</v>
      </c>
      <c r="D127" s="286" t="s">
        <v>11</v>
      </c>
      <c r="E127" s="293">
        <v>24000</v>
      </c>
      <c r="F127" s="289">
        <v>2</v>
      </c>
      <c r="G127" s="290">
        <f t="shared" si="3"/>
        <v>48000</v>
      </c>
      <c r="H127" s="291">
        <f t="shared" si="5"/>
        <v>2</v>
      </c>
      <c r="I127" s="291">
        <f t="shared" si="4"/>
        <v>48000</v>
      </c>
    </row>
    <row r="128" spans="1:9">
      <c r="A128" s="286">
        <v>119</v>
      </c>
      <c r="B128" s="306" t="s">
        <v>737</v>
      </c>
      <c r="C128" s="286">
        <v>2018</v>
      </c>
      <c r="D128" s="286" t="s">
        <v>11</v>
      </c>
      <c r="E128" s="293">
        <v>5000</v>
      </c>
      <c r="F128" s="289">
        <v>60</v>
      </c>
      <c r="G128" s="290">
        <f t="shared" si="3"/>
        <v>300000</v>
      </c>
      <c r="H128" s="291">
        <f t="shared" si="5"/>
        <v>60</v>
      </c>
      <c r="I128" s="291">
        <f t="shared" si="4"/>
        <v>300000</v>
      </c>
    </row>
    <row r="129" spans="1:9">
      <c r="A129" s="286">
        <v>120</v>
      </c>
      <c r="B129" s="306" t="s">
        <v>929</v>
      </c>
      <c r="C129" s="286">
        <v>2018</v>
      </c>
      <c r="D129" s="286" t="s">
        <v>11</v>
      </c>
      <c r="E129" s="293">
        <v>2500</v>
      </c>
      <c r="F129" s="289">
        <v>60</v>
      </c>
      <c r="G129" s="290">
        <f t="shared" si="3"/>
        <v>150000</v>
      </c>
      <c r="H129" s="291">
        <f t="shared" si="5"/>
        <v>60</v>
      </c>
      <c r="I129" s="291">
        <f t="shared" si="4"/>
        <v>150000</v>
      </c>
    </row>
    <row r="130" spans="1:9">
      <c r="A130" s="286">
        <v>121</v>
      </c>
      <c r="B130" s="306" t="s">
        <v>524</v>
      </c>
      <c r="C130" s="286">
        <v>2018</v>
      </c>
      <c r="D130" s="286" t="s">
        <v>11</v>
      </c>
      <c r="E130" s="293">
        <v>800</v>
      </c>
      <c r="F130" s="289">
        <v>60</v>
      </c>
      <c r="G130" s="290">
        <f t="shared" si="3"/>
        <v>48000</v>
      </c>
      <c r="H130" s="291">
        <f t="shared" si="5"/>
        <v>60</v>
      </c>
      <c r="I130" s="291">
        <f t="shared" si="4"/>
        <v>48000</v>
      </c>
    </row>
    <row r="131" spans="1:9">
      <c r="A131" s="286">
        <v>122</v>
      </c>
      <c r="B131" s="306" t="s">
        <v>730</v>
      </c>
      <c r="C131" s="286">
        <v>2018</v>
      </c>
      <c r="D131" s="286" t="s">
        <v>11</v>
      </c>
      <c r="E131" s="293">
        <v>2000</v>
      </c>
      <c r="F131" s="289">
        <v>60</v>
      </c>
      <c r="G131" s="290">
        <f t="shared" si="3"/>
        <v>120000</v>
      </c>
      <c r="H131" s="291">
        <f t="shared" si="5"/>
        <v>60</v>
      </c>
      <c r="I131" s="291">
        <f t="shared" si="4"/>
        <v>120000</v>
      </c>
    </row>
    <row r="132" spans="1:9">
      <c r="A132" s="286">
        <v>123</v>
      </c>
      <c r="B132" s="306" t="s">
        <v>930</v>
      </c>
      <c r="C132" s="286">
        <v>2018</v>
      </c>
      <c r="D132" s="286" t="s">
        <v>11</v>
      </c>
      <c r="E132" s="293">
        <v>2400</v>
      </c>
      <c r="F132" s="289">
        <v>120</v>
      </c>
      <c r="G132" s="290">
        <f t="shared" si="3"/>
        <v>288000</v>
      </c>
      <c r="H132" s="291">
        <f t="shared" si="5"/>
        <v>120</v>
      </c>
      <c r="I132" s="291">
        <f t="shared" si="4"/>
        <v>288000</v>
      </c>
    </row>
    <row r="133" spans="1:9">
      <c r="A133" s="286">
        <v>124</v>
      </c>
      <c r="B133" s="305" t="s">
        <v>865</v>
      </c>
      <c r="C133" s="307">
        <v>2019</v>
      </c>
      <c r="D133" s="286" t="s">
        <v>11</v>
      </c>
      <c r="E133" s="304">
        <v>8000</v>
      </c>
      <c r="F133" s="304">
        <v>2</v>
      </c>
      <c r="G133" s="290">
        <f t="shared" si="3"/>
        <v>16000</v>
      </c>
      <c r="H133" s="304">
        <f t="shared" si="5"/>
        <v>2</v>
      </c>
      <c r="I133" s="291">
        <f t="shared" si="4"/>
        <v>16000</v>
      </c>
    </row>
    <row r="134" spans="1:9">
      <c r="A134" s="286">
        <v>125</v>
      </c>
      <c r="B134" s="294" t="s">
        <v>923</v>
      </c>
      <c r="C134" s="307">
        <v>2019</v>
      </c>
      <c r="D134" s="286" t="s">
        <v>11</v>
      </c>
      <c r="E134" s="304">
        <v>8000</v>
      </c>
      <c r="F134" s="304">
        <v>2</v>
      </c>
      <c r="G134" s="290">
        <f t="shared" si="3"/>
        <v>16000</v>
      </c>
      <c r="H134" s="304">
        <f t="shared" ref="H134:H156" si="6">SUM(F134)</f>
        <v>2</v>
      </c>
      <c r="I134" s="291">
        <f t="shared" si="4"/>
        <v>16000</v>
      </c>
    </row>
    <row r="135" spans="1:9">
      <c r="A135" s="286">
        <v>126</v>
      </c>
      <c r="B135" s="304" t="s">
        <v>931</v>
      </c>
      <c r="C135" s="307">
        <v>2019</v>
      </c>
      <c r="D135" s="286" t="s">
        <v>11</v>
      </c>
      <c r="E135" s="304">
        <v>380</v>
      </c>
      <c r="F135" s="304">
        <v>60</v>
      </c>
      <c r="G135" s="290">
        <f t="shared" si="3"/>
        <v>22800</v>
      </c>
      <c r="H135" s="304">
        <f t="shared" si="6"/>
        <v>60</v>
      </c>
      <c r="I135" s="291">
        <f t="shared" si="4"/>
        <v>22800</v>
      </c>
    </row>
    <row r="136" spans="1:9">
      <c r="A136" s="286">
        <v>127</v>
      </c>
      <c r="B136" s="304" t="s">
        <v>932</v>
      </c>
      <c r="C136" s="307">
        <v>2019</v>
      </c>
      <c r="D136" s="286" t="s">
        <v>11</v>
      </c>
      <c r="E136" s="304">
        <v>380</v>
      </c>
      <c r="F136" s="304">
        <v>60</v>
      </c>
      <c r="G136" s="290">
        <f t="shared" si="3"/>
        <v>22800</v>
      </c>
      <c r="H136" s="304">
        <f t="shared" si="6"/>
        <v>60</v>
      </c>
      <c r="I136" s="291">
        <f t="shared" si="4"/>
        <v>22800</v>
      </c>
    </row>
    <row r="137" spans="1:9">
      <c r="A137" s="286">
        <v>128</v>
      </c>
      <c r="B137" s="288" t="s">
        <v>907</v>
      </c>
      <c r="C137" s="307">
        <v>2019</v>
      </c>
      <c r="D137" s="286" t="s">
        <v>11</v>
      </c>
      <c r="E137" s="304">
        <v>220</v>
      </c>
      <c r="F137" s="304">
        <v>60</v>
      </c>
      <c r="G137" s="290">
        <f t="shared" si="3"/>
        <v>13200</v>
      </c>
      <c r="H137" s="304">
        <f t="shared" si="6"/>
        <v>60</v>
      </c>
      <c r="I137" s="291">
        <f t="shared" si="4"/>
        <v>13200</v>
      </c>
    </row>
    <row r="138" spans="1:9">
      <c r="A138" s="286">
        <v>129</v>
      </c>
      <c r="B138" s="288" t="s">
        <v>908</v>
      </c>
      <c r="C138" s="307">
        <v>2019</v>
      </c>
      <c r="D138" s="286" t="s">
        <v>11</v>
      </c>
      <c r="E138" s="304">
        <v>3500</v>
      </c>
      <c r="F138" s="304">
        <v>2</v>
      </c>
      <c r="G138" s="290">
        <f t="shared" si="3"/>
        <v>7000</v>
      </c>
      <c r="H138" s="304">
        <f t="shared" si="6"/>
        <v>2</v>
      </c>
      <c r="I138" s="291">
        <f t="shared" si="4"/>
        <v>7000</v>
      </c>
    </row>
    <row r="139" spans="1:9">
      <c r="A139" s="286">
        <v>130</v>
      </c>
      <c r="B139" s="304" t="s">
        <v>933</v>
      </c>
      <c r="C139" s="307">
        <v>2019</v>
      </c>
      <c r="D139" s="286" t="s">
        <v>11</v>
      </c>
      <c r="E139" s="304">
        <v>2500</v>
      </c>
      <c r="F139" s="304">
        <v>2</v>
      </c>
      <c r="G139" s="290">
        <f t="shared" ref="G139:G162" si="7">E139*F139</f>
        <v>5000</v>
      </c>
      <c r="H139" s="304">
        <f t="shared" si="6"/>
        <v>2</v>
      </c>
      <c r="I139" s="291">
        <f t="shared" ref="I139:I162" si="8">G139</f>
        <v>5000</v>
      </c>
    </row>
    <row r="140" spans="1:9">
      <c r="A140" s="286">
        <v>131</v>
      </c>
      <c r="B140" s="304" t="s">
        <v>934</v>
      </c>
      <c r="C140" s="307">
        <v>2019</v>
      </c>
      <c r="D140" s="286" t="s">
        <v>11</v>
      </c>
      <c r="E140" s="304">
        <v>25000</v>
      </c>
      <c r="F140" s="304">
        <v>1</v>
      </c>
      <c r="G140" s="290">
        <f t="shared" si="7"/>
        <v>25000</v>
      </c>
      <c r="H140" s="304">
        <f t="shared" si="6"/>
        <v>1</v>
      </c>
      <c r="I140" s="291">
        <f t="shared" si="8"/>
        <v>25000</v>
      </c>
    </row>
    <row r="141" spans="1:9">
      <c r="A141" s="286">
        <v>132</v>
      </c>
      <c r="B141" s="304" t="s">
        <v>935</v>
      </c>
      <c r="C141" s="307">
        <v>2019</v>
      </c>
      <c r="D141" s="286" t="s">
        <v>11</v>
      </c>
      <c r="E141" s="304">
        <v>12000</v>
      </c>
      <c r="F141" s="304">
        <v>10</v>
      </c>
      <c r="G141" s="290">
        <f t="shared" si="7"/>
        <v>120000</v>
      </c>
      <c r="H141" s="304">
        <f t="shared" si="6"/>
        <v>10</v>
      </c>
      <c r="I141" s="291">
        <f t="shared" si="8"/>
        <v>120000</v>
      </c>
    </row>
    <row r="142" spans="1:9">
      <c r="A142" s="286">
        <v>133</v>
      </c>
      <c r="B142" s="304" t="s">
        <v>920</v>
      </c>
      <c r="C142" s="307">
        <v>2019</v>
      </c>
      <c r="D142" s="286" t="s">
        <v>11</v>
      </c>
      <c r="E142" s="304">
        <v>7000</v>
      </c>
      <c r="F142" s="304">
        <v>8</v>
      </c>
      <c r="G142" s="290">
        <f t="shared" si="7"/>
        <v>56000</v>
      </c>
      <c r="H142" s="304">
        <f t="shared" si="6"/>
        <v>8</v>
      </c>
      <c r="I142" s="291">
        <f t="shared" si="8"/>
        <v>56000</v>
      </c>
    </row>
    <row r="143" spans="1:9">
      <c r="A143" s="286">
        <v>134</v>
      </c>
      <c r="B143" s="288" t="s">
        <v>544</v>
      </c>
      <c r="C143" s="307">
        <v>2019</v>
      </c>
      <c r="D143" s="286" t="s">
        <v>11</v>
      </c>
      <c r="E143" s="304">
        <v>120000</v>
      </c>
      <c r="F143" s="304">
        <v>2</v>
      </c>
      <c r="G143" s="290">
        <f t="shared" si="7"/>
        <v>240000</v>
      </c>
      <c r="H143" s="304">
        <f t="shared" si="6"/>
        <v>2</v>
      </c>
      <c r="I143" s="291">
        <f t="shared" si="8"/>
        <v>240000</v>
      </c>
    </row>
    <row r="144" spans="1:9">
      <c r="A144" s="286">
        <v>135</v>
      </c>
      <c r="B144" s="288" t="s">
        <v>508</v>
      </c>
      <c r="C144" s="307">
        <v>2019</v>
      </c>
      <c r="D144" s="286" t="s">
        <v>11</v>
      </c>
      <c r="E144" s="304">
        <v>3000</v>
      </c>
      <c r="F144" s="304">
        <v>60</v>
      </c>
      <c r="G144" s="290">
        <f t="shared" si="7"/>
        <v>180000</v>
      </c>
      <c r="H144" s="304">
        <f t="shared" si="6"/>
        <v>60</v>
      </c>
      <c r="I144" s="291">
        <f t="shared" si="8"/>
        <v>180000</v>
      </c>
    </row>
    <row r="145" spans="1:9">
      <c r="A145" s="286">
        <v>136</v>
      </c>
      <c r="B145" s="292" t="s">
        <v>855</v>
      </c>
      <c r="C145" s="307">
        <v>2019</v>
      </c>
      <c r="D145" s="286" t="s">
        <v>11</v>
      </c>
      <c r="E145" s="304">
        <v>43000</v>
      </c>
      <c r="F145" s="304">
        <v>2</v>
      </c>
      <c r="G145" s="290">
        <f t="shared" si="7"/>
        <v>86000</v>
      </c>
      <c r="H145" s="304">
        <f t="shared" si="6"/>
        <v>2</v>
      </c>
      <c r="I145" s="291">
        <f t="shared" si="8"/>
        <v>86000</v>
      </c>
    </row>
    <row r="146" spans="1:9">
      <c r="A146" s="286">
        <v>137</v>
      </c>
      <c r="B146" s="288" t="s">
        <v>35</v>
      </c>
      <c r="C146" s="307">
        <v>2019</v>
      </c>
      <c r="D146" s="286" t="s">
        <v>11</v>
      </c>
      <c r="E146" s="304">
        <v>15000</v>
      </c>
      <c r="F146" s="304">
        <v>2</v>
      </c>
      <c r="G146" s="290">
        <f t="shared" si="7"/>
        <v>30000</v>
      </c>
      <c r="H146" s="304">
        <f t="shared" si="6"/>
        <v>2</v>
      </c>
      <c r="I146" s="291">
        <f t="shared" si="8"/>
        <v>30000</v>
      </c>
    </row>
    <row r="147" spans="1:9">
      <c r="A147" s="286">
        <v>138</v>
      </c>
      <c r="B147" s="288" t="s">
        <v>936</v>
      </c>
      <c r="C147" s="307">
        <v>2019</v>
      </c>
      <c r="D147" s="286" t="s">
        <v>11</v>
      </c>
      <c r="E147" s="304">
        <v>25000</v>
      </c>
      <c r="F147" s="304">
        <v>2</v>
      </c>
      <c r="G147" s="290">
        <f t="shared" si="7"/>
        <v>50000</v>
      </c>
      <c r="H147" s="304">
        <f t="shared" si="6"/>
        <v>2</v>
      </c>
      <c r="I147" s="291">
        <f t="shared" si="8"/>
        <v>50000</v>
      </c>
    </row>
    <row r="148" spans="1:9">
      <c r="A148" s="286">
        <v>139</v>
      </c>
      <c r="B148" s="288" t="s">
        <v>937</v>
      </c>
      <c r="C148" s="307">
        <v>2019</v>
      </c>
      <c r="D148" s="286" t="s">
        <v>11</v>
      </c>
      <c r="E148" s="304">
        <v>4000</v>
      </c>
      <c r="F148" s="304">
        <v>23</v>
      </c>
      <c r="G148" s="290">
        <f t="shared" si="7"/>
        <v>92000</v>
      </c>
      <c r="H148" s="304">
        <f t="shared" si="6"/>
        <v>23</v>
      </c>
      <c r="I148" s="291">
        <f t="shared" si="8"/>
        <v>92000</v>
      </c>
    </row>
    <row r="149" spans="1:9">
      <c r="A149" s="286">
        <v>140</v>
      </c>
      <c r="B149" s="288" t="s">
        <v>938</v>
      </c>
      <c r="C149" s="307">
        <v>2019</v>
      </c>
      <c r="D149" s="286" t="s">
        <v>11</v>
      </c>
      <c r="E149" s="304">
        <v>3000</v>
      </c>
      <c r="F149" s="304">
        <v>9</v>
      </c>
      <c r="G149" s="290">
        <f t="shared" si="7"/>
        <v>27000</v>
      </c>
      <c r="H149" s="304">
        <f t="shared" si="6"/>
        <v>9</v>
      </c>
      <c r="I149" s="291">
        <f t="shared" si="8"/>
        <v>27000</v>
      </c>
    </row>
    <row r="150" spans="1:9">
      <c r="A150" s="286">
        <v>141</v>
      </c>
      <c r="B150" s="288" t="s">
        <v>939</v>
      </c>
      <c r="C150" s="307">
        <v>2019</v>
      </c>
      <c r="D150" s="286" t="s">
        <v>11</v>
      </c>
      <c r="E150" s="304">
        <v>9750</v>
      </c>
      <c r="F150" s="304">
        <v>8</v>
      </c>
      <c r="G150" s="290">
        <f t="shared" si="7"/>
        <v>78000</v>
      </c>
      <c r="H150" s="304">
        <f t="shared" si="6"/>
        <v>8</v>
      </c>
      <c r="I150" s="291">
        <f t="shared" si="8"/>
        <v>78000</v>
      </c>
    </row>
    <row r="151" spans="1:9">
      <c r="A151" s="286">
        <v>142</v>
      </c>
      <c r="B151" s="292" t="s">
        <v>940</v>
      </c>
      <c r="C151" s="307">
        <v>2019</v>
      </c>
      <c r="D151" s="286" t="s">
        <v>11</v>
      </c>
      <c r="E151" s="304">
        <v>12000</v>
      </c>
      <c r="F151" s="304">
        <v>1</v>
      </c>
      <c r="G151" s="290">
        <f t="shared" si="7"/>
        <v>12000</v>
      </c>
      <c r="H151" s="304">
        <f t="shared" si="6"/>
        <v>1</v>
      </c>
      <c r="I151" s="291">
        <f t="shared" si="8"/>
        <v>12000</v>
      </c>
    </row>
    <row r="152" spans="1:9">
      <c r="A152" s="286">
        <v>143</v>
      </c>
      <c r="B152" s="292" t="s">
        <v>941</v>
      </c>
      <c r="C152" s="307">
        <v>2019</v>
      </c>
      <c r="D152" s="286" t="s">
        <v>11</v>
      </c>
      <c r="E152" s="304">
        <v>15500</v>
      </c>
      <c r="F152" s="304">
        <v>1</v>
      </c>
      <c r="G152" s="290">
        <f t="shared" si="7"/>
        <v>15500</v>
      </c>
      <c r="H152" s="304">
        <f t="shared" si="6"/>
        <v>1</v>
      </c>
      <c r="I152" s="291">
        <f t="shared" si="8"/>
        <v>15500</v>
      </c>
    </row>
    <row r="153" spans="1:9">
      <c r="A153" s="286">
        <v>144</v>
      </c>
      <c r="B153" s="304" t="s">
        <v>942</v>
      </c>
      <c r="C153" s="307">
        <v>2019</v>
      </c>
      <c r="D153" s="286" t="s">
        <v>11</v>
      </c>
      <c r="E153" s="304">
        <v>52000</v>
      </c>
      <c r="F153" s="304">
        <v>1</v>
      </c>
      <c r="G153" s="290">
        <f t="shared" si="7"/>
        <v>52000</v>
      </c>
      <c r="H153" s="304">
        <f t="shared" si="6"/>
        <v>1</v>
      </c>
      <c r="I153" s="291">
        <f t="shared" si="8"/>
        <v>52000</v>
      </c>
    </row>
    <row r="154" spans="1:9">
      <c r="A154" s="286">
        <v>145</v>
      </c>
      <c r="B154" s="304" t="s">
        <v>265</v>
      </c>
      <c r="C154" s="307">
        <v>2019</v>
      </c>
      <c r="D154" s="286" t="s">
        <v>11</v>
      </c>
      <c r="E154" s="304">
        <v>6000</v>
      </c>
      <c r="F154" s="304">
        <v>1</v>
      </c>
      <c r="G154" s="290">
        <f t="shared" si="7"/>
        <v>6000</v>
      </c>
      <c r="H154" s="304">
        <f t="shared" si="6"/>
        <v>1</v>
      </c>
      <c r="I154" s="291">
        <f t="shared" si="8"/>
        <v>6000</v>
      </c>
    </row>
    <row r="155" spans="1:9">
      <c r="A155" s="286">
        <v>146</v>
      </c>
      <c r="B155" s="304" t="s">
        <v>943</v>
      </c>
      <c r="C155" s="307">
        <v>2019</v>
      </c>
      <c r="D155" s="286" t="s">
        <v>11</v>
      </c>
      <c r="E155" s="304">
        <v>30000</v>
      </c>
      <c r="F155" s="304">
        <v>1</v>
      </c>
      <c r="G155" s="290">
        <f t="shared" si="7"/>
        <v>30000</v>
      </c>
      <c r="H155" s="304">
        <f t="shared" si="6"/>
        <v>1</v>
      </c>
      <c r="I155" s="291">
        <f t="shared" si="8"/>
        <v>30000</v>
      </c>
    </row>
    <row r="156" spans="1:9">
      <c r="A156" s="286">
        <v>147</v>
      </c>
      <c r="B156" s="288" t="s">
        <v>859</v>
      </c>
      <c r="C156" s="307">
        <v>2019</v>
      </c>
      <c r="D156" s="286" t="s">
        <v>11</v>
      </c>
      <c r="E156" s="304">
        <v>52910</v>
      </c>
      <c r="F156" s="304">
        <v>1</v>
      </c>
      <c r="G156" s="290">
        <f t="shared" si="7"/>
        <v>52910</v>
      </c>
      <c r="H156" s="304">
        <f t="shared" si="6"/>
        <v>1</v>
      </c>
      <c r="I156" s="291">
        <f t="shared" si="8"/>
        <v>52910</v>
      </c>
    </row>
    <row r="157" spans="1:9" ht="15.75">
      <c r="A157" s="286">
        <v>148</v>
      </c>
      <c r="B157" s="288" t="s">
        <v>64</v>
      </c>
      <c r="C157" s="307">
        <v>2019</v>
      </c>
      <c r="D157" s="308" t="s">
        <v>944</v>
      </c>
      <c r="E157" s="304">
        <v>4500</v>
      </c>
      <c r="F157" s="304">
        <v>62</v>
      </c>
      <c r="G157" s="290">
        <f t="shared" si="7"/>
        <v>279000</v>
      </c>
      <c r="H157" s="304">
        <f t="shared" ref="H157:H162" si="9">SUM(F157)</f>
        <v>62</v>
      </c>
      <c r="I157" s="291">
        <f t="shared" si="8"/>
        <v>279000</v>
      </c>
    </row>
    <row r="158" spans="1:9" s="300" customFormat="1">
      <c r="A158" s="295">
        <v>149</v>
      </c>
      <c r="B158" s="296" t="s">
        <v>945</v>
      </c>
      <c r="C158" s="309">
        <v>2020</v>
      </c>
      <c r="D158" s="295" t="s">
        <v>11</v>
      </c>
      <c r="E158" s="310">
        <v>2100</v>
      </c>
      <c r="F158" s="310">
        <v>2</v>
      </c>
      <c r="G158" s="298">
        <f t="shared" si="7"/>
        <v>4200</v>
      </c>
      <c r="H158" s="310">
        <f t="shared" si="9"/>
        <v>2</v>
      </c>
      <c r="I158" s="299">
        <f t="shared" si="8"/>
        <v>4200</v>
      </c>
    </row>
    <row r="159" spans="1:9" s="300" customFormat="1">
      <c r="A159" s="295">
        <v>150</v>
      </c>
      <c r="B159" s="296" t="s">
        <v>946</v>
      </c>
      <c r="C159" s="309">
        <v>2020</v>
      </c>
      <c r="D159" s="295" t="s">
        <v>11</v>
      </c>
      <c r="E159" s="310">
        <v>30000</v>
      </c>
      <c r="F159" s="310">
        <v>1</v>
      </c>
      <c r="G159" s="298">
        <f t="shared" si="7"/>
        <v>30000</v>
      </c>
      <c r="H159" s="310">
        <f t="shared" si="9"/>
        <v>1</v>
      </c>
      <c r="I159" s="299">
        <f t="shared" si="8"/>
        <v>30000</v>
      </c>
    </row>
    <row r="160" spans="1:9" s="300" customFormat="1">
      <c r="A160" s="295">
        <v>151</v>
      </c>
      <c r="B160" s="296" t="s">
        <v>947</v>
      </c>
      <c r="C160" s="309">
        <v>2020</v>
      </c>
      <c r="D160" s="295" t="s">
        <v>11</v>
      </c>
      <c r="E160" s="310">
        <v>8000</v>
      </c>
      <c r="F160" s="310">
        <v>4</v>
      </c>
      <c r="G160" s="298">
        <f t="shared" si="7"/>
        <v>32000</v>
      </c>
      <c r="H160" s="310">
        <f t="shared" si="9"/>
        <v>4</v>
      </c>
      <c r="I160" s="299">
        <f t="shared" si="8"/>
        <v>32000</v>
      </c>
    </row>
    <row r="161" spans="1:9" s="300" customFormat="1">
      <c r="A161" s="295">
        <v>152</v>
      </c>
      <c r="B161" s="296" t="s">
        <v>859</v>
      </c>
      <c r="C161" s="309">
        <v>2021</v>
      </c>
      <c r="D161" s="295" t="s">
        <v>11</v>
      </c>
      <c r="E161" s="310">
        <v>74000</v>
      </c>
      <c r="F161" s="310">
        <v>2</v>
      </c>
      <c r="G161" s="298">
        <f t="shared" si="7"/>
        <v>148000</v>
      </c>
      <c r="H161" s="310">
        <f t="shared" si="9"/>
        <v>2</v>
      </c>
      <c r="I161" s="299">
        <f t="shared" si="8"/>
        <v>148000</v>
      </c>
    </row>
    <row r="162" spans="1:9" s="300" customFormat="1">
      <c r="A162" s="295">
        <v>153</v>
      </c>
      <c r="B162" s="311" t="s">
        <v>74</v>
      </c>
      <c r="C162" s="309">
        <v>2021</v>
      </c>
      <c r="D162" s="295" t="s">
        <v>11</v>
      </c>
      <c r="E162" s="310">
        <v>25900</v>
      </c>
      <c r="F162" s="310">
        <v>1</v>
      </c>
      <c r="G162" s="298">
        <f t="shared" si="7"/>
        <v>25900</v>
      </c>
      <c r="H162" s="310">
        <f t="shared" si="9"/>
        <v>1</v>
      </c>
      <c r="I162" s="299">
        <f t="shared" si="8"/>
        <v>25900</v>
      </c>
    </row>
    <row r="163" spans="1:9">
      <c r="A163" s="713" t="s">
        <v>948</v>
      </c>
      <c r="B163" s="714"/>
      <c r="C163" s="715"/>
      <c r="D163" s="312"/>
      <c r="E163" s="293"/>
      <c r="F163" s="290">
        <f>SUM(F10:F162)</f>
        <v>3890</v>
      </c>
      <c r="G163" s="290">
        <f t="shared" ref="G163:I163" si="10">SUM(G10:G162)</f>
        <v>16444463</v>
      </c>
      <c r="H163" s="290">
        <f t="shared" si="10"/>
        <v>3890</v>
      </c>
      <c r="I163" s="290">
        <f t="shared" si="10"/>
        <v>16444463</v>
      </c>
    </row>
  </sheetData>
  <mergeCells count="10">
    <mergeCell ref="B5:I7"/>
    <mergeCell ref="E1:I4"/>
    <mergeCell ref="A163:C163"/>
    <mergeCell ref="A8:A9"/>
    <mergeCell ref="B8:B9"/>
    <mergeCell ref="C8:C9"/>
    <mergeCell ref="D8:D9"/>
    <mergeCell ref="E8:E9"/>
    <mergeCell ref="F8:G8"/>
    <mergeCell ref="H8:I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topLeftCell="A3" workbookViewId="0">
      <selection activeCell="L11" sqref="L11"/>
    </sheetView>
  </sheetViews>
  <sheetFormatPr defaultRowHeight="15.75"/>
  <cols>
    <col min="1" max="1" width="4.28515625" style="190" customWidth="1"/>
    <col min="2" max="2" width="4.28515625" style="190" hidden="1" customWidth="1"/>
    <col min="3" max="3" width="31.7109375" style="190" customWidth="1"/>
    <col min="4" max="4" width="7.7109375" style="190" customWidth="1"/>
    <col min="5" max="5" width="8.7109375" style="190" customWidth="1"/>
    <col min="6" max="6" width="9.85546875" style="190" customWidth="1"/>
    <col min="7" max="7" width="6" style="190" customWidth="1"/>
    <col min="8" max="8" width="10.7109375" style="190" customWidth="1"/>
    <col min="9" max="9" width="6.42578125" style="190" customWidth="1"/>
    <col min="10" max="10" width="13.42578125" style="190" customWidth="1"/>
    <col min="11" max="16384" width="9.140625" style="190"/>
  </cols>
  <sheetData>
    <row r="1" spans="1:13" hidden="1">
      <c r="A1" s="313"/>
      <c r="B1" s="313"/>
      <c r="C1" s="313"/>
      <c r="D1" s="314"/>
      <c r="E1" s="314"/>
      <c r="F1" s="315"/>
      <c r="G1" s="720" t="s">
        <v>2771</v>
      </c>
      <c r="H1" s="720"/>
      <c r="I1" s="720"/>
      <c r="J1" s="720"/>
      <c r="K1" s="316"/>
    </row>
    <row r="2" spans="1:13" hidden="1">
      <c r="A2" s="313"/>
      <c r="B2" s="313"/>
      <c r="C2" s="313"/>
      <c r="D2" s="314"/>
      <c r="E2" s="314"/>
      <c r="F2" s="315"/>
      <c r="G2" s="720"/>
      <c r="H2" s="720"/>
      <c r="I2" s="720"/>
      <c r="J2" s="720"/>
      <c r="K2" s="313"/>
    </row>
    <row r="3" spans="1:13">
      <c r="A3" s="313"/>
      <c r="B3" s="313"/>
      <c r="C3" s="313" t="s">
        <v>949</v>
      </c>
      <c r="D3" s="314"/>
      <c r="E3" s="314"/>
      <c r="F3" s="315"/>
      <c r="G3" s="720"/>
      <c r="H3" s="720"/>
      <c r="I3" s="720"/>
      <c r="J3" s="720"/>
      <c r="K3" s="313"/>
    </row>
    <row r="4" spans="1:13">
      <c r="A4" s="313"/>
      <c r="B4" s="313"/>
      <c r="C4" s="313"/>
      <c r="D4" s="314"/>
      <c r="E4" s="314"/>
      <c r="F4" s="315"/>
      <c r="G4" s="720"/>
      <c r="H4" s="720"/>
      <c r="I4" s="720"/>
      <c r="J4" s="720"/>
      <c r="K4" s="313"/>
    </row>
    <row r="5" spans="1:13">
      <c r="A5" s="313"/>
      <c r="B5" s="313"/>
      <c r="C5" s="313"/>
      <c r="D5" s="314"/>
      <c r="E5" s="314"/>
      <c r="F5" s="315"/>
      <c r="G5" s="720"/>
      <c r="H5" s="720"/>
      <c r="I5" s="720"/>
      <c r="J5" s="720"/>
      <c r="K5" s="316"/>
    </row>
    <row r="6" spans="1:13">
      <c r="A6" s="721" t="s">
        <v>950</v>
      </c>
      <c r="B6" s="721"/>
      <c r="C6" s="721"/>
      <c r="D6" s="721"/>
      <c r="E6" s="721"/>
      <c r="F6" s="721"/>
      <c r="G6" s="721"/>
      <c r="H6" s="721"/>
      <c r="I6" s="721"/>
      <c r="J6" s="721"/>
      <c r="K6" s="721"/>
    </row>
    <row r="7" spans="1:13">
      <c r="A7" s="313" t="s">
        <v>951</v>
      </c>
      <c r="B7" s="313"/>
      <c r="C7" s="313"/>
      <c r="D7" s="314"/>
      <c r="E7" s="314"/>
      <c r="F7" s="315"/>
      <c r="G7" s="313"/>
      <c r="H7" s="315"/>
      <c r="I7" s="315"/>
      <c r="J7" s="313"/>
      <c r="K7" s="316"/>
    </row>
    <row r="8" spans="1:13">
      <c r="A8" s="317" t="s">
        <v>952</v>
      </c>
      <c r="B8" s="317"/>
      <c r="C8" s="317"/>
      <c r="D8" s="317"/>
      <c r="E8" s="317"/>
      <c r="F8" s="317"/>
      <c r="G8" s="317"/>
      <c r="H8" s="317"/>
      <c r="I8" s="317"/>
      <c r="J8" s="317"/>
      <c r="K8" s="316"/>
    </row>
    <row r="9" spans="1:13">
      <c r="A9" s="318"/>
      <c r="B9" s="318"/>
      <c r="C9" s="318"/>
      <c r="D9" s="318"/>
      <c r="E9" s="318"/>
      <c r="F9" s="318"/>
      <c r="G9" s="318"/>
      <c r="H9" s="318"/>
      <c r="I9" s="318"/>
      <c r="J9" s="319"/>
      <c r="K9" s="316"/>
    </row>
    <row r="10" spans="1:13" ht="18">
      <c r="A10" s="722" t="s">
        <v>113</v>
      </c>
      <c r="B10" s="320"/>
      <c r="C10" s="722" t="s">
        <v>114</v>
      </c>
      <c r="D10" s="722" t="s">
        <v>953</v>
      </c>
      <c r="E10" s="722" t="s">
        <v>713</v>
      </c>
      <c r="F10" s="722" t="s">
        <v>118</v>
      </c>
      <c r="G10" s="724" t="s">
        <v>6</v>
      </c>
      <c r="H10" s="725"/>
      <c r="I10" s="724" t="s">
        <v>119</v>
      </c>
      <c r="J10" s="725"/>
      <c r="K10" s="321"/>
      <c r="L10" s="321"/>
      <c r="M10" s="321"/>
    </row>
    <row r="11" spans="1:13" ht="28.5">
      <c r="A11" s="723"/>
      <c r="B11" s="322"/>
      <c r="C11" s="723"/>
      <c r="D11" s="723"/>
      <c r="E11" s="723"/>
      <c r="F11" s="723"/>
      <c r="G11" s="323" t="s">
        <v>120</v>
      </c>
      <c r="H11" s="324" t="s">
        <v>121</v>
      </c>
      <c r="I11" s="325" t="s">
        <v>122</v>
      </c>
      <c r="J11" s="326" t="s">
        <v>123</v>
      </c>
      <c r="K11" s="321"/>
      <c r="L11" s="321"/>
      <c r="M11" s="321"/>
    </row>
    <row r="12" spans="1:13" ht="18">
      <c r="A12" s="9">
        <v>2</v>
      </c>
      <c r="B12" s="9"/>
      <c r="C12" s="9" t="s">
        <v>69</v>
      </c>
      <c r="D12" s="325">
        <v>2019</v>
      </c>
      <c r="E12" s="327" t="s">
        <v>11</v>
      </c>
      <c r="F12" s="293">
        <v>45000</v>
      </c>
      <c r="G12" s="9">
        <v>1</v>
      </c>
      <c r="H12" s="325">
        <v>45000</v>
      </c>
      <c r="I12" s="325">
        <v>1</v>
      </c>
      <c r="J12" s="9">
        <v>45000</v>
      </c>
      <c r="K12" s="321"/>
      <c r="L12" s="321"/>
      <c r="M12" s="321"/>
    </row>
    <row r="13" spans="1:13" ht="18">
      <c r="A13" s="9">
        <v>3</v>
      </c>
      <c r="B13" s="9"/>
      <c r="C13" s="9" t="s">
        <v>954</v>
      </c>
      <c r="D13" s="325">
        <v>2019</v>
      </c>
      <c r="E13" s="325" t="s">
        <v>11</v>
      </c>
      <c r="F13" s="293">
        <v>70000</v>
      </c>
      <c r="G13" s="9">
        <v>1</v>
      </c>
      <c r="H13" s="325">
        <v>70000</v>
      </c>
      <c r="I13" s="325">
        <v>1</v>
      </c>
      <c r="J13" s="9">
        <v>70000</v>
      </c>
      <c r="K13" s="321"/>
      <c r="L13" s="321"/>
      <c r="M13" s="321"/>
    </row>
    <row r="14" spans="1:13" ht="18">
      <c r="A14" s="9">
        <v>4</v>
      </c>
      <c r="B14" s="9"/>
      <c r="C14" s="9" t="s">
        <v>35</v>
      </c>
      <c r="D14" s="325">
        <v>2019</v>
      </c>
      <c r="E14" s="325" t="s">
        <v>11</v>
      </c>
      <c r="F14" s="293">
        <v>16000</v>
      </c>
      <c r="G14" s="9">
        <v>1</v>
      </c>
      <c r="H14" s="325">
        <v>16000</v>
      </c>
      <c r="I14" s="325">
        <v>1</v>
      </c>
      <c r="J14" s="9">
        <v>16000</v>
      </c>
      <c r="K14" s="321"/>
      <c r="L14" s="321"/>
      <c r="M14" s="321"/>
    </row>
    <row r="15" spans="1:13" ht="18">
      <c r="A15" s="9">
        <v>5</v>
      </c>
      <c r="B15" s="9"/>
      <c r="C15" s="9" t="s">
        <v>955</v>
      </c>
      <c r="D15" s="325">
        <v>1969</v>
      </c>
      <c r="E15" s="325" t="s">
        <v>11</v>
      </c>
      <c r="F15" s="293">
        <v>15000</v>
      </c>
      <c r="G15" s="9">
        <v>1</v>
      </c>
      <c r="H15" s="325">
        <v>15000</v>
      </c>
      <c r="I15" s="325">
        <v>1</v>
      </c>
      <c r="J15" s="9">
        <v>15000</v>
      </c>
      <c r="K15" s="321"/>
      <c r="L15" s="321"/>
      <c r="M15" s="321"/>
    </row>
    <row r="16" spans="1:13" ht="18">
      <c r="A16" s="9">
        <v>6</v>
      </c>
      <c r="B16" s="9"/>
      <c r="C16" s="9" t="s">
        <v>956</v>
      </c>
      <c r="D16" s="325">
        <v>2019</v>
      </c>
      <c r="E16" s="325" t="s">
        <v>11</v>
      </c>
      <c r="F16" s="293">
        <v>30000</v>
      </c>
      <c r="G16" s="9">
        <v>1</v>
      </c>
      <c r="H16" s="325">
        <v>30000</v>
      </c>
      <c r="I16" s="325">
        <v>1</v>
      </c>
      <c r="J16" s="9">
        <v>30000</v>
      </c>
      <c r="K16" s="321"/>
      <c r="L16" s="321"/>
      <c r="M16" s="321"/>
    </row>
    <row r="17" spans="1:14" ht="18">
      <c r="A17" s="9">
        <v>7</v>
      </c>
      <c r="B17" s="9"/>
      <c r="C17" s="9" t="s">
        <v>270</v>
      </c>
      <c r="D17" s="325">
        <v>2019</v>
      </c>
      <c r="E17" s="325" t="s">
        <v>11</v>
      </c>
      <c r="F17" s="293">
        <v>169000</v>
      </c>
      <c r="G17" s="9">
        <v>1</v>
      </c>
      <c r="H17" s="325">
        <v>169000</v>
      </c>
      <c r="I17" s="325">
        <v>1</v>
      </c>
      <c r="J17" s="9">
        <v>169000</v>
      </c>
      <c r="K17" s="321"/>
      <c r="L17" s="321"/>
      <c r="M17" s="321"/>
    </row>
    <row r="18" spans="1:14" ht="18">
      <c r="A18" s="9">
        <v>8</v>
      </c>
      <c r="B18" s="9"/>
      <c r="C18" s="9" t="s">
        <v>957</v>
      </c>
      <c r="D18" s="325">
        <v>2017</v>
      </c>
      <c r="E18" s="325" t="s">
        <v>11</v>
      </c>
      <c r="F18" s="293">
        <v>90000</v>
      </c>
      <c r="G18" s="9">
        <v>1</v>
      </c>
      <c r="H18" s="325">
        <v>90000</v>
      </c>
      <c r="I18" s="325">
        <v>1</v>
      </c>
      <c r="J18" s="9">
        <v>90000</v>
      </c>
      <c r="K18" s="321"/>
      <c r="L18" s="321"/>
      <c r="M18" s="321"/>
    </row>
    <row r="19" spans="1:14" ht="18">
      <c r="A19" s="9">
        <v>9</v>
      </c>
      <c r="B19" s="9"/>
      <c r="C19" s="9" t="s">
        <v>958</v>
      </c>
      <c r="D19" s="325">
        <v>2018</v>
      </c>
      <c r="E19" s="325" t="s">
        <v>205</v>
      </c>
      <c r="F19" s="328">
        <v>4000</v>
      </c>
      <c r="G19" s="9">
        <v>8</v>
      </c>
      <c r="H19" s="328">
        <v>32000</v>
      </c>
      <c r="I19" s="325">
        <v>8</v>
      </c>
      <c r="J19" s="9">
        <v>32000</v>
      </c>
      <c r="K19" s="321"/>
      <c r="L19" s="321"/>
      <c r="M19" s="321"/>
    </row>
    <row r="20" spans="1:14" ht="18">
      <c r="A20" s="329">
        <v>10</v>
      </c>
      <c r="B20" s="330"/>
      <c r="C20" s="330" t="s">
        <v>959</v>
      </c>
      <c r="D20" s="329">
        <v>2018</v>
      </c>
      <c r="E20" s="331" t="s">
        <v>960</v>
      </c>
      <c r="F20" s="332">
        <v>3500</v>
      </c>
      <c r="G20" s="329">
        <v>24</v>
      </c>
      <c r="H20" s="332">
        <v>84000</v>
      </c>
      <c r="I20" s="329">
        <v>24</v>
      </c>
      <c r="J20" s="329">
        <v>84000</v>
      </c>
      <c r="K20" s="321"/>
      <c r="L20" s="321"/>
      <c r="M20" s="321"/>
    </row>
    <row r="21" spans="1:14" ht="18">
      <c r="A21" s="329">
        <v>11</v>
      </c>
      <c r="B21" s="330"/>
      <c r="C21" s="330" t="s">
        <v>961</v>
      </c>
      <c r="D21" s="329">
        <v>2018</v>
      </c>
      <c r="E21" s="331" t="s">
        <v>960</v>
      </c>
      <c r="F21" s="332">
        <v>500</v>
      </c>
      <c r="G21" s="329">
        <v>8</v>
      </c>
      <c r="H21" s="332">
        <v>4000</v>
      </c>
      <c r="I21" s="329">
        <v>8</v>
      </c>
      <c r="J21" s="329">
        <v>4000</v>
      </c>
      <c r="K21" s="321"/>
      <c r="L21" s="321"/>
      <c r="M21" s="321"/>
    </row>
    <row r="22" spans="1:14" ht="18">
      <c r="A22" s="329">
        <v>12</v>
      </c>
      <c r="B22" s="330"/>
      <c r="C22" s="330" t="s">
        <v>91</v>
      </c>
      <c r="D22" s="329">
        <v>2018</v>
      </c>
      <c r="E22" s="331" t="s">
        <v>960</v>
      </c>
      <c r="F22" s="332">
        <v>7644</v>
      </c>
      <c r="G22" s="329">
        <v>60</v>
      </c>
      <c r="H22" s="332">
        <v>458640</v>
      </c>
      <c r="I22" s="329">
        <v>60</v>
      </c>
      <c r="J22" s="329">
        <v>458640</v>
      </c>
      <c r="K22" s="321"/>
      <c r="L22" s="321"/>
      <c r="M22" s="321"/>
    </row>
    <row r="23" spans="1:14" ht="18">
      <c r="A23" s="329">
        <v>13</v>
      </c>
      <c r="B23" s="330"/>
      <c r="C23" s="330" t="s">
        <v>962</v>
      </c>
      <c r="D23" s="329">
        <v>2018</v>
      </c>
      <c r="E23" s="331" t="s">
        <v>960</v>
      </c>
      <c r="F23" s="332">
        <v>22104</v>
      </c>
      <c r="G23" s="329">
        <v>6</v>
      </c>
      <c r="H23" s="332">
        <v>132624</v>
      </c>
      <c r="I23" s="329">
        <v>6</v>
      </c>
      <c r="J23" s="329">
        <v>132624</v>
      </c>
      <c r="K23" s="321"/>
      <c r="L23" s="321"/>
      <c r="M23" s="321"/>
    </row>
    <row r="24" spans="1:14" ht="18">
      <c r="A24" s="329">
        <v>14</v>
      </c>
      <c r="B24" s="330"/>
      <c r="C24" s="330" t="s">
        <v>185</v>
      </c>
      <c r="D24" s="329">
        <v>2018</v>
      </c>
      <c r="E24" s="331" t="s">
        <v>960</v>
      </c>
      <c r="F24" s="332">
        <v>4884</v>
      </c>
      <c r="G24" s="329">
        <v>8</v>
      </c>
      <c r="H24" s="332">
        <v>39072</v>
      </c>
      <c r="I24" s="329">
        <v>8</v>
      </c>
      <c r="J24" s="329">
        <v>39072</v>
      </c>
      <c r="K24" s="321"/>
      <c r="L24" s="321"/>
      <c r="M24" s="321"/>
    </row>
    <row r="25" spans="1:14" ht="18">
      <c r="A25" s="329">
        <v>15</v>
      </c>
      <c r="B25" s="330"/>
      <c r="C25" s="330" t="s">
        <v>214</v>
      </c>
      <c r="D25" s="329">
        <v>2018</v>
      </c>
      <c r="E25" s="331" t="s">
        <v>960</v>
      </c>
      <c r="F25" s="332">
        <v>34176</v>
      </c>
      <c r="G25" s="329">
        <v>1</v>
      </c>
      <c r="H25" s="332">
        <v>34176</v>
      </c>
      <c r="I25" s="329">
        <v>1</v>
      </c>
      <c r="J25" s="329">
        <v>34176</v>
      </c>
      <c r="K25" s="321"/>
      <c r="L25" s="321"/>
      <c r="M25" s="321"/>
    </row>
    <row r="26" spans="1:14" ht="18">
      <c r="A26" s="329">
        <v>16</v>
      </c>
      <c r="B26" s="330"/>
      <c r="C26" s="330" t="s">
        <v>963</v>
      </c>
      <c r="D26" s="329">
        <v>2018</v>
      </c>
      <c r="E26" s="331" t="s">
        <v>960</v>
      </c>
      <c r="F26" s="332">
        <v>33744</v>
      </c>
      <c r="G26" s="329">
        <v>1</v>
      </c>
      <c r="H26" s="332">
        <v>33744</v>
      </c>
      <c r="I26" s="329">
        <v>1</v>
      </c>
      <c r="J26" s="329">
        <v>33744</v>
      </c>
      <c r="K26" s="321"/>
      <c r="L26" s="333"/>
      <c r="M26" s="321"/>
    </row>
    <row r="27" spans="1:14" ht="18">
      <c r="A27" s="329">
        <v>17</v>
      </c>
      <c r="B27" s="330"/>
      <c r="C27" s="330" t="s">
        <v>83</v>
      </c>
      <c r="D27" s="329">
        <v>2018</v>
      </c>
      <c r="E27" s="331" t="s">
        <v>964</v>
      </c>
      <c r="F27" s="332">
        <v>55000</v>
      </c>
      <c r="G27" s="329">
        <v>2</v>
      </c>
      <c r="H27" s="332">
        <v>110000</v>
      </c>
      <c r="I27" s="329">
        <v>2</v>
      </c>
      <c r="J27" s="329">
        <v>110000</v>
      </c>
      <c r="K27" s="321"/>
      <c r="L27" s="333"/>
      <c r="M27" s="321"/>
    </row>
    <row r="28" spans="1:14" ht="18">
      <c r="A28" s="329">
        <v>18</v>
      </c>
      <c r="B28" s="329"/>
      <c r="C28" s="329" t="s">
        <v>89</v>
      </c>
      <c r="D28" s="329">
        <v>2018</v>
      </c>
      <c r="E28" s="334" t="s">
        <v>964</v>
      </c>
      <c r="F28" s="335">
        <v>297000</v>
      </c>
      <c r="G28" s="329">
        <v>1</v>
      </c>
      <c r="H28" s="335">
        <v>297000</v>
      </c>
      <c r="I28" s="329">
        <v>1</v>
      </c>
      <c r="J28" s="329">
        <v>297000</v>
      </c>
      <c r="K28" s="321"/>
      <c r="L28" s="321"/>
      <c r="M28" s="321"/>
    </row>
    <row r="29" spans="1:14" ht="18">
      <c r="A29" s="329">
        <v>19</v>
      </c>
      <c r="B29" s="329"/>
      <c r="C29" s="329" t="s">
        <v>64</v>
      </c>
      <c r="D29" s="329">
        <v>2018</v>
      </c>
      <c r="E29" s="334" t="s">
        <v>965</v>
      </c>
      <c r="F29" s="329">
        <v>4290</v>
      </c>
      <c r="G29" s="329">
        <v>45</v>
      </c>
      <c r="H29" s="330">
        <v>193050</v>
      </c>
      <c r="I29" s="329">
        <v>45</v>
      </c>
      <c r="J29" s="329">
        <v>193050</v>
      </c>
      <c r="K29" s="321"/>
      <c r="L29" s="321"/>
      <c r="M29" s="321"/>
    </row>
    <row r="30" spans="1:14" ht="18">
      <c r="A30" s="336">
        <v>20</v>
      </c>
      <c r="B30" s="336"/>
      <c r="C30" s="336" t="s">
        <v>966</v>
      </c>
      <c r="D30" s="336">
        <v>2018</v>
      </c>
      <c r="E30" s="337" t="s">
        <v>964</v>
      </c>
      <c r="F30" s="336">
        <v>27000</v>
      </c>
      <c r="G30" s="336">
        <v>8</v>
      </c>
      <c r="H30" s="338">
        <v>216000</v>
      </c>
      <c r="I30" s="336">
        <v>8</v>
      </c>
      <c r="J30" s="336">
        <v>216000</v>
      </c>
      <c r="K30" s="321"/>
      <c r="L30" s="321"/>
      <c r="M30" s="321"/>
      <c r="N30" s="339"/>
    </row>
    <row r="31" spans="1:14" ht="18">
      <c r="A31" s="336">
        <v>21</v>
      </c>
      <c r="B31" s="336"/>
      <c r="C31" s="336" t="s">
        <v>967</v>
      </c>
      <c r="D31" s="336">
        <v>2019</v>
      </c>
      <c r="E31" s="337" t="s">
        <v>11</v>
      </c>
      <c r="F31" s="336">
        <v>13000</v>
      </c>
      <c r="G31" s="336">
        <v>10</v>
      </c>
      <c r="H31" s="338">
        <v>130000</v>
      </c>
      <c r="I31" s="336">
        <v>10</v>
      </c>
      <c r="J31" s="336">
        <v>130000</v>
      </c>
      <c r="K31" s="321"/>
      <c r="L31" s="321"/>
      <c r="M31" s="321"/>
    </row>
    <row r="32" spans="1:14" ht="18">
      <c r="A32" s="329">
        <v>22</v>
      </c>
      <c r="B32" s="329"/>
      <c r="C32" s="329" t="s">
        <v>83</v>
      </c>
      <c r="D32" s="338">
        <v>1993</v>
      </c>
      <c r="E32" s="337" t="s">
        <v>11</v>
      </c>
      <c r="F32" s="338">
        <v>35000</v>
      </c>
      <c r="G32" s="338">
        <v>3</v>
      </c>
      <c r="H32" s="329">
        <v>105000</v>
      </c>
      <c r="I32" s="338">
        <v>3</v>
      </c>
      <c r="J32" s="329">
        <v>105000</v>
      </c>
      <c r="K32" s="321"/>
      <c r="L32" s="321"/>
      <c r="M32" s="321"/>
    </row>
    <row r="33" spans="1:22" ht="18">
      <c r="A33" s="329">
        <v>23</v>
      </c>
      <c r="B33" s="329"/>
      <c r="C33" s="329" t="s">
        <v>33</v>
      </c>
      <c r="D33" s="330">
        <v>2019</v>
      </c>
      <c r="E33" s="331" t="s">
        <v>11</v>
      </c>
      <c r="F33" s="329">
        <v>7000</v>
      </c>
      <c r="G33" s="329">
        <v>40</v>
      </c>
      <c r="H33" s="329">
        <v>280000</v>
      </c>
      <c r="I33" s="329">
        <v>40</v>
      </c>
      <c r="J33" s="329">
        <v>280000</v>
      </c>
      <c r="K33" s="321"/>
      <c r="L33" s="321"/>
      <c r="M33" s="321"/>
    </row>
    <row r="34" spans="1:22" ht="18">
      <c r="A34" s="329">
        <v>24</v>
      </c>
      <c r="B34" s="330"/>
      <c r="C34" s="329" t="s">
        <v>968</v>
      </c>
      <c r="D34" s="330">
        <v>2020</v>
      </c>
      <c r="E34" s="331" t="s">
        <v>11</v>
      </c>
      <c r="F34" s="330">
        <v>178000</v>
      </c>
      <c r="G34" s="330">
        <v>1</v>
      </c>
      <c r="H34" s="329">
        <v>178000</v>
      </c>
      <c r="I34" s="330">
        <v>1</v>
      </c>
      <c r="J34" s="329">
        <v>178000</v>
      </c>
      <c r="K34" s="321"/>
      <c r="L34" s="321"/>
      <c r="M34" s="321"/>
    </row>
    <row r="35" spans="1:22" ht="18">
      <c r="A35" s="329">
        <v>25</v>
      </c>
      <c r="B35" s="329"/>
      <c r="C35" s="329" t="s">
        <v>969</v>
      </c>
      <c r="D35" s="329">
        <v>2020</v>
      </c>
      <c r="E35" s="331" t="s">
        <v>11</v>
      </c>
      <c r="F35" s="330">
        <v>41900</v>
      </c>
      <c r="G35" s="329">
        <v>1</v>
      </c>
      <c r="H35" s="329">
        <v>41900</v>
      </c>
      <c r="I35" s="329">
        <v>1</v>
      </c>
      <c r="J35" s="329">
        <v>41900</v>
      </c>
      <c r="K35" s="321"/>
      <c r="L35" s="321"/>
      <c r="M35" s="321"/>
    </row>
    <row r="36" spans="1:22" ht="18">
      <c r="A36" s="329">
        <v>26</v>
      </c>
      <c r="B36" s="329"/>
      <c r="C36" s="329" t="s">
        <v>89</v>
      </c>
      <c r="D36" s="329">
        <v>2021</v>
      </c>
      <c r="E36" s="331" t="s">
        <v>11</v>
      </c>
      <c r="F36" s="330">
        <v>90000</v>
      </c>
      <c r="G36" s="329">
        <v>1</v>
      </c>
      <c r="H36" s="329">
        <v>90000</v>
      </c>
      <c r="I36" s="329">
        <v>1</v>
      </c>
      <c r="J36" s="329">
        <v>90000</v>
      </c>
      <c r="K36" s="321"/>
      <c r="L36" s="321"/>
      <c r="M36" s="321"/>
    </row>
    <row r="37" spans="1:22" ht="18">
      <c r="A37" s="336">
        <v>27</v>
      </c>
      <c r="B37" s="336"/>
      <c r="C37" s="336" t="s">
        <v>970</v>
      </c>
      <c r="D37" s="336">
        <v>2021</v>
      </c>
      <c r="E37" s="331" t="s">
        <v>11</v>
      </c>
      <c r="F37" s="338">
        <v>29700</v>
      </c>
      <c r="G37" s="336">
        <v>1</v>
      </c>
      <c r="H37" s="336">
        <v>29700</v>
      </c>
      <c r="I37" s="336">
        <v>1</v>
      </c>
      <c r="J37" s="336">
        <v>29700</v>
      </c>
      <c r="K37" s="321"/>
      <c r="L37" s="321"/>
      <c r="M37" s="321"/>
      <c r="S37" s="339"/>
    </row>
    <row r="38" spans="1:22" ht="18">
      <c r="A38" s="329">
        <v>28</v>
      </c>
      <c r="B38" s="329"/>
      <c r="C38" s="329" t="s">
        <v>723</v>
      </c>
      <c r="D38" s="329">
        <v>2020</v>
      </c>
      <c r="E38" s="331" t="s">
        <v>11</v>
      </c>
      <c r="F38" s="330">
        <v>124000</v>
      </c>
      <c r="G38" s="329">
        <v>1</v>
      </c>
      <c r="H38" s="329">
        <v>124000</v>
      </c>
      <c r="I38" s="329">
        <v>1</v>
      </c>
      <c r="J38" s="329">
        <v>124000</v>
      </c>
      <c r="K38" s="321"/>
      <c r="L38" s="321"/>
      <c r="M38" s="321"/>
      <c r="V38" s="339"/>
    </row>
    <row r="39" spans="1:22" ht="18">
      <c r="A39" s="336">
        <v>29</v>
      </c>
      <c r="B39" s="336"/>
      <c r="C39" s="329" t="s">
        <v>363</v>
      </c>
      <c r="D39" s="329">
        <v>2019</v>
      </c>
      <c r="E39" s="331" t="s">
        <v>11</v>
      </c>
      <c r="F39" s="330">
        <v>182</v>
      </c>
      <c r="G39" s="329">
        <v>30</v>
      </c>
      <c r="H39" s="329">
        <v>5460</v>
      </c>
      <c r="I39" s="329">
        <v>30</v>
      </c>
      <c r="J39" s="329">
        <v>5460</v>
      </c>
      <c r="K39" s="321"/>
      <c r="L39" s="321"/>
      <c r="M39" s="321"/>
      <c r="O39" s="339"/>
      <c r="V39" s="339"/>
    </row>
    <row r="40" spans="1:22" ht="18">
      <c r="A40" s="329">
        <v>30</v>
      </c>
      <c r="B40" s="329"/>
      <c r="C40" s="336" t="s">
        <v>364</v>
      </c>
      <c r="D40" s="336">
        <v>2019</v>
      </c>
      <c r="E40" s="331" t="s">
        <v>11</v>
      </c>
      <c r="F40" s="338">
        <v>143</v>
      </c>
      <c r="G40" s="336">
        <v>30</v>
      </c>
      <c r="H40" s="336">
        <v>4290</v>
      </c>
      <c r="I40" s="336">
        <v>30</v>
      </c>
      <c r="J40" s="336">
        <v>4290</v>
      </c>
      <c r="K40" s="321"/>
      <c r="L40" s="321"/>
      <c r="M40" s="321"/>
      <c r="O40" s="339"/>
    </row>
    <row r="41" spans="1:22" ht="18">
      <c r="A41" s="329">
        <v>31</v>
      </c>
      <c r="B41" s="329"/>
      <c r="C41" s="329" t="s">
        <v>357</v>
      </c>
      <c r="D41" s="329">
        <v>2019</v>
      </c>
      <c r="E41" s="331" t="s">
        <v>11</v>
      </c>
      <c r="F41" s="330">
        <v>33</v>
      </c>
      <c r="G41" s="329">
        <v>30</v>
      </c>
      <c r="H41" s="329">
        <v>990</v>
      </c>
      <c r="I41" s="329">
        <v>30</v>
      </c>
      <c r="J41" s="340">
        <v>990</v>
      </c>
      <c r="K41" s="321"/>
      <c r="L41" s="321"/>
      <c r="M41" s="321"/>
    </row>
    <row r="42" spans="1:22" ht="18">
      <c r="A42" s="329">
        <v>32</v>
      </c>
      <c r="B42" s="329"/>
      <c r="C42" s="336" t="s">
        <v>886</v>
      </c>
      <c r="D42" s="336">
        <v>2019</v>
      </c>
      <c r="E42" s="331" t="s">
        <v>11</v>
      </c>
      <c r="F42" s="338">
        <v>33</v>
      </c>
      <c r="G42" s="336">
        <v>30</v>
      </c>
      <c r="H42" s="336">
        <v>990</v>
      </c>
      <c r="I42" s="336">
        <v>30</v>
      </c>
      <c r="J42" s="336">
        <v>990</v>
      </c>
      <c r="K42" s="321"/>
      <c r="L42" s="321"/>
      <c r="M42" s="321"/>
    </row>
    <row r="43" spans="1:22" ht="18">
      <c r="A43" s="336">
        <v>33</v>
      </c>
      <c r="B43" s="336"/>
      <c r="C43" s="329" t="s">
        <v>890</v>
      </c>
      <c r="D43" s="329">
        <v>2019</v>
      </c>
      <c r="E43" s="331" t="s">
        <v>11</v>
      </c>
      <c r="F43" s="330">
        <v>553</v>
      </c>
      <c r="G43" s="329">
        <v>5</v>
      </c>
      <c r="H43" s="329">
        <v>2765</v>
      </c>
      <c r="I43" s="329">
        <v>5</v>
      </c>
      <c r="J43" s="329">
        <v>2765</v>
      </c>
      <c r="K43" s="321"/>
      <c r="L43" s="333"/>
      <c r="M43" s="321"/>
    </row>
    <row r="44" spans="1:22" ht="18">
      <c r="A44" s="329">
        <v>34</v>
      </c>
      <c r="B44" s="329"/>
      <c r="C44" s="329" t="s">
        <v>971</v>
      </c>
      <c r="D44" s="329">
        <v>2019</v>
      </c>
      <c r="E44" s="331" t="s">
        <v>11</v>
      </c>
      <c r="F44" s="330">
        <v>2715</v>
      </c>
      <c r="G44" s="329">
        <v>2</v>
      </c>
      <c r="H44" s="329">
        <v>5430</v>
      </c>
      <c r="I44" s="329">
        <v>2</v>
      </c>
      <c r="J44" s="329">
        <v>5430</v>
      </c>
      <c r="K44" s="321"/>
      <c r="L44" s="321"/>
      <c r="M44" s="321"/>
    </row>
    <row r="45" spans="1:22" ht="18">
      <c r="A45" s="329">
        <v>35</v>
      </c>
      <c r="B45" s="329"/>
      <c r="C45" s="329" t="s">
        <v>888</v>
      </c>
      <c r="D45" s="329">
        <v>2019</v>
      </c>
      <c r="E45" s="331" t="s">
        <v>11</v>
      </c>
      <c r="F45" s="330">
        <v>780</v>
      </c>
      <c r="G45" s="329">
        <v>4</v>
      </c>
      <c r="H45" s="329">
        <v>3120</v>
      </c>
      <c r="I45" s="329">
        <v>4</v>
      </c>
      <c r="J45" s="329">
        <v>3120</v>
      </c>
      <c r="K45" s="321"/>
      <c r="L45" s="321"/>
      <c r="M45" s="321"/>
    </row>
    <row r="46" spans="1:22" ht="18">
      <c r="A46" s="329">
        <v>36</v>
      </c>
      <c r="B46" s="329"/>
      <c r="C46" s="336" t="s">
        <v>889</v>
      </c>
      <c r="D46" s="336">
        <v>2019</v>
      </c>
      <c r="E46" s="331" t="s">
        <v>11</v>
      </c>
      <c r="F46" s="338">
        <v>715</v>
      </c>
      <c r="G46" s="336">
        <v>4</v>
      </c>
      <c r="H46" s="336">
        <v>2860</v>
      </c>
      <c r="I46" s="336">
        <v>4</v>
      </c>
      <c r="J46" s="329">
        <v>2860</v>
      </c>
      <c r="K46" s="321"/>
      <c r="L46" s="321"/>
      <c r="M46" s="321"/>
    </row>
    <row r="47" spans="1:22" ht="18">
      <c r="A47" s="329">
        <v>37</v>
      </c>
      <c r="B47" s="329"/>
      <c r="C47" s="329" t="s">
        <v>894</v>
      </c>
      <c r="D47" s="329">
        <v>2019</v>
      </c>
      <c r="E47" s="331" t="s">
        <v>11</v>
      </c>
      <c r="F47" s="330">
        <v>390</v>
      </c>
      <c r="G47" s="329">
        <v>6</v>
      </c>
      <c r="H47" s="329">
        <v>2340</v>
      </c>
      <c r="I47" s="329">
        <v>6</v>
      </c>
      <c r="J47" s="329">
        <v>2340</v>
      </c>
      <c r="K47" s="321"/>
      <c r="L47" s="321"/>
      <c r="M47" s="321"/>
    </row>
    <row r="48" spans="1:22" ht="18">
      <c r="A48" s="329">
        <v>38</v>
      </c>
      <c r="B48" s="329"/>
      <c r="C48" s="329" t="s">
        <v>356</v>
      </c>
      <c r="D48" s="329">
        <v>2019</v>
      </c>
      <c r="E48" s="331" t="s">
        <v>11</v>
      </c>
      <c r="F48" s="330">
        <v>130</v>
      </c>
      <c r="G48" s="329">
        <v>6</v>
      </c>
      <c r="H48" s="329">
        <v>780</v>
      </c>
      <c r="I48" s="329">
        <v>6</v>
      </c>
      <c r="J48" s="329">
        <v>780</v>
      </c>
      <c r="K48" s="321"/>
      <c r="L48" s="321"/>
      <c r="M48" s="321"/>
    </row>
    <row r="49" spans="1:21">
      <c r="A49" s="329">
        <v>39</v>
      </c>
      <c r="B49" s="329"/>
      <c r="C49" s="329" t="s">
        <v>887</v>
      </c>
      <c r="D49" s="329">
        <v>2019</v>
      </c>
      <c r="E49" s="331" t="s">
        <v>11</v>
      </c>
      <c r="F49" s="330">
        <v>52</v>
      </c>
      <c r="G49" s="329">
        <v>6</v>
      </c>
      <c r="H49" s="329">
        <v>312</v>
      </c>
      <c r="I49" s="329">
        <v>6</v>
      </c>
      <c r="J49" s="329">
        <v>312</v>
      </c>
    </row>
    <row r="50" spans="1:21">
      <c r="A50" s="329">
        <v>40</v>
      </c>
      <c r="B50" s="330"/>
      <c r="C50" s="329" t="s">
        <v>972</v>
      </c>
      <c r="D50" s="329">
        <v>2019</v>
      </c>
      <c r="E50" s="331" t="s">
        <v>11</v>
      </c>
      <c r="F50" s="330">
        <v>260</v>
      </c>
      <c r="G50" s="329">
        <v>2</v>
      </c>
      <c r="H50" s="329">
        <v>520</v>
      </c>
      <c r="I50" s="329">
        <v>2</v>
      </c>
      <c r="J50" s="329">
        <v>520</v>
      </c>
    </row>
    <row r="51" spans="1:21">
      <c r="A51" s="341">
        <v>41</v>
      </c>
      <c r="B51" s="342"/>
      <c r="C51" s="329" t="s">
        <v>885</v>
      </c>
      <c r="D51" s="330">
        <v>2019</v>
      </c>
      <c r="E51" s="331" t="s">
        <v>11</v>
      </c>
      <c r="F51" s="330">
        <v>455</v>
      </c>
      <c r="G51" s="330">
        <v>30</v>
      </c>
      <c r="H51" s="329">
        <v>13650</v>
      </c>
      <c r="I51" s="330">
        <v>30</v>
      </c>
      <c r="J51" s="329">
        <v>13650</v>
      </c>
    </row>
    <row r="52" spans="1:21">
      <c r="A52" s="343">
        <v>42</v>
      </c>
      <c r="B52" s="344"/>
      <c r="C52" s="329" t="s">
        <v>884</v>
      </c>
      <c r="D52" s="329">
        <v>2019</v>
      </c>
      <c r="E52" s="331" t="s">
        <v>11</v>
      </c>
      <c r="F52" s="330">
        <v>325</v>
      </c>
      <c r="G52" s="329">
        <v>30</v>
      </c>
      <c r="H52" s="329">
        <v>9750</v>
      </c>
      <c r="I52" s="329">
        <v>30</v>
      </c>
      <c r="J52" s="329">
        <v>9750</v>
      </c>
    </row>
    <row r="53" spans="1:21">
      <c r="A53" s="345">
        <v>43</v>
      </c>
      <c r="B53" s="339"/>
      <c r="C53" s="346" t="s">
        <v>35</v>
      </c>
      <c r="D53" s="345">
        <v>2021</v>
      </c>
      <c r="E53" s="345" t="s">
        <v>973</v>
      </c>
      <c r="F53" s="345">
        <v>14900</v>
      </c>
      <c r="G53" s="345">
        <v>1</v>
      </c>
      <c r="H53" s="345">
        <v>14900</v>
      </c>
      <c r="I53" s="345">
        <v>1</v>
      </c>
      <c r="J53" s="345">
        <v>14900</v>
      </c>
    </row>
    <row r="54" spans="1:21">
      <c r="A54" s="343">
        <v>44</v>
      </c>
      <c r="B54" s="344"/>
      <c r="C54" s="347" t="s">
        <v>974</v>
      </c>
      <c r="D54" s="343">
        <v>2021</v>
      </c>
      <c r="E54" s="331" t="s">
        <v>11</v>
      </c>
      <c r="F54" s="343">
        <v>207000</v>
      </c>
      <c r="G54" s="343">
        <v>1</v>
      </c>
      <c r="H54" s="343">
        <v>207000</v>
      </c>
      <c r="I54" s="343">
        <v>1</v>
      </c>
      <c r="J54" s="343">
        <v>207000</v>
      </c>
    </row>
    <row r="55" spans="1:21">
      <c r="A55" s="329">
        <v>45</v>
      </c>
      <c r="B55" s="330"/>
      <c r="C55" s="329" t="s">
        <v>975</v>
      </c>
      <c r="D55" s="329">
        <v>2021</v>
      </c>
      <c r="E55" s="334" t="s">
        <v>11</v>
      </c>
      <c r="F55" s="329">
        <v>168800</v>
      </c>
      <c r="G55" s="329">
        <v>1</v>
      </c>
      <c r="H55" s="329">
        <v>168800</v>
      </c>
      <c r="I55" s="330">
        <v>1</v>
      </c>
      <c r="J55" s="329">
        <v>168800</v>
      </c>
    </row>
    <row r="56" spans="1:21">
      <c r="A56" s="190">
        <v>46</v>
      </c>
      <c r="C56" s="329" t="s">
        <v>976</v>
      </c>
      <c r="D56" s="329">
        <v>2021</v>
      </c>
      <c r="E56" s="334" t="s">
        <v>108</v>
      </c>
      <c r="F56" s="329">
        <v>36923</v>
      </c>
      <c r="G56" s="329">
        <v>12</v>
      </c>
      <c r="H56" s="329">
        <v>443076</v>
      </c>
      <c r="I56" s="330">
        <v>12</v>
      </c>
      <c r="J56" s="329">
        <v>443076</v>
      </c>
    </row>
    <row r="57" spans="1:21">
      <c r="A57" s="190">
        <v>47</v>
      </c>
      <c r="C57" s="329" t="s">
        <v>977</v>
      </c>
      <c r="D57" s="329">
        <v>2021</v>
      </c>
      <c r="E57" s="334" t="s">
        <v>11</v>
      </c>
      <c r="F57" s="329">
        <v>32000</v>
      </c>
      <c r="G57" s="329">
        <v>1</v>
      </c>
      <c r="H57" s="329">
        <v>32000</v>
      </c>
      <c r="I57" s="330">
        <v>1</v>
      </c>
      <c r="J57" s="329">
        <v>32000</v>
      </c>
      <c r="T57" s="339"/>
      <c r="U57" s="339"/>
    </row>
    <row r="58" spans="1:21">
      <c r="C58" s="329" t="s">
        <v>111</v>
      </c>
      <c r="D58" s="329"/>
      <c r="E58" s="334"/>
      <c r="F58" s="329"/>
      <c r="G58" s="329">
        <v>468</v>
      </c>
      <c r="H58" s="329">
        <v>3966939</v>
      </c>
      <c r="I58" s="330">
        <v>468</v>
      </c>
      <c r="J58" s="329">
        <v>3966939</v>
      </c>
      <c r="T58" s="339"/>
      <c r="U58" s="339"/>
    </row>
  </sheetData>
  <mergeCells count="9">
    <mergeCell ref="G1:J5"/>
    <mergeCell ref="A6:K6"/>
    <mergeCell ref="A10:A11"/>
    <mergeCell ref="C10:C11"/>
    <mergeCell ref="D10:D11"/>
    <mergeCell ref="E10:E11"/>
    <mergeCell ref="F10:F11"/>
    <mergeCell ref="G10:H10"/>
    <mergeCell ref="I10:J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Համայնքապետարան</vt:lpstr>
      <vt:lpstr>Եղվ.N1մանկ.</vt:lpstr>
      <vt:lpstr>Եղվ.N2մանկ.</vt:lpstr>
      <vt:lpstr>Եղվ.արվ.դպ.</vt:lpstr>
      <vt:lpstr>Բնակֆոնդ</vt:lpstr>
      <vt:lpstr>Եղվ. մշ.տուն </vt:lpstr>
      <vt:lpstr>ԿԳՀ</vt:lpstr>
      <vt:lpstr>Զով. մանկ</vt:lpstr>
      <vt:lpstr>Զով.եր.դպր.</vt:lpstr>
      <vt:lpstr>Զով.մշակ.կենտ.</vt:lpstr>
      <vt:lpstr>Զորավ.մանկ</vt:lpstr>
      <vt:lpstr>Քասախի մշակ.տուն</vt:lpstr>
      <vt:lpstr>Պռոշ.մանկ.</vt:lpstr>
      <vt:lpstr>Պռոշ.մշ.կենտ.</vt:lpstr>
      <vt:lpstr>Քասախի գյուղապետարան</vt:lpstr>
      <vt:lpstr>Պռոշյանի գյուղապետարան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KOMP2</dc:creator>
  <cp:lastModifiedBy>KOMP2</cp:lastModifiedBy>
  <dcterms:created xsi:type="dcterms:W3CDTF">2022-03-03T10:13:11Z</dcterms:created>
  <dcterms:modified xsi:type="dcterms:W3CDTF">2022-03-17T06:46:34Z</dcterms:modified>
</cp:coreProperties>
</file>