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7795" windowHeight="12150" tabRatio="1000"/>
  </bookViews>
  <sheets>
    <sheet name="Համայնքապետարան" sheetId="2" r:id="rId1"/>
    <sheet name="ԿԳՀ" sheetId="15" r:id="rId2"/>
    <sheet name="Եղվարդի թիվ 1 մանկապարտեզ" sheetId="3" r:id="rId3"/>
    <sheet name="Եղվարդի թիվ 2 մանկապարրտեզ" sheetId="4" r:id="rId4"/>
    <sheet name="Զորավանի  մանկապարտեզ" sheetId="5" r:id="rId5"/>
    <sheet name="Զովունի մանկապարտեզ" sheetId="6" r:id="rId6"/>
    <sheet name="Քասախի մանկապարտեզ" sheetId="7" r:id="rId7"/>
    <sheet name="Պռոշյանի մանկապարտեզ" sheetId="8" r:id="rId8"/>
    <sheet name="Եղվարդի արվեստի դպրոց" sheetId="9" r:id="rId9"/>
    <sheet name="Եղվարդի մշակույթ" sheetId="13" r:id="rId10"/>
    <sheet name="Քասախի արվեստի դպրոց" sheetId="10" r:id="rId11"/>
    <sheet name="Զովունի մշակույթի տուն" sheetId="11" r:id="rId12"/>
    <sheet name="Զովունի երաժշտական դպրոց" sheetId="12" r:id="rId13"/>
    <sheet name="Պռոշյանի մշակույթ" sheetId="14" r:id="rId14"/>
    <sheet name="Բարեկարգում" sheetId="16" r:id="rId15"/>
  </sheets>
  <calcPr calcId="144525"/>
</workbook>
</file>

<file path=xl/calcChain.xml><?xml version="1.0" encoding="utf-8"?>
<calcChain xmlns="http://schemas.openxmlformats.org/spreadsheetml/2006/main">
  <c r="K503" i="2" l="1"/>
  <c r="I503" i="2"/>
  <c r="I594" i="16" l="1"/>
  <c r="I595" i="16" s="1"/>
  <c r="G594" i="16"/>
  <c r="G595" i="16" s="1"/>
  <c r="J591" i="16"/>
  <c r="H591" i="16"/>
  <c r="J590" i="16"/>
  <c r="H590" i="16"/>
  <c r="J589" i="16"/>
  <c r="H589" i="16"/>
  <c r="J588" i="16"/>
  <c r="H588" i="16"/>
  <c r="J587" i="16"/>
  <c r="H587" i="16"/>
  <c r="J586" i="16"/>
  <c r="H586" i="16"/>
  <c r="J585" i="16"/>
  <c r="H585" i="16"/>
  <c r="J584" i="16"/>
  <c r="H584" i="16"/>
  <c r="J583" i="16"/>
  <c r="H583" i="16"/>
  <c r="J582" i="16"/>
  <c r="H582" i="16"/>
  <c r="J581" i="16"/>
  <c r="H581" i="16"/>
  <c r="J580" i="16"/>
  <c r="H580" i="16"/>
  <c r="J579" i="16"/>
  <c r="H579" i="16"/>
  <c r="J578" i="16"/>
  <c r="H578" i="16"/>
  <c r="J577" i="16"/>
  <c r="H577" i="16"/>
  <c r="J576" i="16"/>
  <c r="H576" i="16"/>
  <c r="J575" i="16"/>
  <c r="H575" i="16"/>
  <c r="J574" i="16"/>
  <c r="H574" i="16"/>
  <c r="J573" i="16"/>
  <c r="H573" i="16"/>
  <c r="J572" i="16"/>
  <c r="H572" i="16"/>
  <c r="J571" i="16"/>
  <c r="H571" i="16"/>
  <c r="J570" i="16"/>
  <c r="H570" i="16"/>
  <c r="J569" i="16"/>
  <c r="H569" i="16"/>
  <c r="J568" i="16"/>
  <c r="H568" i="16"/>
  <c r="J567" i="16"/>
  <c r="H567" i="16"/>
  <c r="J566" i="16"/>
  <c r="J594" i="16" s="1"/>
  <c r="H566" i="16"/>
  <c r="H594" i="16" s="1"/>
  <c r="I557" i="16"/>
  <c r="G557" i="16"/>
  <c r="J510" i="16"/>
  <c r="H510" i="16"/>
  <c r="J509" i="16"/>
  <c r="H509" i="16"/>
  <c r="J508" i="16"/>
  <c r="H508" i="16"/>
  <c r="J507" i="16"/>
  <c r="H507" i="16"/>
  <c r="J506" i="16"/>
  <c r="H506" i="16"/>
  <c r="J505" i="16"/>
  <c r="H505" i="16"/>
  <c r="J504" i="16"/>
  <c r="H504" i="16"/>
  <c r="J503" i="16"/>
  <c r="H503" i="16"/>
  <c r="H502" i="16"/>
  <c r="J502" i="16" s="1"/>
  <c r="H501" i="16"/>
  <c r="J501" i="16" s="1"/>
  <c r="J500" i="16"/>
  <c r="H500" i="16"/>
  <c r="J499" i="16"/>
  <c r="H499" i="16"/>
  <c r="J498" i="16"/>
  <c r="H498" i="16"/>
  <c r="J497" i="16"/>
  <c r="H497" i="16"/>
  <c r="J496" i="16"/>
  <c r="H496" i="16"/>
  <c r="J495" i="16"/>
  <c r="H495" i="16"/>
  <c r="J494" i="16"/>
  <c r="H494" i="16"/>
  <c r="J493" i="16"/>
  <c r="H493" i="16"/>
  <c r="H492" i="16"/>
  <c r="J492" i="16" s="1"/>
  <c r="H491" i="16"/>
  <c r="J491" i="16" s="1"/>
  <c r="J490" i="16"/>
  <c r="H490" i="16"/>
  <c r="J489" i="16"/>
  <c r="H489" i="16"/>
  <c r="J488" i="16"/>
  <c r="H488" i="16"/>
  <c r="J487" i="16"/>
  <c r="H487" i="16"/>
  <c r="J486" i="16"/>
  <c r="H486" i="16"/>
  <c r="J485" i="16"/>
  <c r="H485" i="16"/>
  <c r="J484" i="16"/>
  <c r="H484" i="16"/>
  <c r="H483" i="16"/>
  <c r="H557" i="16" s="1"/>
  <c r="I472" i="16"/>
  <c r="G472" i="16"/>
  <c r="J469" i="16"/>
  <c r="H469" i="16"/>
  <c r="J468" i="16"/>
  <c r="H468" i="16"/>
  <c r="J467" i="16"/>
  <c r="H467" i="16"/>
  <c r="J466" i="16"/>
  <c r="H466" i="16"/>
  <c r="J465" i="16"/>
  <c r="H465" i="16"/>
  <c r="J464" i="16"/>
  <c r="H464" i="16"/>
  <c r="J463" i="16"/>
  <c r="H463" i="16"/>
  <c r="J461" i="16"/>
  <c r="H461" i="16"/>
  <c r="J460" i="16"/>
  <c r="H460" i="16"/>
  <c r="J459" i="16"/>
  <c r="H459" i="16"/>
  <c r="H472" i="16" s="1"/>
  <c r="J455" i="16"/>
  <c r="J454" i="16"/>
  <c r="J452" i="16"/>
  <c r="J472" i="16" s="1"/>
  <c r="I446" i="16"/>
  <c r="H446" i="16"/>
  <c r="G446" i="16"/>
  <c r="J431" i="16"/>
  <c r="H431" i="16"/>
  <c r="J429" i="16"/>
  <c r="J446" i="16" s="1"/>
  <c r="H429" i="16"/>
  <c r="J426" i="16"/>
  <c r="I426" i="16"/>
  <c r="H426" i="16"/>
  <c r="G426" i="16"/>
  <c r="G406" i="16"/>
  <c r="H373" i="16"/>
  <c r="J372" i="16"/>
  <c r="I372" i="16"/>
  <c r="I371" i="16"/>
  <c r="J370" i="16"/>
  <c r="I370" i="16"/>
  <c r="H370" i="16"/>
  <c r="I369" i="16"/>
  <c r="F369" i="16"/>
  <c r="J369" i="16" s="1"/>
  <c r="I368" i="16"/>
  <c r="J367" i="16"/>
  <c r="I367" i="16"/>
  <c r="H367" i="16"/>
  <c r="F367" i="16"/>
  <c r="I366" i="16"/>
  <c r="J365" i="16"/>
  <c r="I365" i="16"/>
  <c r="H365" i="16"/>
  <c r="J364" i="16"/>
  <c r="I364" i="16"/>
  <c r="H364" i="16"/>
  <c r="F364" i="16"/>
  <c r="I363" i="16"/>
  <c r="I362" i="16"/>
  <c r="F362" i="16"/>
  <c r="J362" i="16" s="1"/>
  <c r="I361" i="16"/>
  <c r="F361" i="16"/>
  <c r="J361" i="16" s="1"/>
  <c r="I360" i="16"/>
  <c r="I359" i="16"/>
  <c r="I358" i="16"/>
  <c r="I357" i="16"/>
  <c r="I356" i="16"/>
  <c r="F356" i="16"/>
  <c r="J356" i="16" s="1"/>
  <c r="J406" i="16" s="1"/>
  <c r="I355" i="16"/>
  <c r="I354" i="16"/>
  <c r="I353" i="16"/>
  <c r="I352" i="16"/>
  <c r="I351" i="16"/>
  <c r="H351" i="16"/>
  <c r="I350" i="16"/>
  <c r="I349" i="16"/>
  <c r="H349" i="16"/>
  <c r="I348" i="16"/>
  <c r="H348" i="16"/>
  <c r="I347" i="16"/>
  <c r="H347" i="16"/>
  <c r="I346" i="16"/>
  <c r="H346" i="16"/>
  <c r="I345" i="16"/>
  <c r="H345" i="16"/>
  <c r="I344" i="16"/>
  <c r="I343" i="16"/>
  <c r="I342" i="16"/>
  <c r="I341" i="16"/>
  <c r="I406" i="16" s="1"/>
  <c r="G339" i="16"/>
  <c r="J335" i="16"/>
  <c r="H335" i="16"/>
  <c r="J334" i="16"/>
  <c r="H334" i="16"/>
  <c r="I323" i="16"/>
  <c r="I322" i="16"/>
  <c r="I320" i="16"/>
  <c r="I339" i="16" s="1"/>
  <c r="F320" i="16"/>
  <c r="J281" i="16"/>
  <c r="J339" i="16" s="1"/>
  <c r="J280" i="16"/>
  <c r="H280" i="16"/>
  <c r="H339" i="16" s="1"/>
  <c r="I277" i="16"/>
  <c r="G277" i="16"/>
  <c r="J244" i="16"/>
  <c r="H244" i="16"/>
  <c r="H197" i="16"/>
  <c r="J197" i="16" s="1"/>
  <c r="H196" i="16"/>
  <c r="J196" i="16" s="1"/>
  <c r="H195" i="16"/>
  <c r="J195" i="16" s="1"/>
  <c r="H194" i="16"/>
  <c r="J191" i="16"/>
  <c r="H191" i="16"/>
  <c r="J190" i="16"/>
  <c r="H190" i="16"/>
  <c r="J189" i="16"/>
  <c r="H189" i="16"/>
  <c r="H188" i="16"/>
  <c r="H186" i="16"/>
  <c r="J186" i="16" s="1"/>
  <c r="H185" i="16"/>
  <c r="J185" i="16" s="1"/>
  <c r="H184" i="16"/>
  <c r="J184" i="16" s="1"/>
  <c r="H182" i="16"/>
  <c r="J181" i="16"/>
  <c r="H181" i="16"/>
  <c r="H176" i="16"/>
  <c r="H175" i="16"/>
  <c r="H160" i="16"/>
  <c r="H159" i="16"/>
  <c r="H158" i="16"/>
  <c r="H157" i="16"/>
  <c r="J157" i="16" s="1"/>
  <c r="H156" i="16"/>
  <c r="J156" i="16" s="1"/>
  <c r="J155" i="16"/>
  <c r="H155" i="16"/>
  <c r="H150" i="16"/>
  <c r="H149" i="16"/>
  <c r="H148" i="16"/>
  <c r="J148" i="16" s="1"/>
  <c r="H147" i="16"/>
  <c r="J147" i="16" s="1"/>
  <c r="H146" i="16"/>
  <c r="J146" i="16" s="1"/>
  <c r="H145" i="16"/>
  <c r="J144" i="16"/>
  <c r="H144" i="16"/>
  <c r="H138" i="16"/>
  <c r="H130" i="16"/>
  <c r="J130" i="16" s="1"/>
  <c r="H129" i="16"/>
  <c r="J128" i="16"/>
  <c r="H128" i="16"/>
  <c r="H123" i="16"/>
  <c r="H122" i="16"/>
  <c r="H121" i="16"/>
  <c r="H120" i="16"/>
  <c r="J120" i="16" s="1"/>
  <c r="H119" i="16"/>
  <c r="H118" i="16"/>
  <c r="H115" i="16"/>
  <c r="H110" i="16"/>
  <c r="H109" i="16"/>
  <c r="H108" i="16"/>
  <c r="H107" i="16"/>
  <c r="J106" i="16"/>
  <c r="H106" i="16"/>
  <c r="J105" i="16"/>
  <c r="H105" i="16"/>
  <c r="J104" i="16"/>
  <c r="H104" i="16"/>
  <c r="H102" i="16"/>
  <c r="H101" i="16"/>
  <c r="J101" i="16" s="1"/>
  <c r="H100" i="16"/>
  <c r="J100" i="16" s="1"/>
  <c r="H99" i="16"/>
  <c r="J99" i="16" s="1"/>
  <c r="H98" i="16"/>
  <c r="J97" i="16"/>
  <c r="H97" i="16"/>
  <c r="J96" i="16"/>
  <c r="H96" i="16"/>
  <c r="H95" i="16"/>
  <c r="H94" i="16"/>
  <c r="H93" i="16"/>
  <c r="H92" i="16"/>
  <c r="H91" i="16"/>
  <c r="H90" i="16"/>
  <c r="H89" i="16"/>
  <c r="H88" i="16"/>
  <c r="J87" i="16"/>
  <c r="H87" i="16"/>
  <c r="H86" i="16"/>
  <c r="H85" i="16"/>
  <c r="H84" i="16"/>
  <c r="H83" i="16"/>
  <c r="H82" i="16"/>
  <c r="H81" i="16"/>
  <c r="J80" i="16"/>
  <c r="H80" i="16"/>
  <c r="J79" i="16"/>
  <c r="H79" i="16"/>
  <c r="H78" i="16"/>
  <c r="H77" i="16"/>
  <c r="H76" i="16"/>
  <c r="H75" i="16"/>
  <c r="J75" i="16" s="1"/>
  <c r="H74" i="16"/>
  <c r="J73" i="16"/>
  <c r="H73" i="16"/>
  <c r="H72" i="16"/>
  <c r="H71" i="16"/>
  <c r="H70" i="16"/>
  <c r="H69" i="16"/>
  <c r="H68" i="16"/>
  <c r="H67" i="16"/>
  <c r="H66" i="16"/>
  <c r="H65" i="16"/>
  <c r="J64" i="16"/>
  <c r="H64" i="16"/>
  <c r="H63" i="16"/>
  <c r="H61" i="16"/>
  <c r="H60" i="16"/>
  <c r="H59" i="16"/>
  <c r="H58" i="16"/>
  <c r="H57" i="16"/>
  <c r="H56" i="16"/>
  <c r="H55" i="16"/>
  <c r="H54" i="16"/>
  <c r="H53" i="16"/>
  <c r="H51" i="16"/>
  <c r="H50" i="16"/>
  <c r="J49" i="16"/>
  <c r="H49" i="16"/>
  <c r="H48" i="16"/>
  <c r="J47" i="16"/>
  <c r="H47" i="16"/>
  <c r="H46" i="16"/>
  <c r="J46" i="16" s="1"/>
  <c r="H45" i="16"/>
  <c r="J45" i="16" s="1"/>
  <c r="H44" i="16"/>
  <c r="H43" i="16"/>
  <c r="H42" i="16"/>
  <c r="J42" i="16" s="1"/>
  <c r="H41" i="16"/>
  <c r="H40" i="16"/>
  <c r="H38" i="16"/>
  <c r="J38" i="16" s="1"/>
  <c r="H37" i="16"/>
  <c r="H36" i="16"/>
  <c r="H35" i="16"/>
  <c r="H34" i="16"/>
  <c r="H33" i="16"/>
  <c r="H32" i="16"/>
  <c r="H31" i="16"/>
  <c r="H30" i="16"/>
  <c r="H29" i="16"/>
  <c r="J28" i="16"/>
  <c r="H28" i="16"/>
  <c r="J27" i="16"/>
  <c r="H27" i="16"/>
  <c r="J21" i="16"/>
  <c r="H21" i="16"/>
  <c r="J20" i="16"/>
  <c r="H20" i="16"/>
  <c r="J19" i="16"/>
  <c r="H19" i="16"/>
  <c r="J18" i="16"/>
  <c r="H18" i="16"/>
  <c r="J17" i="16"/>
  <c r="J277" i="16" s="1"/>
  <c r="H17" i="16"/>
  <c r="H16" i="16"/>
  <c r="H13" i="16"/>
  <c r="H12" i="16"/>
  <c r="H277" i="16" s="1"/>
  <c r="J595" i="16" l="1"/>
  <c r="H356" i="16"/>
  <c r="H361" i="16"/>
  <c r="H406" i="16" s="1"/>
  <c r="H595" i="16" s="1"/>
  <c r="H362" i="16"/>
  <c r="H369" i="16"/>
  <c r="J483" i="16"/>
  <c r="J557" i="16" s="1"/>
  <c r="E662" i="16" l="1"/>
  <c r="D662" i="16"/>
  <c r="E627" i="16"/>
  <c r="D627" i="16"/>
  <c r="F910" i="2" l="1"/>
  <c r="F912" i="2"/>
  <c r="F911" i="2"/>
  <c r="F909" i="2"/>
  <c r="F908" i="2" l="1"/>
  <c r="G844" i="2" l="1"/>
  <c r="H315" i="2" l="1"/>
  <c r="K308" i="2" l="1"/>
  <c r="I308" i="2"/>
  <c r="G184" i="15" l="1"/>
  <c r="F170" i="15" l="1"/>
  <c r="E170" i="15"/>
  <c r="F151" i="15"/>
  <c r="E151" i="15"/>
  <c r="F906" i="2" l="1"/>
  <c r="I126" i="15"/>
  <c r="G126" i="15"/>
  <c r="H125" i="15"/>
  <c r="J125" i="15" s="1"/>
  <c r="H124" i="15"/>
  <c r="J124" i="15" s="1"/>
  <c r="J123" i="15"/>
  <c r="H123" i="15"/>
  <c r="J122" i="15"/>
  <c r="H122" i="15"/>
  <c r="J121" i="15"/>
  <c r="H121" i="15"/>
  <c r="H126" i="15" s="1"/>
  <c r="I119" i="15"/>
  <c r="G119" i="15"/>
  <c r="H118" i="15"/>
  <c r="J118" i="15" s="1"/>
  <c r="H117" i="15"/>
  <c r="J117" i="15" s="1"/>
  <c r="H116" i="15"/>
  <c r="J116" i="15" s="1"/>
  <c r="H115" i="15"/>
  <c r="J115" i="15" s="1"/>
  <c r="H114" i="15"/>
  <c r="J114" i="15" s="1"/>
  <c r="H113" i="15"/>
  <c r="J113" i="15" s="1"/>
  <c r="H112" i="15"/>
  <c r="J112" i="15" s="1"/>
  <c r="H111" i="15"/>
  <c r="J111" i="15" s="1"/>
  <c r="H110" i="15"/>
  <c r="J110" i="15" s="1"/>
  <c r="H109" i="15"/>
  <c r="J109" i="15" s="1"/>
  <c r="H108" i="15"/>
  <c r="H119" i="15" s="1"/>
  <c r="G106" i="15"/>
  <c r="I105" i="15"/>
  <c r="H105" i="15"/>
  <c r="J105" i="15" s="1"/>
  <c r="I104" i="15"/>
  <c r="H104" i="15"/>
  <c r="J104" i="15" s="1"/>
  <c r="I103" i="15"/>
  <c r="H103" i="15"/>
  <c r="J103" i="15" s="1"/>
  <c r="I102" i="15"/>
  <c r="H102" i="15"/>
  <c r="J102" i="15" s="1"/>
  <c r="I101" i="15"/>
  <c r="H101" i="15"/>
  <c r="J101" i="15" s="1"/>
  <c r="I100" i="15"/>
  <c r="H100" i="15"/>
  <c r="J100" i="15" s="1"/>
  <c r="I99" i="15"/>
  <c r="H99" i="15"/>
  <c r="J99" i="15" s="1"/>
  <c r="I98" i="15"/>
  <c r="H98" i="15"/>
  <c r="J98" i="15" s="1"/>
  <c r="I97" i="15"/>
  <c r="H97" i="15"/>
  <c r="J97" i="15" s="1"/>
  <c r="I96" i="15"/>
  <c r="H96" i="15"/>
  <c r="J96" i="15" s="1"/>
  <c r="I95" i="15"/>
  <c r="H95" i="15"/>
  <c r="J95" i="15" s="1"/>
  <c r="I94" i="15"/>
  <c r="H94" i="15"/>
  <c r="J94" i="15" s="1"/>
  <c r="I93" i="15"/>
  <c r="H93" i="15"/>
  <c r="J93" i="15" s="1"/>
  <c r="I92" i="15"/>
  <c r="H92" i="15"/>
  <c r="J92" i="15" s="1"/>
  <c r="I91" i="15"/>
  <c r="H91" i="15"/>
  <c r="J91" i="15" s="1"/>
  <c r="I90" i="15"/>
  <c r="H90" i="15"/>
  <c r="J90" i="15" s="1"/>
  <c r="I89" i="15"/>
  <c r="H89" i="15"/>
  <c r="J89" i="15" s="1"/>
  <c r="I88" i="15"/>
  <c r="H88" i="15"/>
  <c r="J88" i="15" s="1"/>
  <c r="I87" i="15"/>
  <c r="H87" i="15"/>
  <c r="J87" i="15" s="1"/>
  <c r="I86" i="15"/>
  <c r="H86" i="15"/>
  <c r="J86" i="15" s="1"/>
  <c r="I85" i="15"/>
  <c r="H85" i="15"/>
  <c r="J85" i="15" s="1"/>
  <c r="I84" i="15"/>
  <c r="H84" i="15"/>
  <c r="J84" i="15" s="1"/>
  <c r="I83" i="15"/>
  <c r="H83" i="15"/>
  <c r="J83" i="15" s="1"/>
  <c r="I82" i="15"/>
  <c r="I81" i="15"/>
  <c r="I80" i="15"/>
  <c r="J80" i="15" s="1"/>
  <c r="H80" i="15"/>
  <c r="I79" i="15"/>
  <c r="J79" i="15" s="1"/>
  <c r="H79" i="15"/>
  <c r="I78" i="15"/>
  <c r="J78" i="15" s="1"/>
  <c r="H78" i="15"/>
  <c r="I77" i="15"/>
  <c r="J77" i="15" s="1"/>
  <c r="H77" i="15"/>
  <c r="I76" i="15"/>
  <c r="J76" i="15" s="1"/>
  <c r="H76" i="15"/>
  <c r="I75" i="15"/>
  <c r="J75" i="15" s="1"/>
  <c r="H75" i="15"/>
  <c r="I74" i="15"/>
  <c r="J74" i="15" s="1"/>
  <c r="H74" i="15"/>
  <c r="I73" i="15"/>
  <c r="J73" i="15" s="1"/>
  <c r="H73" i="15"/>
  <c r="I72" i="15"/>
  <c r="J72" i="15" s="1"/>
  <c r="H72" i="15"/>
  <c r="I71" i="15"/>
  <c r="J71" i="15" s="1"/>
  <c r="H71" i="15"/>
  <c r="I70" i="15"/>
  <c r="J70" i="15" s="1"/>
  <c r="H70" i="15"/>
  <c r="I69" i="15"/>
  <c r="J69" i="15" s="1"/>
  <c r="H69" i="15"/>
  <c r="I68" i="15"/>
  <c r="J68" i="15" s="1"/>
  <c r="H68" i="15"/>
  <c r="J67" i="15"/>
  <c r="I67" i="15"/>
  <c r="H67" i="15"/>
  <c r="I66" i="15"/>
  <c r="J66" i="15" s="1"/>
  <c r="H66" i="15"/>
  <c r="I65" i="15"/>
  <c r="J65" i="15" s="1"/>
  <c r="H65" i="15"/>
  <c r="I64" i="15"/>
  <c r="J64" i="15" s="1"/>
  <c r="H64" i="15"/>
  <c r="J63" i="15"/>
  <c r="H63" i="15"/>
  <c r="J62" i="15"/>
  <c r="H62" i="15"/>
  <c r="I61" i="15"/>
  <c r="J61" i="15" s="1"/>
  <c r="H61" i="15"/>
  <c r="I60" i="15"/>
  <c r="J60" i="15" s="1"/>
  <c r="H60" i="15"/>
  <c r="I59" i="15"/>
  <c r="J59" i="15" s="1"/>
  <c r="H59" i="15"/>
  <c r="I58" i="15"/>
  <c r="J58" i="15" s="1"/>
  <c r="H58" i="15"/>
  <c r="I57" i="15"/>
  <c r="J57" i="15" s="1"/>
  <c r="H57" i="15"/>
  <c r="I56" i="15"/>
  <c r="J56" i="15" s="1"/>
  <c r="H56" i="15"/>
  <c r="I55" i="15"/>
  <c r="J55" i="15" s="1"/>
  <c r="H55" i="15"/>
  <c r="I54" i="15"/>
  <c r="J54" i="15" s="1"/>
  <c r="H54" i="15"/>
  <c r="I53" i="15"/>
  <c r="J53" i="15" s="1"/>
  <c r="H53" i="15"/>
  <c r="I52" i="15"/>
  <c r="J52" i="15" s="1"/>
  <c r="H52" i="15"/>
  <c r="I51" i="15"/>
  <c r="J51" i="15" s="1"/>
  <c r="H51" i="15"/>
  <c r="I50" i="15"/>
  <c r="J50" i="15" s="1"/>
  <c r="H50" i="15"/>
  <c r="J49" i="15"/>
  <c r="I49" i="15"/>
  <c r="H49" i="15"/>
  <c r="I48" i="15"/>
  <c r="J48" i="15" s="1"/>
  <c r="H48" i="15"/>
  <c r="I47" i="15"/>
  <c r="J47" i="15" s="1"/>
  <c r="H47" i="15"/>
  <c r="I46" i="15"/>
  <c r="J46" i="15" s="1"/>
  <c r="H46" i="15"/>
  <c r="I45" i="15"/>
  <c r="J45" i="15" s="1"/>
  <c r="H45" i="15"/>
  <c r="I44" i="15"/>
  <c r="J44" i="15" s="1"/>
  <c r="H44" i="15"/>
  <c r="I43" i="15"/>
  <c r="J43" i="15" s="1"/>
  <c r="H43" i="15"/>
  <c r="I42" i="15"/>
  <c r="J42" i="15" s="1"/>
  <c r="H42" i="15"/>
  <c r="I41" i="15"/>
  <c r="J41" i="15" s="1"/>
  <c r="H41" i="15"/>
  <c r="I40" i="15"/>
  <c r="J40" i="15" s="1"/>
  <c r="H40" i="15"/>
  <c r="I39" i="15"/>
  <c r="J39" i="15" s="1"/>
  <c r="H39" i="15"/>
  <c r="I38" i="15"/>
  <c r="J38" i="15" s="1"/>
  <c r="H38" i="15"/>
  <c r="I37" i="15"/>
  <c r="J37" i="15" s="1"/>
  <c r="H37" i="15"/>
  <c r="I36" i="15"/>
  <c r="J36" i="15" s="1"/>
  <c r="H36" i="15"/>
  <c r="I35" i="15"/>
  <c r="J35" i="15" s="1"/>
  <c r="H35" i="15"/>
  <c r="I34" i="15"/>
  <c r="J34" i="15" s="1"/>
  <c r="H34" i="15"/>
  <c r="I33" i="15"/>
  <c r="J33" i="15" s="1"/>
  <c r="H33" i="15"/>
  <c r="I32" i="15"/>
  <c r="J32" i="15" s="1"/>
  <c r="H32" i="15"/>
  <c r="I31" i="15"/>
  <c r="J31" i="15" s="1"/>
  <c r="H31" i="15"/>
  <c r="I30" i="15"/>
  <c r="J30" i="15" s="1"/>
  <c r="H30" i="15"/>
  <c r="I29" i="15"/>
  <c r="J29" i="15" s="1"/>
  <c r="H29" i="15"/>
  <c r="I28" i="15"/>
  <c r="J28" i="15" s="1"/>
  <c r="H28" i="15"/>
  <c r="I27" i="15"/>
  <c r="J27" i="15" s="1"/>
  <c r="H27" i="15"/>
  <c r="I26" i="15"/>
  <c r="J26" i="15" s="1"/>
  <c r="H26" i="15"/>
  <c r="I25" i="15"/>
  <c r="J25" i="15" s="1"/>
  <c r="H25" i="15"/>
  <c r="I24" i="15"/>
  <c r="J24" i="15" s="1"/>
  <c r="H24" i="15"/>
  <c r="I23" i="15"/>
  <c r="J23" i="15" s="1"/>
  <c r="H23" i="15"/>
  <c r="I22" i="15"/>
  <c r="J22" i="15" s="1"/>
  <c r="I21" i="15"/>
  <c r="J21" i="15" s="1"/>
  <c r="H21" i="15"/>
  <c r="I20" i="15"/>
  <c r="J20" i="15" s="1"/>
  <c r="H20" i="15"/>
  <c r="I19" i="15"/>
  <c r="J19" i="15" s="1"/>
  <c r="H19" i="15"/>
  <c r="I18" i="15"/>
  <c r="J18" i="15" s="1"/>
  <c r="H18" i="15"/>
  <c r="I17" i="15"/>
  <c r="J17" i="15" s="1"/>
  <c r="H17" i="15"/>
  <c r="I16" i="15"/>
  <c r="J16" i="15" s="1"/>
  <c r="H16" i="15"/>
  <c r="I15" i="15"/>
  <c r="J15" i="15" s="1"/>
  <c r="H15" i="15"/>
  <c r="I14" i="15"/>
  <c r="J14" i="15" s="1"/>
  <c r="H14" i="15"/>
  <c r="I13" i="15"/>
  <c r="J13" i="15" s="1"/>
  <c r="H13" i="15"/>
  <c r="I12" i="15"/>
  <c r="J12" i="15" s="1"/>
  <c r="H12" i="15"/>
  <c r="I11" i="15"/>
  <c r="J11" i="15" s="1"/>
  <c r="H11" i="15"/>
  <c r="J10" i="15"/>
  <c r="I10" i="15"/>
  <c r="H10" i="15"/>
  <c r="H106" i="15" s="1"/>
  <c r="J126" i="15" l="1"/>
  <c r="I106" i="15"/>
  <c r="I127" i="15" s="1"/>
  <c r="J108" i="15"/>
  <c r="J119" i="15" s="1"/>
  <c r="G127" i="15"/>
  <c r="J106" i="15"/>
  <c r="J127" i="15" s="1"/>
  <c r="H127" i="15"/>
  <c r="E107" i="14" l="1"/>
  <c r="E93" i="14"/>
  <c r="D93" i="14"/>
  <c r="I75" i="14" l="1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G51" i="14"/>
  <c r="I50" i="14"/>
  <c r="G50" i="14"/>
  <c r="I49" i="14"/>
  <c r="G49" i="14"/>
  <c r="I48" i="14"/>
  <c r="G48" i="14"/>
  <c r="I47" i="14"/>
  <c r="G47" i="14"/>
  <c r="I46" i="14"/>
  <c r="G46" i="14"/>
  <c r="I45" i="14"/>
  <c r="G45" i="14"/>
  <c r="I44" i="14"/>
  <c r="G44" i="14"/>
  <c r="I43" i="14"/>
  <c r="G43" i="14"/>
  <c r="I42" i="14"/>
  <c r="G42" i="14"/>
  <c r="I41" i="14"/>
  <c r="G41" i="14"/>
  <c r="I40" i="14"/>
  <c r="G40" i="14"/>
  <c r="I39" i="14"/>
  <c r="G39" i="14"/>
  <c r="I38" i="14"/>
  <c r="G38" i="14"/>
  <c r="I37" i="14"/>
  <c r="G37" i="14"/>
  <c r="I36" i="14"/>
  <c r="G36" i="14"/>
  <c r="I35" i="14"/>
  <c r="G35" i="14"/>
  <c r="I34" i="14"/>
  <c r="G34" i="14"/>
  <c r="I33" i="14"/>
  <c r="G33" i="14"/>
  <c r="I32" i="14"/>
  <c r="G32" i="14"/>
  <c r="I31" i="14"/>
  <c r="G31" i="14"/>
  <c r="I30" i="14"/>
  <c r="G30" i="14"/>
  <c r="I29" i="14"/>
  <c r="G29" i="14"/>
  <c r="I28" i="14"/>
  <c r="G28" i="14"/>
  <c r="I27" i="14"/>
  <c r="G27" i="14"/>
  <c r="I26" i="14"/>
  <c r="G26" i="14"/>
  <c r="I25" i="14"/>
  <c r="G25" i="14"/>
  <c r="I24" i="14"/>
  <c r="G24" i="14"/>
  <c r="I23" i="14"/>
  <c r="G23" i="14"/>
  <c r="I22" i="14"/>
  <c r="G22" i="14"/>
  <c r="I21" i="14"/>
  <c r="G21" i="14"/>
  <c r="I20" i="14"/>
  <c r="G20" i="14"/>
  <c r="I19" i="14"/>
  <c r="G19" i="14"/>
  <c r="I18" i="14"/>
  <c r="G18" i="14"/>
  <c r="I17" i="14"/>
  <c r="G17" i="14"/>
  <c r="I16" i="14"/>
  <c r="G16" i="14"/>
  <c r="I15" i="14"/>
  <c r="G15" i="14"/>
  <c r="I14" i="14"/>
  <c r="G14" i="14"/>
  <c r="I13" i="14"/>
  <c r="G13" i="14"/>
  <c r="I12" i="14"/>
  <c r="G12" i="14"/>
  <c r="I11" i="14"/>
  <c r="G11" i="14"/>
  <c r="G10" i="14"/>
  <c r="E69" i="13" l="1"/>
  <c r="D69" i="13"/>
  <c r="H53" i="13" l="1"/>
  <c r="F53" i="13"/>
  <c r="G42" i="13"/>
  <c r="I42" i="13" s="1"/>
  <c r="G41" i="13"/>
  <c r="I41" i="13" s="1"/>
  <c r="G40" i="13"/>
  <c r="I40" i="13" s="1"/>
  <c r="G39" i="13"/>
  <c r="I39" i="13" s="1"/>
  <c r="G38" i="13"/>
  <c r="I38" i="13" s="1"/>
  <c r="G37" i="13"/>
  <c r="I37" i="13" s="1"/>
  <c r="G36" i="13"/>
  <c r="I36" i="13" s="1"/>
  <c r="G35" i="13"/>
  <c r="I35" i="13" s="1"/>
  <c r="G34" i="13"/>
  <c r="I34" i="13" s="1"/>
  <c r="G33" i="13"/>
  <c r="I33" i="13" s="1"/>
  <c r="G32" i="13"/>
  <c r="I32" i="13" s="1"/>
  <c r="G31" i="13"/>
  <c r="I31" i="13" s="1"/>
  <c r="G30" i="13"/>
  <c r="I30" i="13" s="1"/>
  <c r="G29" i="13"/>
  <c r="I29" i="13" s="1"/>
  <c r="G28" i="13"/>
  <c r="I28" i="13" s="1"/>
  <c r="G27" i="13"/>
  <c r="I27" i="13" s="1"/>
  <c r="G26" i="13"/>
  <c r="I26" i="13" s="1"/>
  <c r="G25" i="13"/>
  <c r="I25" i="13" s="1"/>
  <c r="G24" i="13"/>
  <c r="I24" i="13" s="1"/>
  <c r="G23" i="13"/>
  <c r="I23" i="13" s="1"/>
  <c r="G22" i="13"/>
  <c r="I22" i="13" s="1"/>
  <c r="G21" i="13"/>
  <c r="I21" i="13" s="1"/>
  <c r="G20" i="13"/>
  <c r="I20" i="13" s="1"/>
  <c r="G19" i="13"/>
  <c r="I19" i="13" s="1"/>
  <c r="G18" i="13"/>
  <c r="I18" i="13" s="1"/>
  <c r="G17" i="13"/>
  <c r="I17" i="13" s="1"/>
  <c r="G16" i="13"/>
  <c r="I16" i="13" s="1"/>
  <c r="G15" i="13"/>
  <c r="I15" i="13" s="1"/>
  <c r="G14" i="13"/>
  <c r="I14" i="13" s="1"/>
  <c r="G13" i="13"/>
  <c r="G53" i="13" l="1"/>
  <c r="I13" i="13"/>
  <c r="I53" i="13" s="1"/>
  <c r="E139" i="12" l="1"/>
  <c r="D139" i="12"/>
  <c r="E114" i="12"/>
  <c r="D114" i="12"/>
  <c r="I89" i="12" l="1"/>
  <c r="G89" i="12"/>
  <c r="I13" i="12"/>
  <c r="H13" i="12"/>
  <c r="G13" i="12"/>
  <c r="E185" i="11" l="1"/>
  <c r="D185" i="11"/>
  <c r="D166" i="11"/>
  <c r="I151" i="11" l="1"/>
  <c r="H151" i="11"/>
  <c r="F261" i="10" l="1"/>
  <c r="E256" i="10"/>
  <c r="E255" i="10"/>
  <c r="E254" i="10"/>
  <c r="E253" i="10"/>
  <c r="E252" i="10"/>
  <c r="E251" i="10"/>
  <c r="E250" i="10"/>
  <c r="B250" i="10"/>
  <c r="B251" i="10" s="1"/>
  <c r="B252" i="10" s="1"/>
  <c r="B253" i="10" s="1"/>
  <c r="E249" i="10"/>
  <c r="E261" i="10" s="1"/>
  <c r="F242" i="10"/>
  <c r="E242" i="10"/>
  <c r="B238" i="10"/>
  <c r="B239" i="10" s="1"/>
  <c r="B240" i="10" s="1"/>
  <c r="H224" i="10"/>
  <c r="F224" i="10"/>
  <c r="I222" i="10"/>
  <c r="G222" i="10"/>
  <c r="I221" i="10"/>
  <c r="G221" i="10"/>
  <c r="I220" i="10"/>
  <c r="G220" i="10"/>
  <c r="I219" i="10"/>
  <c r="G219" i="10"/>
  <c r="I218" i="10"/>
  <c r="G218" i="10"/>
  <c r="I217" i="10"/>
  <c r="G217" i="10"/>
  <c r="I216" i="10"/>
  <c r="G216" i="10"/>
  <c r="I215" i="10"/>
  <c r="G215" i="10"/>
  <c r="I214" i="10"/>
  <c r="G214" i="10"/>
  <c r="I213" i="10"/>
  <c r="G213" i="10"/>
  <c r="I212" i="10"/>
  <c r="G212" i="10"/>
  <c r="I211" i="10"/>
  <c r="G211" i="10"/>
  <c r="I210" i="10"/>
  <c r="G210" i="10"/>
  <c r="I209" i="10"/>
  <c r="G209" i="10"/>
  <c r="I208" i="10"/>
  <c r="G208" i="10"/>
  <c r="I207" i="10"/>
  <c r="G207" i="10"/>
  <c r="I206" i="10"/>
  <c r="G206" i="10"/>
  <c r="I205" i="10"/>
  <c r="G205" i="10"/>
  <c r="I204" i="10"/>
  <c r="G204" i="10"/>
  <c r="I203" i="10"/>
  <c r="G203" i="10"/>
  <c r="I202" i="10"/>
  <c r="G202" i="10"/>
  <c r="I201" i="10"/>
  <c r="G201" i="10"/>
  <c r="I200" i="10"/>
  <c r="G200" i="10"/>
  <c r="I199" i="10"/>
  <c r="G199" i="10"/>
  <c r="I198" i="10"/>
  <c r="G198" i="10"/>
  <c r="I197" i="10"/>
  <c r="G197" i="10"/>
  <c r="I196" i="10"/>
  <c r="G196" i="10"/>
  <c r="I195" i="10"/>
  <c r="G195" i="10"/>
  <c r="I194" i="10"/>
  <c r="G194" i="10"/>
  <c r="I193" i="10"/>
  <c r="G193" i="10"/>
  <c r="I192" i="10"/>
  <c r="G192" i="10"/>
  <c r="I191" i="10"/>
  <c r="G191" i="10"/>
  <c r="I190" i="10"/>
  <c r="G190" i="10"/>
  <c r="I189" i="10"/>
  <c r="G189" i="10"/>
  <c r="I188" i="10"/>
  <c r="G188" i="10"/>
  <c r="I187" i="10"/>
  <c r="G187" i="10"/>
  <c r="I186" i="10"/>
  <c r="G186" i="10"/>
  <c r="I185" i="10"/>
  <c r="G185" i="10"/>
  <c r="I184" i="10"/>
  <c r="G184" i="10"/>
  <c r="I183" i="10"/>
  <c r="G183" i="10"/>
  <c r="I182" i="10"/>
  <c r="G182" i="10"/>
  <c r="I181" i="10"/>
  <c r="G181" i="10"/>
  <c r="I180" i="10"/>
  <c r="G180" i="10"/>
  <c r="I179" i="10"/>
  <c r="G179" i="10"/>
  <c r="I178" i="10"/>
  <c r="G178" i="10"/>
  <c r="I177" i="10"/>
  <c r="G177" i="10"/>
  <c r="I176" i="10"/>
  <c r="G176" i="10"/>
  <c r="I175" i="10"/>
  <c r="G175" i="10"/>
  <c r="I174" i="10"/>
  <c r="G174" i="10"/>
  <c r="I173" i="10"/>
  <c r="G173" i="10"/>
  <c r="I172" i="10"/>
  <c r="G172" i="10"/>
  <c r="I171" i="10"/>
  <c r="G171" i="10"/>
  <c r="I170" i="10"/>
  <c r="G170" i="10"/>
  <c r="I169" i="10"/>
  <c r="G169" i="10"/>
  <c r="I168" i="10"/>
  <c r="G168" i="10"/>
  <c r="I167" i="10"/>
  <c r="G167" i="10"/>
  <c r="I166" i="10"/>
  <c r="G166" i="10"/>
  <c r="I165" i="10"/>
  <c r="G165" i="10"/>
  <c r="I164" i="10"/>
  <c r="G164" i="10"/>
  <c r="I163" i="10"/>
  <c r="G163" i="10"/>
  <c r="I162" i="10"/>
  <c r="G162" i="10"/>
  <c r="I161" i="10"/>
  <c r="G161" i="10"/>
  <c r="I160" i="10"/>
  <c r="G160" i="10"/>
  <c r="I159" i="10"/>
  <c r="G159" i="10"/>
  <c r="I158" i="10"/>
  <c r="G158" i="10"/>
  <c r="I157" i="10"/>
  <c r="G157" i="10"/>
  <c r="I156" i="10"/>
  <c r="G156" i="10"/>
  <c r="I155" i="10"/>
  <c r="G155" i="10"/>
  <c r="I154" i="10"/>
  <c r="G154" i="10"/>
  <c r="I153" i="10"/>
  <c r="G153" i="10"/>
  <c r="I152" i="10"/>
  <c r="G152" i="10"/>
  <c r="I151" i="10"/>
  <c r="G151" i="10"/>
  <c r="I150" i="10"/>
  <c r="G150" i="10"/>
  <c r="I149" i="10"/>
  <c r="G149" i="10"/>
  <c r="I148" i="10"/>
  <c r="G148" i="10"/>
  <c r="I147" i="10"/>
  <c r="G147" i="10"/>
  <c r="I146" i="10"/>
  <c r="G146" i="10"/>
  <c r="I145" i="10"/>
  <c r="G145" i="10"/>
  <c r="I144" i="10"/>
  <c r="G144" i="10"/>
  <c r="I143" i="10"/>
  <c r="G143" i="10"/>
  <c r="I142" i="10"/>
  <c r="G142" i="10"/>
  <c r="I141" i="10"/>
  <c r="G141" i="10"/>
  <c r="I140" i="10"/>
  <c r="G140" i="10"/>
  <c r="I139" i="10"/>
  <c r="G139" i="10"/>
  <c r="I138" i="10"/>
  <c r="G138" i="10"/>
  <c r="I137" i="10"/>
  <c r="G137" i="10"/>
  <c r="I136" i="10"/>
  <c r="G136" i="10"/>
  <c r="I135" i="10"/>
  <c r="G135" i="10"/>
  <c r="I134" i="10"/>
  <c r="G134" i="10"/>
  <c r="I133" i="10"/>
  <c r="G133" i="10"/>
  <c r="I132" i="10"/>
  <c r="G132" i="10"/>
  <c r="I131" i="10"/>
  <c r="G131" i="10"/>
  <c r="I130" i="10"/>
  <c r="G130" i="10"/>
  <c r="I129" i="10"/>
  <c r="G129" i="10"/>
  <c r="I128" i="10"/>
  <c r="G128" i="10"/>
  <c r="I127" i="10"/>
  <c r="G127" i="10"/>
  <c r="I126" i="10"/>
  <c r="G126" i="10"/>
  <c r="I125" i="10"/>
  <c r="G125" i="10"/>
  <c r="I124" i="10"/>
  <c r="G124" i="10"/>
  <c r="I123" i="10"/>
  <c r="G123" i="10"/>
  <c r="I122" i="10"/>
  <c r="G122" i="10"/>
  <c r="I121" i="10"/>
  <c r="G121" i="10"/>
  <c r="I120" i="10"/>
  <c r="G120" i="10"/>
  <c r="I119" i="10"/>
  <c r="G119" i="10"/>
  <c r="I118" i="10"/>
  <c r="G118" i="10"/>
  <c r="I117" i="10"/>
  <c r="G117" i="10"/>
  <c r="I116" i="10"/>
  <c r="G116" i="10"/>
  <c r="I115" i="10"/>
  <c r="G115" i="10"/>
  <c r="I114" i="10"/>
  <c r="G114" i="10"/>
  <c r="I113" i="10"/>
  <c r="G113" i="10"/>
  <c r="I112" i="10"/>
  <c r="G112" i="10"/>
  <c r="I111" i="10"/>
  <c r="G111" i="10"/>
  <c r="I110" i="10"/>
  <c r="G110" i="10"/>
  <c r="I109" i="10"/>
  <c r="G109" i="10"/>
  <c r="I108" i="10"/>
  <c r="G108" i="10"/>
  <c r="I107" i="10"/>
  <c r="G107" i="10"/>
  <c r="I106" i="10"/>
  <c r="G106" i="10"/>
  <c r="I105" i="10"/>
  <c r="G105" i="10"/>
  <c r="I104" i="10"/>
  <c r="G104" i="10"/>
  <c r="I103" i="10"/>
  <c r="G103" i="10"/>
  <c r="I102" i="10"/>
  <c r="G102" i="10"/>
  <c r="I101" i="10"/>
  <c r="G101" i="10"/>
  <c r="I100" i="10"/>
  <c r="G100" i="10"/>
  <c r="I99" i="10"/>
  <c r="G99" i="10"/>
  <c r="I98" i="10"/>
  <c r="G98" i="10"/>
  <c r="I97" i="10"/>
  <c r="G97" i="10"/>
  <c r="I96" i="10"/>
  <c r="G96" i="10"/>
  <c r="I95" i="10"/>
  <c r="G95" i="10"/>
  <c r="I94" i="10"/>
  <c r="G94" i="10"/>
  <c r="I93" i="10"/>
  <c r="G93" i="10"/>
  <c r="I92" i="10"/>
  <c r="G92" i="10"/>
  <c r="I91" i="10"/>
  <c r="G91" i="10"/>
  <c r="I90" i="10"/>
  <c r="G90" i="10"/>
  <c r="I89" i="10"/>
  <c r="G89" i="10"/>
  <c r="I88" i="10"/>
  <c r="G88" i="10"/>
  <c r="I87" i="10"/>
  <c r="G87" i="10"/>
  <c r="I86" i="10"/>
  <c r="G86" i="10"/>
  <c r="I85" i="10"/>
  <c r="G85" i="10"/>
  <c r="I84" i="10"/>
  <c r="G84" i="10"/>
  <c r="I83" i="10"/>
  <c r="G83" i="10"/>
  <c r="I82" i="10"/>
  <c r="G82" i="10"/>
  <c r="I81" i="10"/>
  <c r="G81" i="10"/>
  <c r="I80" i="10"/>
  <c r="G80" i="10"/>
  <c r="I79" i="10"/>
  <c r="G79" i="10"/>
  <c r="I78" i="10"/>
  <c r="G78" i="10"/>
  <c r="I77" i="10"/>
  <c r="G77" i="10"/>
  <c r="I76" i="10"/>
  <c r="G76" i="10"/>
  <c r="I75" i="10"/>
  <c r="G75" i="10"/>
  <c r="I74" i="10"/>
  <c r="G74" i="10"/>
  <c r="I73" i="10"/>
  <c r="G73" i="10"/>
  <c r="I72" i="10"/>
  <c r="G72" i="10"/>
  <c r="I71" i="10"/>
  <c r="G71" i="10"/>
  <c r="I70" i="10"/>
  <c r="G70" i="10"/>
  <c r="I69" i="10"/>
  <c r="G69" i="10"/>
  <c r="I68" i="10"/>
  <c r="G68" i="10"/>
  <c r="I67" i="10"/>
  <c r="G67" i="10"/>
  <c r="I66" i="10"/>
  <c r="G66" i="10"/>
  <c r="I65" i="10"/>
  <c r="G65" i="10"/>
  <c r="I64" i="10"/>
  <c r="G64" i="10"/>
  <c r="I63" i="10"/>
  <c r="G63" i="10"/>
  <c r="I62" i="10"/>
  <c r="G62" i="10"/>
  <c r="I61" i="10"/>
  <c r="G61" i="10"/>
  <c r="I60" i="10"/>
  <c r="G60" i="10"/>
  <c r="I59" i="10"/>
  <c r="G59" i="10"/>
  <c r="I58" i="10"/>
  <c r="G58" i="10"/>
  <c r="I57" i="10"/>
  <c r="G57" i="10"/>
  <c r="I56" i="10"/>
  <c r="G56" i="10"/>
  <c r="I55" i="10"/>
  <c r="G55" i="10"/>
  <c r="I54" i="10"/>
  <c r="G54" i="10"/>
  <c r="I53" i="10"/>
  <c r="G53" i="10"/>
  <c r="I52" i="10"/>
  <c r="G52" i="10"/>
  <c r="I51" i="10"/>
  <c r="G51" i="10"/>
  <c r="I50" i="10"/>
  <c r="G50" i="10"/>
  <c r="I49" i="10"/>
  <c r="G49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I42" i="10"/>
  <c r="G42" i="10"/>
  <c r="I41" i="10"/>
  <c r="G41" i="10"/>
  <c r="I40" i="10"/>
  <c r="G40" i="10"/>
  <c r="I39" i="10"/>
  <c r="G39" i="10"/>
  <c r="I38" i="10"/>
  <c r="G38" i="10"/>
  <c r="I37" i="10"/>
  <c r="G37" i="10"/>
  <c r="I36" i="10"/>
  <c r="G36" i="10"/>
  <c r="I35" i="10"/>
  <c r="G35" i="10"/>
  <c r="I34" i="10"/>
  <c r="G34" i="10"/>
  <c r="I33" i="10"/>
  <c r="G33" i="10"/>
  <c r="I32" i="10"/>
  <c r="G32" i="10"/>
  <c r="I31" i="10"/>
  <c r="G31" i="10"/>
  <c r="I30" i="10"/>
  <c r="G30" i="10"/>
  <c r="I29" i="10"/>
  <c r="G29" i="10"/>
  <c r="I28" i="10"/>
  <c r="G28" i="10"/>
  <c r="I27" i="10"/>
  <c r="G27" i="10"/>
  <c r="I26" i="10"/>
  <c r="G26" i="10"/>
  <c r="I25" i="10"/>
  <c r="G25" i="10"/>
  <c r="I24" i="10"/>
  <c r="G24" i="10"/>
  <c r="I23" i="10"/>
  <c r="G23" i="10"/>
  <c r="I22" i="10"/>
  <c r="G22" i="10"/>
  <c r="I21" i="10"/>
  <c r="G21" i="10"/>
  <c r="I20" i="10"/>
  <c r="G20" i="10"/>
  <c r="I19" i="10"/>
  <c r="G19" i="10"/>
  <c r="I18" i="10"/>
  <c r="G18" i="10"/>
  <c r="I17" i="10"/>
  <c r="G17" i="10"/>
  <c r="I16" i="10"/>
  <c r="G16" i="10"/>
  <c r="I15" i="10"/>
  <c r="G15" i="10"/>
  <c r="I14" i="10"/>
  <c r="G14" i="10"/>
  <c r="I13" i="10"/>
  <c r="I224" i="10" s="1"/>
  <c r="G13" i="10"/>
  <c r="E175" i="9"/>
  <c r="D175" i="9"/>
  <c r="E159" i="9"/>
  <c r="D159" i="9"/>
  <c r="G224" i="10" l="1"/>
  <c r="B257" i="10"/>
  <c r="B254" i="10"/>
  <c r="B255" i="10" s="1"/>
  <c r="B256" i="10" s="1"/>
  <c r="H137" i="9"/>
  <c r="G137" i="9"/>
  <c r="F137" i="9"/>
  <c r="I91" i="9"/>
  <c r="I137" i="9" s="1"/>
  <c r="I90" i="9"/>
  <c r="E394" i="8" l="1"/>
  <c r="D394" i="8"/>
  <c r="H351" i="8"/>
  <c r="G351" i="8"/>
  <c r="E309" i="8"/>
  <c r="G305" i="8"/>
  <c r="F305" i="8"/>
  <c r="H305" i="8" s="1"/>
  <c r="G302" i="8"/>
  <c r="F302" i="8"/>
  <c r="H302" i="8" s="1"/>
  <c r="G301" i="8"/>
  <c r="F301" i="8"/>
  <c r="H301" i="8" s="1"/>
  <c r="H299" i="8"/>
  <c r="G299" i="8"/>
  <c r="G297" i="8"/>
  <c r="F297" i="8"/>
  <c r="H297" i="8" s="1"/>
  <c r="G296" i="8"/>
  <c r="F296" i="8"/>
  <c r="H296" i="8" s="1"/>
  <c r="G295" i="8"/>
  <c r="F295" i="8"/>
  <c r="H295" i="8" s="1"/>
  <c r="G294" i="8"/>
  <c r="F294" i="8"/>
  <c r="H294" i="8" s="1"/>
  <c r="G293" i="8"/>
  <c r="F293" i="8"/>
  <c r="H293" i="8" s="1"/>
  <c r="G292" i="8"/>
  <c r="F292" i="8"/>
  <c r="H292" i="8" s="1"/>
  <c r="F290" i="8"/>
  <c r="H290" i="8" s="1"/>
  <c r="G289" i="8"/>
  <c r="F289" i="8"/>
  <c r="H289" i="8" s="1"/>
  <c r="G288" i="8"/>
  <c r="F288" i="8"/>
  <c r="H288" i="8" s="1"/>
  <c r="G287" i="8"/>
  <c r="F287" i="8"/>
  <c r="H287" i="8" s="1"/>
  <c r="G286" i="8"/>
  <c r="F286" i="8"/>
  <c r="F309" i="8" s="1"/>
  <c r="H285" i="8"/>
  <c r="G285" i="8"/>
  <c r="G284" i="8"/>
  <c r="F284" i="8"/>
  <c r="H284" i="8" s="1"/>
  <c r="G309" i="8" l="1"/>
  <c r="H286" i="8"/>
  <c r="H309" i="8" s="1"/>
  <c r="H272" i="8"/>
  <c r="I20" i="8"/>
  <c r="I19" i="8"/>
  <c r="I18" i="8"/>
  <c r="G17" i="8"/>
  <c r="I17" i="8" s="1"/>
  <c r="G16" i="8"/>
  <c r="I16" i="8" s="1"/>
  <c r="G15" i="8"/>
  <c r="I15" i="8" s="1"/>
  <c r="G13" i="8"/>
  <c r="I13" i="8" s="1"/>
  <c r="G12" i="8"/>
  <c r="I12" i="8" s="1"/>
  <c r="G11" i="8"/>
  <c r="I11" i="8" s="1"/>
  <c r="I272" i="8" l="1"/>
  <c r="E198" i="7"/>
  <c r="D198" i="7"/>
  <c r="E151" i="7" l="1"/>
  <c r="G150" i="7"/>
  <c r="F150" i="7"/>
  <c r="H150" i="7" s="1"/>
  <c r="G149" i="7"/>
  <c r="F149" i="7"/>
  <c r="H149" i="7" s="1"/>
  <c r="G148" i="7"/>
  <c r="F148" i="7"/>
  <c r="H148" i="7" s="1"/>
  <c r="G147" i="7"/>
  <c r="F147" i="7"/>
  <c r="H147" i="7" s="1"/>
  <c r="G146" i="7"/>
  <c r="F146" i="7"/>
  <c r="H146" i="7" s="1"/>
  <c r="G145" i="7"/>
  <c r="F145" i="7"/>
  <c r="H145" i="7" s="1"/>
  <c r="G144" i="7"/>
  <c r="F144" i="7"/>
  <c r="H144" i="7" s="1"/>
  <c r="G143" i="7"/>
  <c r="F143" i="7"/>
  <c r="H143" i="7" s="1"/>
  <c r="G142" i="7"/>
  <c r="F142" i="7"/>
  <c r="H142" i="7" s="1"/>
  <c r="G141" i="7"/>
  <c r="F141" i="7"/>
  <c r="H141" i="7" s="1"/>
  <c r="G140" i="7"/>
  <c r="F140" i="7"/>
  <c r="H140" i="7" s="1"/>
  <c r="G139" i="7"/>
  <c r="F139" i="7"/>
  <c r="H139" i="7" s="1"/>
  <c r="G138" i="7"/>
  <c r="G151" i="7" s="1"/>
  <c r="F138" i="7"/>
  <c r="F151" i="7" s="1"/>
  <c r="H138" i="7" l="1"/>
  <c r="H151" i="7" s="1"/>
  <c r="F127" i="7" l="1"/>
  <c r="H126" i="7"/>
  <c r="G126" i="7"/>
  <c r="I126" i="7" s="1"/>
  <c r="H125" i="7"/>
  <c r="G125" i="7"/>
  <c r="I125" i="7" s="1"/>
  <c r="H124" i="7"/>
  <c r="G124" i="7"/>
  <c r="I124" i="7" s="1"/>
  <c r="H123" i="7"/>
  <c r="G123" i="7"/>
  <c r="I123" i="7" s="1"/>
  <c r="H122" i="7"/>
  <c r="G122" i="7"/>
  <c r="I122" i="7" s="1"/>
  <c r="H121" i="7"/>
  <c r="G121" i="7"/>
  <c r="I121" i="7" s="1"/>
  <c r="H120" i="7"/>
  <c r="G120" i="7"/>
  <c r="I120" i="7" s="1"/>
  <c r="H119" i="7"/>
  <c r="G119" i="7"/>
  <c r="I119" i="7" s="1"/>
  <c r="H118" i="7"/>
  <c r="G118" i="7"/>
  <c r="I118" i="7" s="1"/>
  <c r="H117" i="7"/>
  <c r="G117" i="7"/>
  <c r="I117" i="7" s="1"/>
  <c r="H116" i="7"/>
  <c r="G116" i="7"/>
  <c r="I116" i="7" s="1"/>
  <c r="H115" i="7"/>
  <c r="G115" i="7"/>
  <c r="I115" i="7" s="1"/>
  <c r="H114" i="7"/>
  <c r="G114" i="7"/>
  <c r="I114" i="7" s="1"/>
  <c r="H113" i="7"/>
  <c r="G113" i="7"/>
  <c r="I113" i="7" s="1"/>
  <c r="H112" i="7"/>
  <c r="G112" i="7"/>
  <c r="I112" i="7" s="1"/>
  <c r="H111" i="7"/>
  <c r="G111" i="7"/>
  <c r="I111" i="7" s="1"/>
  <c r="H110" i="7"/>
  <c r="G110" i="7"/>
  <c r="I110" i="7" s="1"/>
  <c r="H109" i="7"/>
  <c r="G109" i="7"/>
  <c r="I109" i="7" s="1"/>
  <c r="H108" i="7"/>
  <c r="G108" i="7"/>
  <c r="I108" i="7" s="1"/>
  <c r="H107" i="7"/>
  <c r="G107" i="7"/>
  <c r="I107" i="7" s="1"/>
  <c r="H106" i="7"/>
  <c r="G106" i="7"/>
  <c r="I106" i="7" s="1"/>
  <c r="H105" i="7"/>
  <c r="G105" i="7"/>
  <c r="I105" i="7" s="1"/>
  <c r="H104" i="7"/>
  <c r="G104" i="7"/>
  <c r="I104" i="7" s="1"/>
  <c r="H103" i="7"/>
  <c r="G103" i="7"/>
  <c r="I103" i="7" s="1"/>
  <c r="H102" i="7"/>
  <c r="G102" i="7"/>
  <c r="I102" i="7" s="1"/>
  <c r="H101" i="7"/>
  <c r="G101" i="7"/>
  <c r="I101" i="7" s="1"/>
  <c r="H100" i="7"/>
  <c r="G100" i="7"/>
  <c r="I100" i="7" s="1"/>
  <c r="H99" i="7"/>
  <c r="G99" i="7"/>
  <c r="I99" i="7" s="1"/>
  <c r="H98" i="7"/>
  <c r="G98" i="7"/>
  <c r="I98" i="7" s="1"/>
  <c r="H97" i="7"/>
  <c r="G97" i="7"/>
  <c r="I97" i="7" s="1"/>
  <c r="H96" i="7"/>
  <c r="G96" i="7"/>
  <c r="I96" i="7" s="1"/>
  <c r="H95" i="7"/>
  <c r="G95" i="7"/>
  <c r="I95" i="7" s="1"/>
  <c r="H94" i="7"/>
  <c r="G94" i="7"/>
  <c r="I94" i="7" s="1"/>
  <c r="H93" i="7"/>
  <c r="G93" i="7"/>
  <c r="I93" i="7" s="1"/>
  <c r="H92" i="7"/>
  <c r="G92" i="7"/>
  <c r="I92" i="7" s="1"/>
  <c r="H91" i="7"/>
  <c r="G91" i="7"/>
  <c r="I91" i="7" s="1"/>
  <c r="H90" i="7"/>
  <c r="G90" i="7"/>
  <c r="I90" i="7" s="1"/>
  <c r="H89" i="7"/>
  <c r="G89" i="7"/>
  <c r="I89" i="7" s="1"/>
  <c r="H88" i="7"/>
  <c r="G88" i="7"/>
  <c r="I88" i="7" s="1"/>
  <c r="H87" i="7"/>
  <c r="G87" i="7"/>
  <c r="I87" i="7" s="1"/>
  <c r="H86" i="7"/>
  <c r="G86" i="7"/>
  <c r="I86" i="7" s="1"/>
  <c r="H85" i="7"/>
  <c r="G85" i="7"/>
  <c r="I85" i="7" s="1"/>
  <c r="H84" i="7"/>
  <c r="G84" i="7"/>
  <c r="I84" i="7" s="1"/>
  <c r="H83" i="7"/>
  <c r="G83" i="7"/>
  <c r="I83" i="7" s="1"/>
  <c r="H82" i="7"/>
  <c r="G82" i="7"/>
  <c r="I82" i="7" s="1"/>
  <c r="H81" i="7"/>
  <c r="G81" i="7"/>
  <c r="I81" i="7" s="1"/>
  <c r="H80" i="7"/>
  <c r="G80" i="7"/>
  <c r="I80" i="7" s="1"/>
  <c r="H79" i="7"/>
  <c r="G79" i="7"/>
  <c r="I79" i="7" s="1"/>
  <c r="H78" i="7"/>
  <c r="G78" i="7"/>
  <c r="I78" i="7" s="1"/>
  <c r="H77" i="7"/>
  <c r="G77" i="7"/>
  <c r="I77" i="7" s="1"/>
  <c r="H76" i="7"/>
  <c r="G76" i="7"/>
  <c r="I76" i="7" s="1"/>
  <c r="H75" i="7"/>
  <c r="G75" i="7"/>
  <c r="I75" i="7" s="1"/>
  <c r="H74" i="7"/>
  <c r="G74" i="7"/>
  <c r="I74" i="7" s="1"/>
  <c r="H73" i="7"/>
  <c r="G73" i="7"/>
  <c r="I73" i="7" s="1"/>
  <c r="H72" i="7"/>
  <c r="G72" i="7"/>
  <c r="I72" i="7" s="1"/>
  <c r="H71" i="7"/>
  <c r="G71" i="7"/>
  <c r="I71" i="7" s="1"/>
  <c r="H70" i="7"/>
  <c r="G70" i="7"/>
  <c r="I70" i="7" s="1"/>
  <c r="H69" i="7"/>
  <c r="G69" i="7"/>
  <c r="I69" i="7" s="1"/>
  <c r="H68" i="7"/>
  <c r="G68" i="7"/>
  <c r="I68" i="7" s="1"/>
  <c r="H67" i="7"/>
  <c r="G67" i="7"/>
  <c r="I67" i="7" s="1"/>
  <c r="H66" i="7"/>
  <c r="G66" i="7"/>
  <c r="I66" i="7" s="1"/>
  <c r="H65" i="7"/>
  <c r="G65" i="7"/>
  <c r="I65" i="7" s="1"/>
  <c r="H64" i="7"/>
  <c r="G64" i="7"/>
  <c r="I64" i="7" s="1"/>
  <c r="H63" i="7"/>
  <c r="G63" i="7"/>
  <c r="I63" i="7" s="1"/>
  <c r="H62" i="7"/>
  <c r="G62" i="7"/>
  <c r="I62" i="7" s="1"/>
  <c r="H61" i="7"/>
  <c r="G61" i="7"/>
  <c r="I61" i="7" s="1"/>
  <c r="H60" i="7"/>
  <c r="G60" i="7"/>
  <c r="I60" i="7" s="1"/>
  <c r="H59" i="7"/>
  <c r="G59" i="7"/>
  <c r="I59" i="7" s="1"/>
  <c r="H58" i="7"/>
  <c r="G58" i="7"/>
  <c r="I58" i="7" s="1"/>
  <c r="H57" i="7"/>
  <c r="G57" i="7"/>
  <c r="I57" i="7" s="1"/>
  <c r="H56" i="7"/>
  <c r="G56" i="7"/>
  <c r="I56" i="7" s="1"/>
  <c r="H55" i="7"/>
  <c r="G55" i="7"/>
  <c r="I55" i="7" s="1"/>
  <c r="H54" i="7"/>
  <c r="G54" i="7"/>
  <c r="I54" i="7" s="1"/>
  <c r="H53" i="7"/>
  <c r="G53" i="7"/>
  <c r="I53" i="7" s="1"/>
  <c r="H52" i="7"/>
  <c r="G52" i="7"/>
  <c r="I52" i="7" s="1"/>
  <c r="H51" i="7"/>
  <c r="G51" i="7"/>
  <c r="I51" i="7" s="1"/>
  <c r="H50" i="7"/>
  <c r="G50" i="7"/>
  <c r="I50" i="7" s="1"/>
  <c r="H49" i="7"/>
  <c r="G49" i="7"/>
  <c r="I49" i="7" s="1"/>
  <c r="H48" i="7"/>
  <c r="G48" i="7"/>
  <c r="I48" i="7" s="1"/>
  <c r="H47" i="7"/>
  <c r="G47" i="7"/>
  <c r="I47" i="7" s="1"/>
  <c r="H46" i="7"/>
  <c r="G46" i="7"/>
  <c r="I46" i="7" s="1"/>
  <c r="H45" i="7"/>
  <c r="G45" i="7"/>
  <c r="I45" i="7" s="1"/>
  <c r="H44" i="7"/>
  <c r="G44" i="7"/>
  <c r="I44" i="7" s="1"/>
  <c r="H43" i="7"/>
  <c r="G43" i="7"/>
  <c r="I43" i="7" s="1"/>
  <c r="H42" i="7"/>
  <c r="G42" i="7"/>
  <c r="I42" i="7" s="1"/>
  <c r="H41" i="7"/>
  <c r="G41" i="7"/>
  <c r="I41" i="7" s="1"/>
  <c r="H40" i="7"/>
  <c r="G40" i="7"/>
  <c r="I40" i="7" s="1"/>
  <c r="H39" i="7"/>
  <c r="G39" i="7"/>
  <c r="I39" i="7" s="1"/>
  <c r="H38" i="7"/>
  <c r="G38" i="7"/>
  <c r="I38" i="7" s="1"/>
  <c r="H37" i="7"/>
  <c r="G37" i="7"/>
  <c r="I37" i="7" s="1"/>
  <c r="H36" i="7"/>
  <c r="G36" i="7"/>
  <c r="I36" i="7" s="1"/>
  <c r="H35" i="7"/>
  <c r="G35" i="7"/>
  <c r="I35" i="7" s="1"/>
  <c r="H34" i="7"/>
  <c r="G34" i="7"/>
  <c r="I34" i="7" s="1"/>
  <c r="H33" i="7"/>
  <c r="G33" i="7"/>
  <c r="I33" i="7" s="1"/>
  <c r="H32" i="7"/>
  <c r="G32" i="7"/>
  <c r="I32" i="7" s="1"/>
  <c r="H31" i="7"/>
  <c r="G31" i="7"/>
  <c r="I31" i="7" s="1"/>
  <c r="H30" i="7"/>
  <c r="G30" i="7"/>
  <c r="I30" i="7" s="1"/>
  <c r="H29" i="7"/>
  <c r="G29" i="7"/>
  <c r="I29" i="7" s="1"/>
  <c r="H28" i="7"/>
  <c r="G28" i="7"/>
  <c r="I28" i="7" s="1"/>
  <c r="H27" i="7"/>
  <c r="G27" i="7"/>
  <c r="I27" i="7" s="1"/>
  <c r="H26" i="7"/>
  <c r="G26" i="7"/>
  <c r="I26" i="7" s="1"/>
  <c r="H25" i="7"/>
  <c r="G25" i="7"/>
  <c r="I25" i="7" s="1"/>
  <c r="H24" i="7"/>
  <c r="G24" i="7"/>
  <c r="I24" i="7" s="1"/>
  <c r="H23" i="7"/>
  <c r="G23" i="7"/>
  <c r="I23" i="7" s="1"/>
  <c r="H22" i="7"/>
  <c r="G22" i="7"/>
  <c r="I22" i="7" s="1"/>
  <c r="H21" i="7"/>
  <c r="G21" i="7"/>
  <c r="I21" i="7" s="1"/>
  <c r="H20" i="7"/>
  <c r="G20" i="7"/>
  <c r="I20" i="7" s="1"/>
  <c r="H19" i="7"/>
  <c r="G19" i="7"/>
  <c r="I19" i="7" s="1"/>
  <c r="H18" i="7"/>
  <c r="G18" i="7"/>
  <c r="I18" i="7" s="1"/>
  <c r="H17" i="7"/>
  <c r="G17" i="7"/>
  <c r="I17" i="7" s="1"/>
  <c r="H16" i="7"/>
  <c r="G16" i="7"/>
  <c r="I16" i="7" s="1"/>
  <c r="H15" i="7"/>
  <c r="G15" i="7"/>
  <c r="I15" i="7" s="1"/>
  <c r="H14" i="7"/>
  <c r="G14" i="7"/>
  <c r="I14" i="7" s="1"/>
  <c r="H13" i="7"/>
  <c r="G13" i="7"/>
  <c r="I13" i="7" s="1"/>
  <c r="H12" i="7"/>
  <c r="G12" i="7"/>
  <c r="I12" i="7" s="1"/>
  <c r="H11" i="7"/>
  <c r="G11" i="7"/>
  <c r="I11" i="7" s="1"/>
  <c r="H10" i="7"/>
  <c r="H127" i="7" s="1"/>
  <c r="G10" i="7"/>
  <c r="G127" i="7" s="1"/>
  <c r="I10" i="7" l="1"/>
  <c r="I127" i="7" s="1"/>
  <c r="D237" i="6"/>
  <c r="E224" i="6"/>
  <c r="E237" i="6" s="1"/>
  <c r="E216" i="6"/>
  <c r="D216" i="6"/>
  <c r="E198" i="6" l="1"/>
  <c r="G197" i="6"/>
  <c r="H197" i="6" s="1"/>
  <c r="F197" i="6"/>
  <c r="G196" i="6"/>
  <c r="H196" i="6" s="1"/>
  <c r="F196" i="6"/>
  <c r="G195" i="6"/>
  <c r="H195" i="6" s="1"/>
  <c r="F195" i="6"/>
  <c r="H194" i="6"/>
  <c r="G194" i="6"/>
  <c r="F194" i="6"/>
  <c r="G193" i="6"/>
  <c r="H193" i="6" s="1"/>
  <c r="F193" i="6"/>
  <c r="G192" i="6"/>
  <c r="H192" i="6" s="1"/>
  <c r="F192" i="6"/>
  <c r="G191" i="6"/>
  <c r="H191" i="6" s="1"/>
  <c r="F191" i="6"/>
  <c r="H190" i="6"/>
  <c r="G190" i="6"/>
  <c r="F190" i="6"/>
  <c r="G189" i="6"/>
  <c r="H189" i="6" s="1"/>
  <c r="F189" i="6"/>
  <c r="G188" i="6"/>
  <c r="H188" i="6" s="1"/>
  <c r="F188" i="6"/>
  <c r="G187" i="6"/>
  <c r="H187" i="6" s="1"/>
  <c r="F187" i="6"/>
  <c r="H186" i="6"/>
  <c r="G186" i="6"/>
  <c r="F186" i="6"/>
  <c r="G185" i="6"/>
  <c r="H185" i="6" s="1"/>
  <c r="F185" i="6"/>
  <c r="G184" i="6"/>
  <c r="G198" i="6" s="1"/>
  <c r="F184" i="6"/>
  <c r="F198" i="6" l="1"/>
  <c r="H184" i="6"/>
  <c r="H198" i="6"/>
  <c r="E175" i="6" l="1"/>
  <c r="G174" i="6"/>
  <c r="F174" i="6"/>
  <c r="H174" i="6" s="1"/>
  <c r="G173" i="6"/>
  <c r="F173" i="6"/>
  <c r="H173" i="6" s="1"/>
  <c r="G172" i="6"/>
  <c r="F172" i="6"/>
  <c r="H172" i="6" s="1"/>
  <c r="G171" i="6"/>
  <c r="F171" i="6"/>
  <c r="H171" i="6" s="1"/>
  <c r="G170" i="6"/>
  <c r="F170" i="6"/>
  <c r="H170" i="6" s="1"/>
  <c r="G169" i="6"/>
  <c r="F169" i="6"/>
  <c r="H169" i="6" s="1"/>
  <c r="G168" i="6"/>
  <c r="F168" i="6"/>
  <c r="H168" i="6" s="1"/>
  <c r="G167" i="6"/>
  <c r="F167" i="6"/>
  <c r="H167" i="6" s="1"/>
  <c r="G166" i="6"/>
  <c r="F166" i="6"/>
  <c r="H166" i="6" s="1"/>
  <c r="G165" i="6"/>
  <c r="F165" i="6"/>
  <c r="H165" i="6" s="1"/>
  <c r="G164" i="6"/>
  <c r="F164" i="6"/>
  <c r="H164" i="6" s="1"/>
  <c r="G163" i="6"/>
  <c r="F163" i="6"/>
  <c r="H163" i="6" s="1"/>
  <c r="G162" i="6"/>
  <c r="F162" i="6"/>
  <c r="H162" i="6" s="1"/>
  <c r="G161" i="6"/>
  <c r="F161" i="6"/>
  <c r="H161" i="6" s="1"/>
  <c r="G160" i="6"/>
  <c r="F160" i="6"/>
  <c r="H160" i="6" s="1"/>
  <c r="G159" i="6"/>
  <c r="F159" i="6"/>
  <c r="H159" i="6" s="1"/>
  <c r="G158" i="6"/>
  <c r="F158" i="6"/>
  <c r="H158" i="6" s="1"/>
  <c r="G157" i="6"/>
  <c r="G175" i="6" s="1"/>
  <c r="F157" i="6"/>
  <c r="F175" i="6" s="1"/>
  <c r="H157" i="6" l="1"/>
  <c r="H175" i="6" s="1"/>
  <c r="H146" i="6" l="1"/>
  <c r="G146" i="6"/>
  <c r="I146" i="6" s="1"/>
  <c r="H145" i="6"/>
  <c r="G145" i="6"/>
  <c r="I145" i="6" s="1"/>
  <c r="H144" i="6"/>
  <c r="G144" i="6"/>
  <c r="I144" i="6" s="1"/>
  <c r="H143" i="6"/>
  <c r="G143" i="6"/>
  <c r="I143" i="6" s="1"/>
  <c r="H142" i="6"/>
  <c r="G142" i="6"/>
  <c r="I142" i="6" s="1"/>
  <c r="H141" i="6"/>
  <c r="G141" i="6"/>
  <c r="I141" i="6" s="1"/>
  <c r="H140" i="6"/>
  <c r="G140" i="6"/>
  <c r="I140" i="6" s="1"/>
  <c r="H139" i="6"/>
  <c r="G139" i="6"/>
  <c r="I139" i="6" s="1"/>
  <c r="H138" i="6"/>
  <c r="G138" i="6"/>
  <c r="I138" i="6" s="1"/>
  <c r="H137" i="6"/>
  <c r="G137" i="6"/>
  <c r="I137" i="6" s="1"/>
  <c r="H136" i="6"/>
  <c r="G136" i="6"/>
  <c r="I136" i="6" s="1"/>
  <c r="H135" i="6"/>
  <c r="G135" i="6"/>
  <c r="I135" i="6" s="1"/>
  <c r="H134" i="6"/>
  <c r="G134" i="6"/>
  <c r="I134" i="6" s="1"/>
  <c r="H133" i="6"/>
  <c r="G133" i="6"/>
  <c r="I133" i="6" s="1"/>
  <c r="H132" i="6"/>
  <c r="G132" i="6"/>
  <c r="I132" i="6" s="1"/>
  <c r="H131" i="6"/>
  <c r="G131" i="6"/>
  <c r="I131" i="6" s="1"/>
  <c r="H130" i="6"/>
  <c r="G130" i="6"/>
  <c r="I130" i="6" s="1"/>
  <c r="H129" i="6"/>
  <c r="G129" i="6"/>
  <c r="I129" i="6" s="1"/>
  <c r="H128" i="6"/>
  <c r="G128" i="6"/>
  <c r="I128" i="6" s="1"/>
  <c r="H127" i="6"/>
  <c r="G127" i="6"/>
  <c r="I127" i="6" s="1"/>
  <c r="H126" i="6"/>
  <c r="G126" i="6"/>
  <c r="I126" i="6" s="1"/>
  <c r="H125" i="6"/>
  <c r="G125" i="6"/>
  <c r="I125" i="6" s="1"/>
  <c r="H124" i="6"/>
  <c r="G124" i="6"/>
  <c r="I124" i="6" s="1"/>
  <c r="H123" i="6"/>
  <c r="G123" i="6"/>
  <c r="I123" i="6" s="1"/>
  <c r="H122" i="6"/>
  <c r="G122" i="6"/>
  <c r="I122" i="6" s="1"/>
  <c r="H121" i="6"/>
  <c r="G121" i="6"/>
  <c r="I121" i="6" s="1"/>
  <c r="H120" i="6"/>
  <c r="G120" i="6"/>
  <c r="I120" i="6" s="1"/>
  <c r="H119" i="6"/>
  <c r="G119" i="6"/>
  <c r="I119" i="6" s="1"/>
  <c r="H118" i="6"/>
  <c r="G118" i="6"/>
  <c r="I118" i="6" s="1"/>
  <c r="H117" i="6"/>
  <c r="G117" i="6"/>
  <c r="I117" i="6" s="1"/>
  <c r="H116" i="6"/>
  <c r="G116" i="6"/>
  <c r="I116" i="6" s="1"/>
  <c r="H115" i="6"/>
  <c r="G115" i="6"/>
  <c r="I115" i="6" s="1"/>
  <c r="H114" i="6"/>
  <c r="G114" i="6"/>
  <c r="I114" i="6" s="1"/>
  <c r="H113" i="6"/>
  <c r="G113" i="6"/>
  <c r="I113" i="6" s="1"/>
  <c r="H112" i="6"/>
  <c r="G112" i="6"/>
  <c r="I112" i="6" s="1"/>
  <c r="H111" i="6"/>
  <c r="G111" i="6"/>
  <c r="I111" i="6" s="1"/>
  <c r="H110" i="6"/>
  <c r="G110" i="6"/>
  <c r="I110" i="6" s="1"/>
  <c r="H109" i="6"/>
  <c r="G109" i="6"/>
  <c r="I109" i="6" s="1"/>
  <c r="H108" i="6"/>
  <c r="G108" i="6"/>
  <c r="I108" i="6" s="1"/>
  <c r="H107" i="6"/>
  <c r="G107" i="6"/>
  <c r="I107" i="6" s="1"/>
  <c r="H106" i="6"/>
  <c r="G106" i="6"/>
  <c r="I106" i="6" s="1"/>
  <c r="H105" i="6"/>
  <c r="G105" i="6"/>
  <c r="I105" i="6" s="1"/>
  <c r="H104" i="6"/>
  <c r="G104" i="6"/>
  <c r="I104" i="6" s="1"/>
  <c r="H103" i="6"/>
  <c r="G103" i="6"/>
  <c r="I103" i="6" s="1"/>
  <c r="H102" i="6"/>
  <c r="G102" i="6"/>
  <c r="I102" i="6" s="1"/>
  <c r="H101" i="6"/>
  <c r="G101" i="6"/>
  <c r="I101" i="6" s="1"/>
  <c r="H100" i="6"/>
  <c r="G100" i="6"/>
  <c r="I100" i="6" s="1"/>
  <c r="H99" i="6"/>
  <c r="G99" i="6"/>
  <c r="I99" i="6" s="1"/>
  <c r="H98" i="6"/>
  <c r="G98" i="6"/>
  <c r="I98" i="6" s="1"/>
  <c r="H97" i="6"/>
  <c r="G97" i="6"/>
  <c r="I97" i="6" s="1"/>
  <c r="H96" i="6"/>
  <c r="G96" i="6"/>
  <c r="I96" i="6" s="1"/>
  <c r="H95" i="6"/>
  <c r="G95" i="6"/>
  <c r="I95" i="6" s="1"/>
  <c r="H94" i="6"/>
  <c r="G94" i="6"/>
  <c r="I94" i="6" s="1"/>
  <c r="H93" i="6"/>
  <c r="G93" i="6"/>
  <c r="I93" i="6" s="1"/>
  <c r="H92" i="6"/>
  <c r="G92" i="6"/>
  <c r="I92" i="6" s="1"/>
  <c r="H91" i="6"/>
  <c r="G91" i="6"/>
  <c r="I91" i="6" s="1"/>
  <c r="H90" i="6"/>
  <c r="G90" i="6"/>
  <c r="I90" i="6" s="1"/>
  <c r="H89" i="6"/>
  <c r="G89" i="6"/>
  <c r="I89" i="6" s="1"/>
  <c r="H88" i="6"/>
  <c r="G88" i="6"/>
  <c r="I88" i="6" s="1"/>
  <c r="H87" i="6"/>
  <c r="G87" i="6"/>
  <c r="I87" i="6" s="1"/>
  <c r="H86" i="6"/>
  <c r="G86" i="6"/>
  <c r="I86" i="6" s="1"/>
  <c r="H85" i="6"/>
  <c r="G85" i="6"/>
  <c r="I85" i="6" s="1"/>
  <c r="H84" i="6"/>
  <c r="G84" i="6"/>
  <c r="I84" i="6" s="1"/>
  <c r="H83" i="6"/>
  <c r="G83" i="6"/>
  <c r="I83" i="6" s="1"/>
  <c r="H82" i="6"/>
  <c r="G82" i="6"/>
  <c r="I82" i="6" s="1"/>
  <c r="H81" i="6"/>
  <c r="G81" i="6"/>
  <c r="I81" i="6" s="1"/>
  <c r="H80" i="6"/>
  <c r="G80" i="6"/>
  <c r="I80" i="6" s="1"/>
  <c r="H79" i="6"/>
  <c r="G79" i="6"/>
  <c r="I79" i="6" s="1"/>
  <c r="H78" i="6"/>
  <c r="G78" i="6"/>
  <c r="I78" i="6" s="1"/>
  <c r="H77" i="6"/>
  <c r="G77" i="6"/>
  <c r="I77" i="6" s="1"/>
  <c r="H76" i="6"/>
  <c r="G76" i="6"/>
  <c r="I76" i="6" s="1"/>
  <c r="H75" i="6"/>
  <c r="G75" i="6"/>
  <c r="I75" i="6" s="1"/>
  <c r="H74" i="6"/>
  <c r="G74" i="6"/>
  <c r="I74" i="6" s="1"/>
  <c r="H73" i="6"/>
  <c r="G73" i="6"/>
  <c r="I73" i="6" s="1"/>
  <c r="H72" i="6"/>
  <c r="G72" i="6"/>
  <c r="I72" i="6" s="1"/>
  <c r="H71" i="6"/>
  <c r="G71" i="6"/>
  <c r="I71" i="6" s="1"/>
  <c r="H70" i="6"/>
  <c r="G70" i="6"/>
  <c r="I70" i="6" s="1"/>
  <c r="H69" i="6"/>
  <c r="G69" i="6"/>
  <c r="I69" i="6" s="1"/>
  <c r="H68" i="6"/>
  <c r="G68" i="6"/>
  <c r="I68" i="6" s="1"/>
  <c r="H67" i="6"/>
  <c r="G67" i="6"/>
  <c r="I67" i="6" s="1"/>
  <c r="H66" i="6"/>
  <c r="G66" i="6"/>
  <c r="I66" i="6" s="1"/>
  <c r="H65" i="6"/>
  <c r="G65" i="6"/>
  <c r="I65" i="6" s="1"/>
  <c r="H64" i="6"/>
  <c r="G64" i="6"/>
  <c r="I64" i="6" s="1"/>
  <c r="H63" i="6"/>
  <c r="G63" i="6"/>
  <c r="I63" i="6" s="1"/>
  <c r="H62" i="6"/>
  <c r="G62" i="6"/>
  <c r="I62" i="6" s="1"/>
  <c r="H61" i="6"/>
  <c r="G61" i="6"/>
  <c r="I61" i="6" s="1"/>
  <c r="H60" i="6"/>
  <c r="G60" i="6"/>
  <c r="I60" i="6" s="1"/>
  <c r="H59" i="6"/>
  <c r="G59" i="6"/>
  <c r="I59" i="6" s="1"/>
  <c r="H58" i="6"/>
  <c r="G58" i="6"/>
  <c r="I58" i="6" s="1"/>
  <c r="H57" i="6"/>
  <c r="G57" i="6"/>
  <c r="I57" i="6" s="1"/>
  <c r="H56" i="6"/>
  <c r="G56" i="6"/>
  <c r="I56" i="6" s="1"/>
  <c r="H55" i="6"/>
  <c r="G55" i="6"/>
  <c r="I55" i="6" s="1"/>
  <c r="H54" i="6"/>
  <c r="G54" i="6"/>
  <c r="I54" i="6" s="1"/>
  <c r="H53" i="6"/>
  <c r="G53" i="6"/>
  <c r="I53" i="6" s="1"/>
  <c r="H52" i="6"/>
  <c r="G52" i="6"/>
  <c r="I52" i="6" s="1"/>
  <c r="F51" i="6"/>
  <c r="H51" i="6" s="1"/>
  <c r="H50" i="6"/>
  <c r="G50" i="6"/>
  <c r="I50" i="6" s="1"/>
  <c r="H49" i="6"/>
  <c r="G49" i="6"/>
  <c r="I49" i="6" s="1"/>
  <c r="H48" i="6"/>
  <c r="G48" i="6"/>
  <c r="I48" i="6" s="1"/>
  <c r="H47" i="6"/>
  <c r="G47" i="6"/>
  <c r="I47" i="6" s="1"/>
  <c r="H46" i="6"/>
  <c r="G46" i="6"/>
  <c r="I46" i="6" s="1"/>
  <c r="H45" i="6"/>
  <c r="G45" i="6"/>
  <c r="I45" i="6" s="1"/>
  <c r="H44" i="6"/>
  <c r="G44" i="6"/>
  <c r="I44" i="6" s="1"/>
  <c r="H43" i="6"/>
  <c r="G43" i="6"/>
  <c r="I43" i="6" s="1"/>
  <c r="H42" i="6"/>
  <c r="G42" i="6"/>
  <c r="I42" i="6" s="1"/>
  <c r="H41" i="6"/>
  <c r="G41" i="6"/>
  <c r="I41" i="6" s="1"/>
  <c r="H40" i="6"/>
  <c r="G40" i="6"/>
  <c r="I40" i="6" s="1"/>
  <c r="H39" i="6"/>
  <c r="G39" i="6"/>
  <c r="I39" i="6" s="1"/>
  <c r="H38" i="6"/>
  <c r="G38" i="6"/>
  <c r="I38" i="6" s="1"/>
  <c r="H37" i="6"/>
  <c r="G37" i="6"/>
  <c r="I37" i="6" s="1"/>
  <c r="H36" i="6"/>
  <c r="G36" i="6"/>
  <c r="I36" i="6" s="1"/>
  <c r="H35" i="6"/>
  <c r="G35" i="6"/>
  <c r="I35" i="6" s="1"/>
  <c r="H34" i="6"/>
  <c r="G34" i="6"/>
  <c r="I34" i="6" s="1"/>
  <c r="H33" i="6"/>
  <c r="G33" i="6"/>
  <c r="I33" i="6" s="1"/>
  <c r="H32" i="6"/>
  <c r="G32" i="6"/>
  <c r="I32" i="6" s="1"/>
  <c r="H31" i="6"/>
  <c r="G31" i="6"/>
  <c r="I31" i="6" s="1"/>
  <c r="H30" i="6"/>
  <c r="G30" i="6"/>
  <c r="I30" i="6" s="1"/>
  <c r="H29" i="6"/>
  <c r="G29" i="6"/>
  <c r="I29" i="6" s="1"/>
  <c r="H28" i="6"/>
  <c r="G28" i="6"/>
  <c r="I28" i="6" s="1"/>
  <c r="H27" i="6"/>
  <c r="G27" i="6"/>
  <c r="I27" i="6" s="1"/>
  <c r="H26" i="6"/>
  <c r="G26" i="6"/>
  <c r="I26" i="6" s="1"/>
  <c r="H25" i="6"/>
  <c r="G25" i="6"/>
  <c r="I25" i="6" s="1"/>
  <c r="H24" i="6"/>
  <c r="G24" i="6"/>
  <c r="I24" i="6" s="1"/>
  <c r="H23" i="6"/>
  <c r="G23" i="6"/>
  <c r="I23" i="6" s="1"/>
  <c r="H22" i="6"/>
  <c r="G22" i="6"/>
  <c r="I22" i="6" s="1"/>
  <c r="H21" i="6"/>
  <c r="G21" i="6"/>
  <c r="I21" i="6" s="1"/>
  <c r="H20" i="6"/>
  <c r="G20" i="6"/>
  <c r="I20" i="6" s="1"/>
  <c r="H19" i="6"/>
  <c r="G19" i="6"/>
  <c r="I19" i="6" s="1"/>
  <c r="H18" i="6"/>
  <c r="G18" i="6"/>
  <c r="I18" i="6" s="1"/>
  <c r="H17" i="6"/>
  <c r="G17" i="6"/>
  <c r="I17" i="6" s="1"/>
  <c r="H16" i="6"/>
  <c r="G16" i="6"/>
  <c r="I16" i="6" s="1"/>
  <c r="H15" i="6"/>
  <c r="G15" i="6"/>
  <c r="I15" i="6" s="1"/>
  <c r="H14" i="6"/>
  <c r="G14" i="6"/>
  <c r="I14" i="6" s="1"/>
  <c r="F13" i="6"/>
  <c r="G13" i="6" s="1"/>
  <c r="I13" i="6" s="1"/>
  <c r="H12" i="6"/>
  <c r="G12" i="6"/>
  <c r="I12" i="6" s="1"/>
  <c r="H11" i="6"/>
  <c r="G11" i="6"/>
  <c r="I11" i="6" s="1"/>
  <c r="H10" i="6"/>
  <c r="G10" i="6"/>
  <c r="I10" i="6" s="1"/>
  <c r="H9" i="6"/>
  <c r="G9" i="6"/>
  <c r="I9" i="6" l="1"/>
  <c r="H13" i="6"/>
  <c r="H147" i="6" s="1"/>
  <c r="G51" i="6"/>
  <c r="I51" i="6" s="1"/>
  <c r="F147" i="6"/>
  <c r="I147" i="6" l="1"/>
  <c r="G147" i="6"/>
  <c r="E381" i="5" l="1"/>
  <c r="D381" i="5"/>
  <c r="G354" i="5"/>
  <c r="E354" i="5"/>
  <c r="H353" i="5"/>
  <c r="F353" i="5"/>
  <c r="H352" i="5"/>
  <c r="F352" i="5"/>
  <c r="H351" i="5"/>
  <c r="F351" i="5"/>
  <c r="H350" i="5"/>
  <c r="F350" i="5"/>
  <c r="H349" i="5"/>
  <c r="F349" i="5"/>
  <c r="H348" i="5"/>
  <c r="F348" i="5"/>
  <c r="H347" i="5"/>
  <c r="F347" i="5"/>
  <c r="H346" i="5"/>
  <c r="F346" i="5"/>
  <c r="H345" i="5"/>
  <c r="F345" i="5"/>
  <c r="H344" i="5"/>
  <c r="F344" i="5"/>
  <c r="H343" i="5"/>
  <c r="F343" i="5"/>
  <c r="H342" i="5"/>
  <c r="F342" i="5"/>
  <c r="H341" i="5"/>
  <c r="F341" i="5"/>
  <c r="H340" i="5"/>
  <c r="F340" i="5"/>
  <c r="H339" i="5"/>
  <c r="F339" i="5"/>
  <c r="H338" i="5"/>
  <c r="F338" i="5"/>
  <c r="H337" i="5"/>
  <c r="F337" i="5"/>
  <c r="H336" i="5"/>
  <c r="F336" i="5"/>
  <c r="H335" i="5"/>
  <c r="F335" i="5"/>
  <c r="H334" i="5"/>
  <c r="F334" i="5"/>
  <c r="H333" i="5"/>
  <c r="F333" i="5"/>
  <c r="H332" i="5"/>
  <c r="F332" i="5"/>
  <c r="H331" i="5"/>
  <c r="F331" i="5"/>
  <c r="H330" i="5"/>
  <c r="F330" i="5"/>
  <c r="H329" i="5"/>
  <c r="F329" i="5"/>
  <c r="H328" i="5"/>
  <c r="F328" i="5"/>
  <c r="H327" i="5"/>
  <c r="F327" i="5"/>
  <c r="H326" i="5"/>
  <c r="F326" i="5"/>
  <c r="H325" i="5"/>
  <c r="F325" i="5"/>
  <c r="H324" i="5"/>
  <c r="F324" i="5"/>
  <c r="H323" i="5"/>
  <c r="F323" i="5"/>
  <c r="H322" i="5"/>
  <c r="F322" i="5"/>
  <c r="H321" i="5"/>
  <c r="F321" i="5"/>
  <c r="H320" i="5"/>
  <c r="H354" i="5" s="1"/>
  <c r="F320" i="5"/>
  <c r="F354" i="5" s="1"/>
  <c r="G310" i="5"/>
  <c r="E310" i="5"/>
  <c r="H307" i="5"/>
  <c r="F307" i="5"/>
  <c r="H306" i="5"/>
  <c r="F306" i="5"/>
  <c r="H305" i="5"/>
  <c r="F305" i="5"/>
  <c r="H304" i="5"/>
  <c r="F304" i="5"/>
  <c r="H303" i="5"/>
  <c r="F303" i="5"/>
  <c r="H302" i="5"/>
  <c r="F302" i="5"/>
  <c r="H301" i="5"/>
  <c r="F301" i="5"/>
  <c r="H300" i="5"/>
  <c r="F300" i="5"/>
  <c r="H299" i="5"/>
  <c r="F299" i="5"/>
  <c r="H298" i="5"/>
  <c r="F298" i="5"/>
  <c r="H297" i="5"/>
  <c r="F297" i="5"/>
  <c r="H296" i="5"/>
  <c r="H310" i="5" s="1"/>
  <c r="F296" i="5"/>
  <c r="F310" i="5" s="1"/>
  <c r="H287" i="5"/>
  <c r="F287" i="5"/>
  <c r="I286" i="5"/>
  <c r="G286" i="5"/>
  <c r="I285" i="5"/>
  <c r="G285" i="5"/>
  <c r="I284" i="5"/>
  <c r="G284" i="5"/>
  <c r="I283" i="5"/>
  <c r="G283" i="5"/>
  <c r="I282" i="5"/>
  <c r="G282" i="5"/>
  <c r="I281" i="5"/>
  <c r="G281" i="5"/>
  <c r="I280" i="5"/>
  <c r="G280" i="5"/>
  <c r="I279" i="5"/>
  <c r="G279" i="5"/>
  <c r="I278" i="5"/>
  <c r="G278" i="5"/>
  <c r="I277" i="5"/>
  <c r="G277" i="5"/>
  <c r="I276" i="5"/>
  <c r="G276" i="5"/>
  <c r="I275" i="5"/>
  <c r="G275" i="5"/>
  <c r="I274" i="5"/>
  <c r="G274" i="5"/>
  <c r="I273" i="5"/>
  <c r="G273" i="5"/>
  <c r="I272" i="5"/>
  <c r="G272" i="5"/>
  <c r="I271" i="5"/>
  <c r="G271" i="5"/>
  <c r="I270" i="5"/>
  <c r="G270" i="5"/>
  <c r="I269" i="5"/>
  <c r="G269" i="5"/>
  <c r="I268" i="5"/>
  <c r="G268" i="5"/>
  <c r="I267" i="5"/>
  <c r="G267" i="5"/>
  <c r="I266" i="5"/>
  <c r="I265" i="5"/>
  <c r="G265" i="5"/>
  <c r="I264" i="5"/>
  <c r="G264" i="5"/>
  <c r="I263" i="5"/>
  <c r="G263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G219" i="5"/>
  <c r="I218" i="5"/>
  <c r="G218" i="5"/>
  <c r="I217" i="5"/>
  <c r="G217" i="5"/>
  <c r="I216" i="5"/>
  <c r="G216" i="5"/>
  <c r="I215" i="5"/>
  <c r="G215" i="5"/>
  <c r="I214" i="5"/>
  <c r="G214" i="5"/>
  <c r="I213" i="5"/>
  <c r="G213" i="5"/>
  <c r="I212" i="5"/>
  <c r="G212" i="5"/>
  <c r="I211" i="5"/>
  <c r="G211" i="5"/>
  <c r="I210" i="5"/>
  <c r="G210" i="5"/>
  <c r="I209" i="5"/>
  <c r="G209" i="5"/>
  <c r="I208" i="5"/>
  <c r="G208" i="5"/>
  <c r="I207" i="5"/>
  <c r="G207" i="5"/>
  <c r="I206" i="5"/>
  <c r="G206" i="5"/>
  <c r="I205" i="5"/>
  <c r="G205" i="5"/>
  <c r="I204" i="5"/>
  <c r="G204" i="5"/>
  <c r="I203" i="5"/>
  <c r="G203" i="5"/>
  <c r="I202" i="5"/>
  <c r="G202" i="5"/>
  <c r="I201" i="5"/>
  <c r="G201" i="5"/>
  <c r="I200" i="5"/>
  <c r="G200" i="5"/>
  <c r="I199" i="5"/>
  <c r="G199" i="5"/>
  <c r="I198" i="5"/>
  <c r="G198" i="5"/>
  <c r="I197" i="5"/>
  <c r="G197" i="5"/>
  <c r="I196" i="5"/>
  <c r="G196" i="5"/>
  <c r="I195" i="5"/>
  <c r="G195" i="5"/>
  <c r="I194" i="5"/>
  <c r="G194" i="5"/>
  <c r="I193" i="5"/>
  <c r="G193" i="5"/>
  <c r="I192" i="5"/>
  <c r="G192" i="5"/>
  <c r="I191" i="5"/>
  <c r="G191" i="5"/>
  <c r="I190" i="5"/>
  <c r="G190" i="5"/>
  <c r="I189" i="5"/>
  <c r="G189" i="5"/>
  <c r="I188" i="5"/>
  <c r="G188" i="5"/>
  <c r="I187" i="5"/>
  <c r="G187" i="5"/>
  <c r="I186" i="5"/>
  <c r="G186" i="5"/>
  <c r="I185" i="5"/>
  <c r="G185" i="5"/>
  <c r="I184" i="5"/>
  <c r="G184" i="5"/>
  <c r="I183" i="5"/>
  <c r="G183" i="5"/>
  <c r="I182" i="5"/>
  <c r="G182" i="5"/>
  <c r="I181" i="5"/>
  <c r="G181" i="5"/>
  <c r="I180" i="5"/>
  <c r="G180" i="5"/>
  <c r="I179" i="5"/>
  <c r="G179" i="5"/>
  <c r="I178" i="5"/>
  <c r="G178" i="5"/>
  <c r="I177" i="5"/>
  <c r="G177" i="5"/>
  <c r="I176" i="5"/>
  <c r="G176" i="5"/>
  <c r="I175" i="5"/>
  <c r="G175" i="5"/>
  <c r="I174" i="5"/>
  <c r="G174" i="5"/>
  <c r="I173" i="5"/>
  <c r="G173" i="5"/>
  <c r="I172" i="5"/>
  <c r="G172" i="5"/>
  <c r="I171" i="5"/>
  <c r="G171" i="5"/>
  <c r="I170" i="5"/>
  <c r="G170" i="5"/>
  <c r="I169" i="5"/>
  <c r="G169" i="5"/>
  <c r="I168" i="5"/>
  <c r="G168" i="5"/>
  <c r="I167" i="5"/>
  <c r="G167" i="5"/>
  <c r="I166" i="5"/>
  <c r="G166" i="5"/>
  <c r="I165" i="5"/>
  <c r="G165" i="5"/>
  <c r="I164" i="5"/>
  <c r="G164" i="5"/>
  <c r="I163" i="5"/>
  <c r="G163" i="5"/>
  <c r="I162" i="5"/>
  <c r="G162" i="5"/>
  <c r="I161" i="5"/>
  <c r="G161" i="5"/>
  <c r="I160" i="5"/>
  <c r="G160" i="5"/>
  <c r="I159" i="5"/>
  <c r="G159" i="5"/>
  <c r="I158" i="5"/>
  <c r="G158" i="5"/>
  <c r="I157" i="5"/>
  <c r="G157" i="5"/>
  <c r="I156" i="5"/>
  <c r="G156" i="5"/>
  <c r="I155" i="5"/>
  <c r="G155" i="5"/>
  <c r="I154" i="5"/>
  <c r="G154" i="5"/>
  <c r="I153" i="5"/>
  <c r="G153" i="5"/>
  <c r="I152" i="5"/>
  <c r="G152" i="5"/>
  <c r="I151" i="5"/>
  <c r="G151" i="5"/>
  <c r="I150" i="5"/>
  <c r="G150" i="5"/>
  <c r="I149" i="5"/>
  <c r="G149" i="5"/>
  <c r="I148" i="5"/>
  <c r="G148" i="5"/>
  <c r="I147" i="5"/>
  <c r="G147" i="5"/>
  <c r="I146" i="5"/>
  <c r="G146" i="5"/>
  <c r="I145" i="5"/>
  <c r="G145" i="5"/>
  <c r="I144" i="5"/>
  <c r="G144" i="5"/>
  <c r="I143" i="5"/>
  <c r="G143" i="5"/>
  <c r="I142" i="5"/>
  <c r="G142" i="5"/>
  <c r="I141" i="5"/>
  <c r="G141" i="5"/>
  <c r="I140" i="5"/>
  <c r="G140" i="5"/>
  <c r="I139" i="5"/>
  <c r="G139" i="5"/>
  <c r="I138" i="5"/>
  <c r="G138" i="5"/>
  <c r="I137" i="5"/>
  <c r="G137" i="5"/>
  <c r="I136" i="5"/>
  <c r="G136" i="5"/>
  <c r="I135" i="5"/>
  <c r="G135" i="5"/>
  <c r="I134" i="5"/>
  <c r="G134" i="5"/>
  <c r="I133" i="5"/>
  <c r="G133" i="5"/>
  <c r="I132" i="5"/>
  <c r="G132" i="5"/>
  <c r="I131" i="5"/>
  <c r="G131" i="5"/>
  <c r="I130" i="5"/>
  <c r="G130" i="5"/>
  <c r="I129" i="5"/>
  <c r="G129" i="5"/>
  <c r="I128" i="5"/>
  <c r="G128" i="5"/>
  <c r="I127" i="5"/>
  <c r="G127" i="5"/>
  <c r="I126" i="5"/>
  <c r="G126" i="5"/>
  <c r="I125" i="5"/>
  <c r="G125" i="5"/>
  <c r="I124" i="5"/>
  <c r="G124" i="5"/>
  <c r="I123" i="5"/>
  <c r="G123" i="5"/>
  <c r="I122" i="5"/>
  <c r="G122" i="5"/>
  <c r="I121" i="5"/>
  <c r="G121" i="5"/>
  <c r="I120" i="5"/>
  <c r="G120" i="5"/>
  <c r="I119" i="5"/>
  <c r="G119" i="5"/>
  <c r="I118" i="5"/>
  <c r="G118" i="5"/>
  <c r="I117" i="5"/>
  <c r="G117" i="5"/>
  <c r="I116" i="5"/>
  <c r="G116" i="5"/>
  <c r="I115" i="5"/>
  <c r="G115" i="5"/>
  <c r="I114" i="5"/>
  <c r="G114" i="5"/>
  <c r="I113" i="5"/>
  <c r="G113" i="5"/>
  <c r="I112" i="5"/>
  <c r="G112" i="5"/>
  <c r="I111" i="5"/>
  <c r="G111" i="5"/>
  <c r="I110" i="5"/>
  <c r="G110" i="5"/>
  <c r="I109" i="5"/>
  <c r="G109" i="5"/>
  <c r="I108" i="5"/>
  <c r="G108" i="5"/>
  <c r="I107" i="5"/>
  <c r="G107" i="5"/>
  <c r="I106" i="5"/>
  <c r="G106" i="5"/>
  <c r="I105" i="5"/>
  <c r="G105" i="5"/>
  <c r="I104" i="5"/>
  <c r="G104" i="5"/>
  <c r="I103" i="5"/>
  <c r="G103" i="5"/>
  <c r="I102" i="5"/>
  <c r="G102" i="5"/>
  <c r="I101" i="5"/>
  <c r="G101" i="5"/>
  <c r="I100" i="5"/>
  <c r="G100" i="5"/>
  <c r="I99" i="5"/>
  <c r="G99" i="5"/>
  <c r="I98" i="5"/>
  <c r="G98" i="5"/>
  <c r="I97" i="5"/>
  <c r="G97" i="5"/>
  <c r="I96" i="5"/>
  <c r="G96" i="5"/>
  <c r="I95" i="5"/>
  <c r="G95" i="5"/>
  <c r="I94" i="5"/>
  <c r="G94" i="5"/>
  <c r="I93" i="5"/>
  <c r="G93" i="5"/>
  <c r="I92" i="5"/>
  <c r="G92" i="5"/>
  <c r="I91" i="5"/>
  <c r="G91" i="5"/>
  <c r="I90" i="5"/>
  <c r="G90" i="5"/>
  <c r="I89" i="5"/>
  <c r="G89" i="5"/>
  <c r="I88" i="5"/>
  <c r="G88" i="5"/>
  <c r="I87" i="5"/>
  <c r="G87" i="5"/>
  <c r="I86" i="5"/>
  <c r="G86" i="5"/>
  <c r="I85" i="5"/>
  <c r="G85" i="5"/>
  <c r="I84" i="5"/>
  <c r="G84" i="5"/>
  <c r="I83" i="5"/>
  <c r="G83" i="5"/>
  <c r="I82" i="5"/>
  <c r="G82" i="5"/>
  <c r="I81" i="5"/>
  <c r="G81" i="5"/>
  <c r="I80" i="5"/>
  <c r="G80" i="5"/>
  <c r="I79" i="5"/>
  <c r="G79" i="5"/>
  <c r="I78" i="5"/>
  <c r="G78" i="5"/>
  <c r="I77" i="5"/>
  <c r="G77" i="5"/>
  <c r="I76" i="5"/>
  <c r="G76" i="5"/>
  <c r="I75" i="5"/>
  <c r="G75" i="5"/>
  <c r="I74" i="5"/>
  <c r="G74" i="5"/>
  <c r="I73" i="5"/>
  <c r="G73" i="5"/>
  <c r="I72" i="5"/>
  <c r="G72" i="5"/>
  <c r="I71" i="5"/>
  <c r="G71" i="5"/>
  <c r="I70" i="5"/>
  <c r="G70" i="5"/>
  <c r="I69" i="5"/>
  <c r="G69" i="5"/>
  <c r="I68" i="5"/>
  <c r="G68" i="5"/>
  <c r="I67" i="5"/>
  <c r="G67" i="5"/>
  <c r="I66" i="5"/>
  <c r="G66" i="5"/>
  <c r="I65" i="5"/>
  <c r="G65" i="5"/>
  <c r="I64" i="5"/>
  <c r="G64" i="5"/>
  <c r="I63" i="5"/>
  <c r="G63" i="5"/>
  <c r="I62" i="5"/>
  <c r="G62" i="5"/>
  <c r="I61" i="5"/>
  <c r="G61" i="5"/>
  <c r="I60" i="5"/>
  <c r="G60" i="5"/>
  <c r="I59" i="5"/>
  <c r="G59" i="5"/>
  <c r="I58" i="5"/>
  <c r="G58" i="5"/>
  <c r="I57" i="5"/>
  <c r="G57" i="5"/>
  <c r="I56" i="5"/>
  <c r="G56" i="5"/>
  <c r="I55" i="5"/>
  <c r="G55" i="5"/>
  <c r="I54" i="5"/>
  <c r="G54" i="5"/>
  <c r="I53" i="5"/>
  <c r="G53" i="5"/>
  <c r="I52" i="5"/>
  <c r="G52" i="5"/>
  <c r="I51" i="5"/>
  <c r="G51" i="5"/>
  <c r="I50" i="5"/>
  <c r="G50" i="5"/>
  <c r="I49" i="5"/>
  <c r="G49" i="5"/>
  <c r="I48" i="5"/>
  <c r="G48" i="5"/>
  <c r="I47" i="5"/>
  <c r="G47" i="5"/>
  <c r="I46" i="5"/>
  <c r="G46" i="5"/>
  <c r="I45" i="5"/>
  <c r="G45" i="5"/>
  <c r="I44" i="5"/>
  <c r="G44" i="5"/>
  <c r="I43" i="5"/>
  <c r="G43" i="5"/>
  <c r="I42" i="5"/>
  <c r="G42" i="5"/>
  <c r="I41" i="5"/>
  <c r="G41" i="5"/>
  <c r="I40" i="5"/>
  <c r="G40" i="5"/>
  <c r="I39" i="5"/>
  <c r="G39" i="5"/>
  <c r="I38" i="5"/>
  <c r="G38" i="5"/>
  <c r="I37" i="5"/>
  <c r="G37" i="5"/>
  <c r="I36" i="5"/>
  <c r="G36" i="5"/>
  <c r="I35" i="5"/>
  <c r="G35" i="5"/>
  <c r="I34" i="5"/>
  <c r="G34" i="5"/>
  <c r="I33" i="5"/>
  <c r="G33" i="5"/>
  <c r="I32" i="5"/>
  <c r="G32" i="5"/>
  <c r="I31" i="5"/>
  <c r="G31" i="5"/>
  <c r="I30" i="5"/>
  <c r="G30" i="5"/>
  <c r="I29" i="5"/>
  <c r="G29" i="5"/>
  <c r="I28" i="5"/>
  <c r="G28" i="5"/>
  <c r="I27" i="5"/>
  <c r="G27" i="5"/>
  <c r="I26" i="5"/>
  <c r="G26" i="5"/>
  <c r="I25" i="5"/>
  <c r="G25" i="5"/>
  <c r="I24" i="5"/>
  <c r="G24" i="5"/>
  <c r="I23" i="5"/>
  <c r="G23" i="5"/>
  <c r="I22" i="5"/>
  <c r="G22" i="5"/>
  <c r="I21" i="5"/>
  <c r="G21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I8" i="5"/>
  <c r="I287" i="5" s="1"/>
  <c r="G8" i="5"/>
  <c r="G287" i="5" s="1"/>
  <c r="F905" i="2" l="1"/>
  <c r="F898" i="2"/>
  <c r="G113" i="4" l="1"/>
  <c r="E113" i="4"/>
  <c r="H112" i="4"/>
  <c r="H113" i="4" s="1"/>
  <c r="F112" i="4"/>
  <c r="F113" i="4" s="1"/>
  <c r="H111" i="4"/>
  <c r="F111" i="4"/>
  <c r="H110" i="4"/>
  <c r="F110" i="4"/>
  <c r="H109" i="4"/>
  <c r="F109" i="4"/>
  <c r="H108" i="4"/>
  <c r="F108" i="4"/>
  <c r="H107" i="4"/>
  <c r="F107" i="4"/>
  <c r="H106" i="4"/>
  <c r="F106" i="4"/>
  <c r="H105" i="4"/>
  <c r="F105" i="4"/>
  <c r="H104" i="4"/>
  <c r="F104" i="4"/>
  <c r="H103" i="4"/>
  <c r="F103" i="4"/>
  <c r="H102" i="4"/>
  <c r="F102" i="4"/>
  <c r="H101" i="4"/>
  <c r="F101" i="4"/>
  <c r="H100" i="4"/>
  <c r="F100" i="4"/>
  <c r="E91" i="4" l="1"/>
  <c r="G90" i="4"/>
  <c r="F90" i="4"/>
  <c r="H90" i="4" s="1"/>
  <c r="G89" i="4"/>
  <c r="F89" i="4"/>
  <c r="H89" i="4" s="1"/>
  <c r="G88" i="4"/>
  <c r="F88" i="4"/>
  <c r="H88" i="4" s="1"/>
  <c r="G87" i="4"/>
  <c r="F87" i="4"/>
  <c r="H87" i="4" s="1"/>
  <c r="G86" i="4"/>
  <c r="F86" i="4"/>
  <c r="H86" i="4" s="1"/>
  <c r="G85" i="4"/>
  <c r="F85" i="4"/>
  <c r="H85" i="4" s="1"/>
  <c r="G84" i="4"/>
  <c r="F84" i="4"/>
  <c r="H84" i="4" s="1"/>
  <c r="G83" i="4"/>
  <c r="F83" i="4"/>
  <c r="H83" i="4" s="1"/>
  <c r="G82" i="4"/>
  <c r="F82" i="4"/>
  <c r="H82" i="4" s="1"/>
  <c r="G81" i="4"/>
  <c r="F81" i="4"/>
  <c r="H81" i="4" s="1"/>
  <c r="G80" i="4"/>
  <c r="F80" i="4"/>
  <c r="H80" i="4" s="1"/>
  <c r="G79" i="4"/>
  <c r="F79" i="4"/>
  <c r="H79" i="4" s="1"/>
  <c r="G78" i="4"/>
  <c r="F78" i="4"/>
  <c r="H78" i="4" s="1"/>
  <c r="G77" i="4"/>
  <c r="F77" i="4"/>
  <c r="H77" i="4" s="1"/>
  <c r="G76" i="4"/>
  <c r="F76" i="4"/>
  <c r="H76" i="4" s="1"/>
  <c r="G75" i="4"/>
  <c r="F75" i="4"/>
  <c r="H75" i="4" s="1"/>
  <c r="G74" i="4"/>
  <c r="F74" i="4"/>
  <c r="H74" i="4" s="1"/>
  <c r="G73" i="4"/>
  <c r="F73" i="4"/>
  <c r="H73" i="4" s="1"/>
  <c r="G72" i="4"/>
  <c r="F72" i="4"/>
  <c r="H72" i="4" s="1"/>
  <c r="G71" i="4"/>
  <c r="F71" i="4"/>
  <c r="H71" i="4" s="1"/>
  <c r="G70" i="4"/>
  <c r="F70" i="4"/>
  <c r="H70" i="4" s="1"/>
  <c r="G69" i="4"/>
  <c r="F69" i="4"/>
  <c r="H69" i="4" s="1"/>
  <c r="G68" i="4"/>
  <c r="F68" i="4"/>
  <c r="F91" i="4" s="1"/>
  <c r="G67" i="4"/>
  <c r="G91" i="4" s="1"/>
  <c r="F67" i="4"/>
  <c r="H67" i="4" s="1"/>
  <c r="H91" i="4" l="1"/>
  <c r="H68" i="4"/>
  <c r="H59" i="4" l="1"/>
  <c r="F59" i="4"/>
  <c r="I58" i="4"/>
  <c r="G58" i="4"/>
  <c r="I57" i="4"/>
  <c r="G57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9" i="4"/>
  <c r="G49" i="4"/>
  <c r="I48" i="4"/>
  <c r="G48" i="4"/>
  <c r="I47" i="4"/>
  <c r="G47" i="4"/>
  <c r="I46" i="4"/>
  <c r="G46" i="4"/>
  <c r="I45" i="4"/>
  <c r="G45" i="4"/>
  <c r="I44" i="4"/>
  <c r="G44" i="4"/>
  <c r="I43" i="4"/>
  <c r="G43" i="4"/>
  <c r="I42" i="4"/>
  <c r="G42" i="4"/>
  <c r="G41" i="4"/>
  <c r="F41" i="4"/>
  <c r="I41" i="4" s="1"/>
  <c r="I40" i="4"/>
  <c r="G40" i="4"/>
  <c r="I39" i="4"/>
  <c r="G39" i="4"/>
  <c r="I38" i="4"/>
  <c r="G38" i="4"/>
  <c r="I37" i="4"/>
  <c r="G37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I59" i="4" s="1"/>
  <c r="G9" i="4"/>
  <c r="G59" i="4" s="1"/>
  <c r="I187" i="3" l="1"/>
  <c r="I186" i="3"/>
  <c r="G185" i="3"/>
  <c r="I185" i="3" s="1"/>
  <c r="G184" i="3"/>
  <c r="I184" i="3" s="1"/>
  <c r="G183" i="3"/>
  <c r="I183" i="3" s="1"/>
  <c r="G182" i="3"/>
  <c r="I182" i="3" s="1"/>
  <c r="G181" i="3"/>
  <c r="I181" i="3" s="1"/>
  <c r="G180" i="3"/>
  <c r="I180" i="3" s="1"/>
  <c r="G179" i="3"/>
  <c r="I179" i="3" s="1"/>
  <c r="G178" i="3"/>
  <c r="I178" i="3" s="1"/>
  <c r="G177" i="3"/>
  <c r="I177" i="3" s="1"/>
  <c r="G176" i="3"/>
  <c r="I176" i="3" s="1"/>
  <c r="G175" i="3"/>
  <c r="I175" i="3" s="1"/>
  <c r="G174" i="3"/>
  <c r="I174" i="3" s="1"/>
  <c r="G173" i="3"/>
  <c r="I173" i="3" s="1"/>
  <c r="G172" i="3"/>
  <c r="I172" i="3" s="1"/>
  <c r="G171" i="3"/>
  <c r="I171" i="3" s="1"/>
  <c r="G170" i="3"/>
  <c r="I170" i="3" s="1"/>
  <c r="G169" i="3"/>
  <c r="I169" i="3" s="1"/>
  <c r="G168" i="3"/>
  <c r="I168" i="3" s="1"/>
  <c r="G167" i="3"/>
  <c r="I167" i="3" s="1"/>
  <c r="G166" i="3"/>
  <c r="I166" i="3" s="1"/>
  <c r="G165" i="3"/>
  <c r="I165" i="3" s="1"/>
  <c r="I164" i="3"/>
  <c r="G163" i="3"/>
  <c r="I163" i="3" s="1"/>
  <c r="G162" i="3"/>
  <c r="I162" i="3" s="1"/>
  <c r="G161" i="3"/>
  <c r="I161" i="3" s="1"/>
  <c r="G160" i="3"/>
  <c r="I160" i="3" s="1"/>
  <c r="G159" i="3"/>
  <c r="I159" i="3" s="1"/>
  <c r="G158" i="3"/>
  <c r="I158" i="3" s="1"/>
  <c r="G157" i="3"/>
  <c r="I157" i="3" s="1"/>
  <c r="G156" i="3"/>
  <c r="I156" i="3" s="1"/>
  <c r="G155" i="3"/>
  <c r="I155" i="3" s="1"/>
  <c r="G154" i="3"/>
  <c r="I154" i="3" s="1"/>
  <c r="G153" i="3"/>
  <c r="I153" i="3" s="1"/>
  <c r="G152" i="3"/>
  <c r="I152" i="3" s="1"/>
  <c r="G151" i="3"/>
  <c r="I151" i="3" s="1"/>
  <c r="G150" i="3"/>
  <c r="I150" i="3" s="1"/>
  <c r="G149" i="3"/>
  <c r="I149" i="3" s="1"/>
  <c r="G148" i="3"/>
  <c r="I148" i="3" s="1"/>
  <c r="G147" i="3"/>
  <c r="I147" i="3" s="1"/>
  <c r="G146" i="3"/>
  <c r="I146" i="3" s="1"/>
  <c r="G145" i="3"/>
  <c r="I145" i="3" s="1"/>
  <c r="G144" i="3"/>
  <c r="I144" i="3" s="1"/>
  <c r="G143" i="3"/>
  <c r="I143" i="3" s="1"/>
  <c r="G142" i="3"/>
  <c r="I142" i="3" s="1"/>
  <c r="G141" i="3"/>
  <c r="I141" i="3" s="1"/>
  <c r="G140" i="3"/>
  <c r="I140" i="3" s="1"/>
  <c r="G139" i="3"/>
  <c r="I139" i="3" s="1"/>
  <c r="G138" i="3"/>
  <c r="I138" i="3" s="1"/>
  <c r="G137" i="3"/>
  <c r="I137" i="3" s="1"/>
  <c r="G136" i="3"/>
  <c r="I136" i="3" s="1"/>
  <c r="G135" i="3"/>
  <c r="I135" i="3" s="1"/>
  <c r="G134" i="3"/>
  <c r="I134" i="3" s="1"/>
  <c r="G133" i="3"/>
  <c r="I133" i="3" s="1"/>
  <c r="G132" i="3"/>
  <c r="I132" i="3" s="1"/>
  <c r="G131" i="3"/>
  <c r="I131" i="3" s="1"/>
  <c r="G130" i="3"/>
  <c r="I130" i="3" s="1"/>
  <c r="G129" i="3"/>
  <c r="I129" i="3" s="1"/>
  <c r="G128" i="3"/>
  <c r="I128" i="3" s="1"/>
  <c r="G127" i="3"/>
  <c r="I127" i="3" s="1"/>
  <c r="G126" i="3"/>
  <c r="I126" i="3" s="1"/>
  <c r="G125" i="3"/>
  <c r="I125" i="3" s="1"/>
  <c r="G124" i="3"/>
  <c r="I124" i="3" s="1"/>
  <c r="G123" i="3"/>
  <c r="I123" i="3" s="1"/>
  <c r="G118" i="3"/>
  <c r="I118" i="3" s="1"/>
  <c r="G117" i="3"/>
  <c r="I117" i="3" s="1"/>
  <c r="G116" i="3"/>
  <c r="I116" i="3" s="1"/>
  <c r="G115" i="3"/>
  <c r="I115" i="3" s="1"/>
  <c r="G114" i="3"/>
  <c r="I114" i="3" s="1"/>
  <c r="G113" i="3"/>
  <c r="I113" i="3" s="1"/>
  <c r="G112" i="3"/>
  <c r="I112" i="3" s="1"/>
  <c r="G111" i="3"/>
  <c r="I111" i="3" s="1"/>
  <c r="G110" i="3"/>
  <c r="I110" i="3" s="1"/>
  <c r="G109" i="3"/>
  <c r="I109" i="3" s="1"/>
  <c r="G108" i="3"/>
  <c r="I108" i="3" s="1"/>
  <c r="G107" i="3"/>
  <c r="I107" i="3" s="1"/>
  <c r="G106" i="3"/>
  <c r="I106" i="3" s="1"/>
  <c r="G105" i="3"/>
  <c r="I105" i="3" s="1"/>
  <c r="G104" i="3"/>
  <c r="I104" i="3" s="1"/>
  <c r="G103" i="3"/>
  <c r="I103" i="3" s="1"/>
  <c r="G102" i="3"/>
  <c r="I102" i="3" s="1"/>
  <c r="G101" i="3"/>
  <c r="I101" i="3" s="1"/>
  <c r="G100" i="3"/>
  <c r="I100" i="3" s="1"/>
  <c r="G99" i="3"/>
  <c r="I99" i="3" s="1"/>
  <c r="G98" i="3"/>
  <c r="I98" i="3" s="1"/>
  <c r="G97" i="3"/>
  <c r="I97" i="3" s="1"/>
  <c r="G96" i="3"/>
  <c r="I96" i="3" s="1"/>
  <c r="G95" i="3"/>
  <c r="I95" i="3" s="1"/>
  <c r="G94" i="3"/>
  <c r="I94" i="3" s="1"/>
  <c r="G93" i="3"/>
  <c r="I93" i="3" s="1"/>
  <c r="G92" i="3"/>
  <c r="I92" i="3" s="1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3" i="3"/>
  <c r="I83" i="3" s="1"/>
  <c r="G82" i="3"/>
  <c r="I82" i="3" s="1"/>
  <c r="G81" i="3"/>
  <c r="I81" i="3" s="1"/>
  <c r="G80" i="3"/>
  <c r="I80" i="3" s="1"/>
  <c r="G79" i="3"/>
  <c r="I79" i="3" s="1"/>
  <c r="G78" i="3"/>
  <c r="I78" i="3" s="1"/>
  <c r="G77" i="3"/>
  <c r="I77" i="3" s="1"/>
  <c r="G76" i="3"/>
  <c r="I76" i="3" s="1"/>
  <c r="G75" i="3"/>
  <c r="I75" i="3" s="1"/>
  <c r="G74" i="3"/>
  <c r="I74" i="3" s="1"/>
  <c r="G73" i="3"/>
  <c r="I73" i="3" s="1"/>
  <c r="G72" i="3"/>
  <c r="I72" i="3" s="1"/>
  <c r="I71" i="3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61" i="3"/>
  <c r="I61" i="3" s="1"/>
  <c r="G60" i="3"/>
  <c r="I60" i="3" s="1"/>
  <c r="G59" i="3"/>
  <c r="I59" i="3" s="1"/>
  <c r="G58" i="3"/>
  <c r="I58" i="3" s="1"/>
  <c r="G57" i="3"/>
  <c r="I57" i="3" s="1"/>
  <c r="G56" i="3"/>
  <c r="I56" i="3" s="1"/>
  <c r="G55" i="3"/>
  <c r="I55" i="3" s="1"/>
  <c r="G54" i="3"/>
  <c r="I54" i="3" s="1"/>
  <c r="G53" i="3"/>
  <c r="I53" i="3" s="1"/>
  <c r="G52" i="3"/>
  <c r="I52" i="3" s="1"/>
  <c r="G51" i="3"/>
  <c r="I51" i="3" s="1"/>
  <c r="G50" i="3"/>
  <c r="I50" i="3" s="1"/>
  <c r="G49" i="3"/>
  <c r="I49" i="3" s="1"/>
  <c r="G48" i="3"/>
  <c r="I48" i="3" s="1"/>
  <c r="G47" i="3"/>
  <c r="I47" i="3" s="1"/>
  <c r="G46" i="3"/>
  <c r="I46" i="3" s="1"/>
  <c r="G45" i="3"/>
  <c r="I45" i="3" s="1"/>
  <c r="G44" i="3"/>
  <c r="I44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I12" i="3"/>
  <c r="G11" i="3"/>
  <c r="I11" i="3" s="1"/>
  <c r="G10" i="3"/>
  <c r="I10" i="3" s="1"/>
  <c r="G9" i="3"/>
  <c r="I9" i="3" s="1"/>
  <c r="I873" i="2" l="1"/>
  <c r="G873" i="2"/>
  <c r="H872" i="2"/>
  <c r="J872" i="2" s="1"/>
  <c r="H871" i="2"/>
  <c r="J871" i="2" s="1"/>
  <c r="H870" i="2"/>
  <c r="J870" i="2" s="1"/>
  <c r="H869" i="2"/>
  <c r="J869" i="2" s="1"/>
  <c r="H868" i="2"/>
  <c r="J868" i="2" s="1"/>
  <c r="H867" i="2"/>
  <c r="J867" i="2" s="1"/>
  <c r="H866" i="2"/>
  <c r="J866" i="2" s="1"/>
  <c r="H865" i="2"/>
  <c r="J865" i="2" s="1"/>
  <c r="H864" i="2"/>
  <c r="J864" i="2" s="1"/>
  <c r="H863" i="2"/>
  <c r="J863" i="2" s="1"/>
  <c r="H862" i="2"/>
  <c r="J862" i="2" s="1"/>
  <c r="H861" i="2"/>
  <c r="J861" i="2" s="1"/>
  <c r="H860" i="2"/>
  <c r="J860" i="2" s="1"/>
  <c r="H859" i="2"/>
  <c r="J859" i="2" s="1"/>
  <c r="H858" i="2"/>
  <c r="J858" i="2" s="1"/>
  <c r="H857" i="2"/>
  <c r="J857" i="2" s="1"/>
  <c r="H856" i="2"/>
  <c r="J856" i="2" s="1"/>
  <c r="H855" i="2"/>
  <c r="H873" i="2" l="1"/>
  <c r="J855" i="2"/>
  <c r="J873" i="2" s="1"/>
  <c r="I844" i="2"/>
  <c r="H843" i="2"/>
  <c r="J843" i="2" s="1"/>
  <c r="H842" i="2"/>
  <c r="J842" i="2" s="1"/>
  <c r="H841" i="2"/>
  <c r="J841" i="2" s="1"/>
  <c r="H840" i="2"/>
  <c r="J840" i="2" s="1"/>
  <c r="H839" i="2"/>
  <c r="J839" i="2" s="1"/>
  <c r="H838" i="2"/>
  <c r="J838" i="2" s="1"/>
  <c r="H837" i="2"/>
  <c r="J837" i="2" s="1"/>
  <c r="H836" i="2"/>
  <c r="J836" i="2" s="1"/>
  <c r="H835" i="2"/>
  <c r="J835" i="2" s="1"/>
  <c r="H834" i="2"/>
  <c r="J834" i="2" s="1"/>
  <c r="H833" i="2"/>
  <c r="J833" i="2" s="1"/>
  <c r="H832" i="2"/>
  <c r="J832" i="2" s="1"/>
  <c r="H831" i="2"/>
  <c r="J831" i="2" s="1"/>
  <c r="H830" i="2"/>
  <c r="J830" i="2" s="1"/>
  <c r="H829" i="2"/>
  <c r="J829" i="2" s="1"/>
  <c r="H828" i="2"/>
  <c r="H844" i="2" l="1"/>
  <c r="J828" i="2"/>
  <c r="J844" i="2" s="1"/>
  <c r="E917" i="2" l="1"/>
  <c r="F904" i="2"/>
  <c r="F903" i="2"/>
  <c r="F902" i="2"/>
  <c r="F901" i="2"/>
  <c r="F900" i="2"/>
  <c r="F899" i="2"/>
  <c r="F887" i="2"/>
  <c r="E887" i="2"/>
  <c r="F917" i="2" l="1"/>
  <c r="J818" i="2"/>
  <c r="H818" i="2"/>
  <c r="K810" i="2"/>
  <c r="I810" i="2"/>
  <c r="K809" i="2"/>
  <c r="I809" i="2"/>
  <c r="K808" i="2"/>
  <c r="I808" i="2"/>
  <c r="K807" i="2"/>
  <c r="I807" i="2"/>
  <c r="K806" i="2"/>
  <c r="I806" i="2"/>
  <c r="K805" i="2"/>
  <c r="I805" i="2"/>
  <c r="K804" i="2"/>
  <c r="I804" i="2"/>
  <c r="K803" i="2"/>
  <c r="I803" i="2"/>
  <c r="K802" i="2"/>
  <c r="I802" i="2"/>
  <c r="K801" i="2"/>
  <c r="I801" i="2"/>
  <c r="K800" i="2"/>
  <c r="I800" i="2"/>
  <c r="K799" i="2"/>
  <c r="I799" i="2"/>
  <c r="K798" i="2"/>
  <c r="I798" i="2"/>
  <c r="K797" i="2"/>
  <c r="I797" i="2"/>
  <c r="K796" i="2"/>
  <c r="I796" i="2"/>
  <c r="K795" i="2"/>
  <c r="I795" i="2"/>
  <c r="K794" i="2"/>
  <c r="I794" i="2"/>
  <c r="K793" i="2"/>
  <c r="I793" i="2"/>
  <c r="K792" i="2"/>
  <c r="I792" i="2"/>
  <c r="K791" i="2"/>
  <c r="I791" i="2"/>
  <c r="K790" i="2"/>
  <c r="I790" i="2"/>
  <c r="K789" i="2"/>
  <c r="I789" i="2"/>
  <c r="K788" i="2"/>
  <c r="I788" i="2"/>
  <c r="K787" i="2"/>
  <c r="I787" i="2"/>
  <c r="K786" i="2"/>
  <c r="I786" i="2"/>
  <c r="K785" i="2"/>
  <c r="I785" i="2"/>
  <c r="K784" i="2"/>
  <c r="I784" i="2"/>
  <c r="K783" i="2"/>
  <c r="I783" i="2"/>
  <c r="K782" i="2"/>
  <c r="I782" i="2"/>
  <c r="K781" i="2"/>
  <c r="I781" i="2"/>
  <c r="K780" i="2"/>
  <c r="I780" i="2"/>
  <c r="K779" i="2"/>
  <c r="I779" i="2"/>
  <c r="K778" i="2"/>
  <c r="I778" i="2"/>
  <c r="K777" i="2"/>
  <c r="I777" i="2"/>
  <c r="K776" i="2"/>
  <c r="I776" i="2"/>
  <c r="K775" i="2"/>
  <c r="K818" i="2" s="1"/>
  <c r="I775" i="2"/>
  <c r="I818" i="2" s="1"/>
  <c r="K772" i="2"/>
  <c r="J772" i="2"/>
  <c r="I772" i="2"/>
  <c r="H772" i="2"/>
  <c r="K771" i="2"/>
  <c r="I771" i="2"/>
  <c r="K770" i="2"/>
  <c r="I770" i="2"/>
  <c r="K749" i="2"/>
  <c r="I749" i="2"/>
  <c r="K748" i="2"/>
  <c r="I748" i="2"/>
  <c r="K747" i="2"/>
  <c r="I747" i="2"/>
  <c r="K746" i="2"/>
  <c r="I746" i="2"/>
  <c r="K745" i="2"/>
  <c r="I745" i="2"/>
  <c r="K744" i="2"/>
  <c r="I744" i="2"/>
  <c r="K743" i="2"/>
  <c r="I743" i="2"/>
  <c r="K742" i="2"/>
  <c r="I742" i="2"/>
  <c r="K741" i="2"/>
  <c r="I741" i="2"/>
  <c r="K740" i="2"/>
  <c r="I740" i="2"/>
  <c r="K739" i="2"/>
  <c r="I739" i="2"/>
  <c r="K738" i="2"/>
  <c r="I738" i="2"/>
  <c r="K737" i="2"/>
  <c r="I737" i="2"/>
  <c r="K736" i="2"/>
  <c r="I736" i="2"/>
  <c r="K735" i="2"/>
  <c r="I735" i="2"/>
  <c r="K734" i="2"/>
  <c r="I734" i="2"/>
  <c r="K733" i="2"/>
  <c r="I733" i="2"/>
  <c r="K732" i="2"/>
  <c r="I732" i="2"/>
  <c r="K731" i="2"/>
  <c r="I731" i="2"/>
  <c r="K730" i="2"/>
  <c r="I730" i="2"/>
  <c r="K729" i="2"/>
  <c r="I729" i="2"/>
  <c r="K728" i="2"/>
  <c r="I728" i="2"/>
  <c r="K727" i="2"/>
  <c r="I727" i="2"/>
  <c r="K726" i="2"/>
  <c r="I726" i="2"/>
  <c r="K725" i="2"/>
  <c r="I725" i="2"/>
  <c r="K724" i="2"/>
  <c r="I724" i="2"/>
  <c r="K723" i="2"/>
  <c r="I723" i="2"/>
  <c r="K722" i="2"/>
  <c r="I722" i="2"/>
  <c r="K721" i="2"/>
  <c r="I721" i="2"/>
  <c r="K720" i="2"/>
  <c r="I720" i="2"/>
  <c r="K719" i="2"/>
  <c r="I719" i="2"/>
  <c r="K718" i="2"/>
  <c r="I718" i="2"/>
  <c r="K717" i="2"/>
  <c r="I717" i="2"/>
  <c r="K716" i="2"/>
  <c r="I716" i="2"/>
  <c r="K715" i="2"/>
  <c r="I715" i="2"/>
  <c r="K714" i="2"/>
  <c r="I714" i="2"/>
  <c r="K713" i="2"/>
  <c r="I713" i="2"/>
  <c r="K712" i="2"/>
  <c r="I712" i="2"/>
  <c r="K711" i="2"/>
  <c r="I711" i="2"/>
  <c r="K710" i="2"/>
  <c r="I710" i="2"/>
  <c r="K709" i="2"/>
  <c r="I709" i="2"/>
  <c r="K708" i="2"/>
  <c r="I708" i="2"/>
  <c r="K707" i="2"/>
  <c r="I707" i="2"/>
  <c r="K706" i="2"/>
  <c r="I706" i="2"/>
  <c r="K705" i="2"/>
  <c r="I705" i="2"/>
  <c r="K704" i="2"/>
  <c r="I704" i="2"/>
  <c r="K703" i="2"/>
  <c r="I703" i="2"/>
  <c r="K702" i="2"/>
  <c r="I702" i="2"/>
  <c r="K701" i="2"/>
  <c r="I701" i="2"/>
  <c r="K700" i="2"/>
  <c r="I700" i="2"/>
  <c r="K699" i="2"/>
  <c r="I699" i="2"/>
  <c r="K698" i="2"/>
  <c r="I698" i="2"/>
  <c r="K697" i="2"/>
  <c r="I697" i="2"/>
  <c r="K696" i="2"/>
  <c r="I696" i="2"/>
  <c r="K695" i="2"/>
  <c r="I695" i="2"/>
  <c r="K694" i="2"/>
  <c r="I694" i="2"/>
  <c r="K693" i="2"/>
  <c r="I693" i="2"/>
  <c r="K692" i="2"/>
  <c r="I692" i="2"/>
  <c r="K691" i="2"/>
  <c r="I691" i="2"/>
  <c r="K690" i="2"/>
  <c r="I690" i="2"/>
  <c r="K689" i="2"/>
  <c r="I689" i="2"/>
  <c r="K688" i="2"/>
  <c r="I688" i="2"/>
  <c r="K687" i="2"/>
  <c r="I687" i="2"/>
  <c r="K686" i="2"/>
  <c r="I686" i="2"/>
  <c r="K685" i="2"/>
  <c r="I685" i="2"/>
  <c r="K684" i="2"/>
  <c r="I684" i="2"/>
  <c r="K683" i="2"/>
  <c r="I683" i="2"/>
  <c r="K682" i="2"/>
  <c r="I682" i="2"/>
  <c r="K681" i="2"/>
  <c r="I681" i="2"/>
  <c r="K680" i="2"/>
  <c r="I680" i="2"/>
  <c r="K679" i="2"/>
  <c r="I679" i="2"/>
  <c r="K678" i="2"/>
  <c r="I678" i="2"/>
  <c r="K677" i="2"/>
  <c r="I677" i="2"/>
  <c r="K676" i="2"/>
  <c r="I676" i="2"/>
  <c r="K675" i="2"/>
  <c r="I675" i="2"/>
  <c r="K674" i="2"/>
  <c r="I674" i="2"/>
  <c r="K673" i="2"/>
  <c r="I673" i="2"/>
  <c r="K672" i="2"/>
  <c r="I672" i="2"/>
  <c r="K671" i="2"/>
  <c r="I671" i="2"/>
  <c r="K670" i="2"/>
  <c r="I670" i="2"/>
  <c r="K669" i="2"/>
  <c r="I669" i="2"/>
  <c r="K668" i="2"/>
  <c r="I668" i="2"/>
  <c r="K667" i="2"/>
  <c r="I667" i="2"/>
  <c r="K666" i="2"/>
  <c r="I666" i="2"/>
  <c r="K665" i="2"/>
  <c r="I665" i="2"/>
  <c r="K664" i="2"/>
  <c r="I664" i="2"/>
  <c r="K663" i="2"/>
  <c r="I663" i="2"/>
  <c r="K662" i="2"/>
  <c r="I662" i="2"/>
  <c r="K661" i="2"/>
  <c r="I661" i="2"/>
  <c r="K660" i="2"/>
  <c r="I660" i="2"/>
  <c r="K659" i="2"/>
  <c r="I659" i="2"/>
  <c r="K658" i="2"/>
  <c r="I658" i="2"/>
  <c r="K657" i="2"/>
  <c r="I657" i="2"/>
  <c r="K656" i="2"/>
  <c r="I656" i="2"/>
  <c r="K655" i="2"/>
  <c r="I655" i="2"/>
  <c r="K654" i="2"/>
  <c r="I654" i="2"/>
  <c r="K653" i="2"/>
  <c r="I653" i="2"/>
  <c r="K652" i="2"/>
  <c r="I652" i="2"/>
  <c r="I651" i="2"/>
  <c r="K651" i="2" s="1"/>
  <c r="I650" i="2"/>
  <c r="K650" i="2" s="1"/>
  <c r="I649" i="2"/>
  <c r="K649" i="2" s="1"/>
  <c r="K648" i="2"/>
  <c r="I648" i="2"/>
  <c r="I647" i="2"/>
  <c r="K647" i="2" s="1"/>
  <c r="I646" i="2"/>
  <c r="K646" i="2" s="1"/>
  <c r="I645" i="2"/>
  <c r="K645" i="2" s="1"/>
  <c r="I644" i="2"/>
  <c r="K644" i="2" s="1"/>
  <c r="I643" i="2"/>
  <c r="K643" i="2" s="1"/>
  <c r="I642" i="2"/>
  <c r="K642" i="2" s="1"/>
  <c r="I641" i="2"/>
  <c r="K641" i="2" s="1"/>
  <c r="I640" i="2"/>
  <c r="K640" i="2" s="1"/>
  <c r="I639" i="2"/>
  <c r="K639" i="2" s="1"/>
  <c r="I638" i="2"/>
  <c r="K638" i="2" s="1"/>
  <c r="I637" i="2"/>
  <c r="K637" i="2" s="1"/>
  <c r="I636" i="2"/>
  <c r="K636" i="2" s="1"/>
  <c r="I635" i="2"/>
  <c r="K635" i="2" s="1"/>
  <c r="J631" i="2"/>
  <c r="H631" i="2"/>
  <c r="K630" i="2"/>
  <c r="I630" i="2"/>
  <c r="K613" i="2"/>
  <c r="I613" i="2"/>
  <c r="K612" i="2"/>
  <c r="I612" i="2"/>
  <c r="K611" i="2"/>
  <c r="I611" i="2"/>
  <c r="K610" i="2"/>
  <c r="I610" i="2"/>
  <c r="K609" i="2"/>
  <c r="I609" i="2"/>
  <c r="K608" i="2"/>
  <c r="I608" i="2"/>
  <c r="K607" i="2"/>
  <c r="I607" i="2"/>
  <c r="K606" i="2"/>
  <c r="I606" i="2"/>
  <c r="K605" i="2"/>
  <c r="I605" i="2"/>
  <c r="K604" i="2"/>
  <c r="I604" i="2"/>
  <c r="K603" i="2"/>
  <c r="I603" i="2"/>
  <c r="K602" i="2"/>
  <c r="I602" i="2"/>
  <c r="K601" i="2"/>
  <c r="I601" i="2"/>
  <c r="K600" i="2"/>
  <c r="I600" i="2"/>
  <c r="K599" i="2"/>
  <c r="I599" i="2"/>
  <c r="I598" i="2"/>
  <c r="K598" i="2" s="1"/>
  <c r="I597" i="2"/>
  <c r="K597" i="2" s="1"/>
  <c r="K596" i="2"/>
  <c r="I596" i="2"/>
  <c r="K595" i="2"/>
  <c r="I595" i="2"/>
  <c r="K594" i="2"/>
  <c r="I594" i="2"/>
  <c r="J591" i="2"/>
  <c r="H591" i="2"/>
  <c r="K590" i="2"/>
  <c r="I590" i="2"/>
  <c r="K549" i="2"/>
  <c r="I549" i="2"/>
  <c r="K548" i="2"/>
  <c r="I548" i="2"/>
  <c r="K547" i="2"/>
  <c r="I547" i="2"/>
  <c r="K546" i="2"/>
  <c r="I546" i="2"/>
  <c r="K545" i="2"/>
  <c r="I545" i="2"/>
  <c r="K544" i="2"/>
  <c r="I544" i="2"/>
  <c r="K543" i="2"/>
  <c r="I543" i="2"/>
  <c r="K542" i="2"/>
  <c r="I542" i="2"/>
  <c r="K541" i="2"/>
  <c r="I541" i="2"/>
  <c r="K540" i="2"/>
  <c r="I540" i="2"/>
  <c r="K539" i="2"/>
  <c r="I539" i="2"/>
  <c r="K538" i="2"/>
  <c r="I538" i="2"/>
  <c r="K537" i="2"/>
  <c r="I537" i="2"/>
  <c r="K536" i="2"/>
  <c r="I536" i="2"/>
  <c r="K535" i="2"/>
  <c r="I535" i="2"/>
  <c r="K534" i="2"/>
  <c r="I534" i="2"/>
  <c r="K533" i="2"/>
  <c r="I533" i="2"/>
  <c r="K532" i="2"/>
  <c r="I532" i="2"/>
  <c r="K531" i="2"/>
  <c r="I531" i="2"/>
  <c r="K530" i="2"/>
  <c r="I530" i="2"/>
  <c r="K529" i="2"/>
  <c r="I529" i="2"/>
  <c r="K528" i="2"/>
  <c r="I528" i="2"/>
  <c r="K527" i="2"/>
  <c r="I527" i="2"/>
  <c r="K526" i="2"/>
  <c r="I526" i="2"/>
  <c r="K525" i="2"/>
  <c r="I525" i="2"/>
  <c r="K524" i="2"/>
  <c r="I524" i="2"/>
  <c r="K523" i="2"/>
  <c r="I523" i="2"/>
  <c r="K522" i="2"/>
  <c r="I522" i="2"/>
  <c r="K521" i="2"/>
  <c r="I521" i="2"/>
  <c r="K520" i="2"/>
  <c r="I520" i="2"/>
  <c r="K519" i="2"/>
  <c r="I519" i="2"/>
  <c r="K518" i="2"/>
  <c r="I518" i="2"/>
  <c r="K517" i="2"/>
  <c r="I517" i="2"/>
  <c r="K516" i="2"/>
  <c r="I516" i="2"/>
  <c r="K515" i="2"/>
  <c r="I515" i="2"/>
  <c r="K514" i="2"/>
  <c r="I514" i="2"/>
  <c r="K513" i="2"/>
  <c r="I513" i="2"/>
  <c r="K512" i="2"/>
  <c r="I512" i="2"/>
  <c r="K511" i="2"/>
  <c r="I511" i="2"/>
  <c r="K510" i="2"/>
  <c r="I510" i="2"/>
  <c r="K509" i="2"/>
  <c r="I509" i="2"/>
  <c r="K508" i="2"/>
  <c r="I508" i="2"/>
  <c r="K507" i="2"/>
  <c r="I507" i="2"/>
  <c r="K506" i="2"/>
  <c r="I506" i="2"/>
  <c r="K505" i="2"/>
  <c r="I505" i="2"/>
  <c r="K504" i="2"/>
  <c r="I504" i="2"/>
  <c r="K502" i="2"/>
  <c r="I502" i="2"/>
  <c r="K501" i="2"/>
  <c r="I501" i="2"/>
  <c r="I500" i="2"/>
  <c r="K500" i="2" s="1"/>
  <c r="K499" i="2"/>
  <c r="I499" i="2"/>
  <c r="K498" i="2"/>
  <c r="I498" i="2"/>
  <c r="K497" i="2"/>
  <c r="I497" i="2"/>
  <c r="K496" i="2"/>
  <c r="I496" i="2"/>
  <c r="K495" i="2"/>
  <c r="I495" i="2"/>
  <c r="J491" i="2"/>
  <c r="H491" i="2"/>
  <c r="K490" i="2"/>
  <c r="I490" i="2"/>
  <c r="K477" i="2"/>
  <c r="I477" i="2"/>
  <c r="K476" i="2"/>
  <c r="I476" i="2"/>
  <c r="K475" i="2"/>
  <c r="I475" i="2"/>
  <c r="K474" i="2"/>
  <c r="I474" i="2"/>
  <c r="K473" i="2"/>
  <c r="I473" i="2"/>
  <c r="K472" i="2"/>
  <c r="I472" i="2"/>
  <c r="K471" i="2"/>
  <c r="I471" i="2"/>
  <c r="K470" i="2"/>
  <c r="I470" i="2"/>
  <c r="K469" i="2"/>
  <c r="I469" i="2"/>
  <c r="K468" i="2"/>
  <c r="I468" i="2"/>
  <c r="K467" i="2"/>
  <c r="I467" i="2"/>
  <c r="K466" i="2"/>
  <c r="I466" i="2"/>
  <c r="K465" i="2"/>
  <c r="I465" i="2"/>
  <c r="K464" i="2"/>
  <c r="I464" i="2"/>
  <c r="K463" i="2"/>
  <c r="I463" i="2"/>
  <c r="K462" i="2"/>
  <c r="I462" i="2"/>
  <c r="K461" i="2"/>
  <c r="I461" i="2"/>
  <c r="K460" i="2"/>
  <c r="I460" i="2"/>
  <c r="K459" i="2"/>
  <c r="I459" i="2"/>
  <c r="K458" i="2"/>
  <c r="I458" i="2"/>
  <c r="K457" i="2"/>
  <c r="I457" i="2"/>
  <c r="I456" i="2"/>
  <c r="J453" i="2"/>
  <c r="H453" i="2"/>
  <c r="K450" i="2"/>
  <c r="K430" i="2"/>
  <c r="I430" i="2"/>
  <c r="K422" i="2"/>
  <c r="I422" i="2"/>
  <c r="K421" i="2"/>
  <c r="I421" i="2"/>
  <c r="K420" i="2"/>
  <c r="I420" i="2"/>
  <c r="K419" i="2"/>
  <c r="I419" i="2"/>
  <c r="K418" i="2"/>
  <c r="I418" i="2"/>
  <c r="K417" i="2"/>
  <c r="I417" i="2"/>
  <c r="K416" i="2"/>
  <c r="I416" i="2"/>
  <c r="K415" i="2"/>
  <c r="I415" i="2"/>
  <c r="K414" i="2"/>
  <c r="I414" i="2"/>
  <c r="K413" i="2"/>
  <c r="I413" i="2"/>
  <c r="K412" i="2"/>
  <c r="I412" i="2"/>
  <c r="K411" i="2"/>
  <c r="I411" i="2"/>
  <c r="K410" i="2"/>
  <c r="I410" i="2"/>
  <c r="K409" i="2"/>
  <c r="I409" i="2"/>
  <c r="K408" i="2"/>
  <c r="I408" i="2"/>
  <c r="K407" i="2"/>
  <c r="I407" i="2"/>
  <c r="K406" i="2"/>
  <c r="I406" i="2"/>
  <c r="K405" i="2"/>
  <c r="I405" i="2"/>
  <c r="K404" i="2"/>
  <c r="I404" i="2"/>
  <c r="K403" i="2"/>
  <c r="I403" i="2"/>
  <c r="K402" i="2"/>
  <c r="I402" i="2"/>
  <c r="K401" i="2"/>
  <c r="I401" i="2"/>
  <c r="K400" i="2"/>
  <c r="I400" i="2"/>
  <c r="K399" i="2"/>
  <c r="I399" i="2"/>
  <c r="K398" i="2"/>
  <c r="I398" i="2"/>
  <c r="K397" i="2"/>
  <c r="I397" i="2"/>
  <c r="K396" i="2"/>
  <c r="I396" i="2"/>
  <c r="K395" i="2"/>
  <c r="I395" i="2"/>
  <c r="K394" i="2"/>
  <c r="I394" i="2"/>
  <c r="K393" i="2"/>
  <c r="I393" i="2"/>
  <c r="K392" i="2"/>
  <c r="I392" i="2"/>
  <c r="K391" i="2"/>
  <c r="I391" i="2"/>
  <c r="K390" i="2"/>
  <c r="I390" i="2"/>
  <c r="K389" i="2"/>
  <c r="I389" i="2"/>
  <c r="K388" i="2"/>
  <c r="I388" i="2"/>
  <c r="K387" i="2"/>
  <c r="I387" i="2"/>
  <c r="K386" i="2"/>
  <c r="I386" i="2"/>
  <c r="K385" i="2"/>
  <c r="I385" i="2"/>
  <c r="K384" i="2"/>
  <c r="I384" i="2"/>
  <c r="K383" i="2"/>
  <c r="I383" i="2"/>
  <c r="K382" i="2"/>
  <c r="I382" i="2"/>
  <c r="K381" i="2"/>
  <c r="I381" i="2"/>
  <c r="K380" i="2"/>
  <c r="I380" i="2"/>
  <c r="K379" i="2"/>
  <c r="I379" i="2"/>
  <c r="K378" i="2"/>
  <c r="I378" i="2"/>
  <c r="K377" i="2"/>
  <c r="I377" i="2"/>
  <c r="K376" i="2"/>
  <c r="I376" i="2"/>
  <c r="K375" i="2"/>
  <c r="I375" i="2"/>
  <c r="K374" i="2"/>
  <c r="I374" i="2"/>
  <c r="K373" i="2"/>
  <c r="I373" i="2"/>
  <c r="K372" i="2"/>
  <c r="I372" i="2"/>
  <c r="K371" i="2"/>
  <c r="I371" i="2"/>
  <c r="K370" i="2"/>
  <c r="I370" i="2"/>
  <c r="I369" i="2"/>
  <c r="K369" i="2" s="1"/>
  <c r="K368" i="2"/>
  <c r="I368" i="2"/>
  <c r="K367" i="2"/>
  <c r="I367" i="2"/>
  <c r="K365" i="2"/>
  <c r="I365" i="2"/>
  <c r="K364" i="2"/>
  <c r="I364" i="2"/>
  <c r="K363" i="2"/>
  <c r="I363" i="2"/>
  <c r="K362" i="2"/>
  <c r="I362" i="2"/>
  <c r="I361" i="2"/>
  <c r="K361" i="2" s="1"/>
  <c r="K360" i="2"/>
  <c r="I360" i="2"/>
  <c r="K359" i="2"/>
  <c r="I359" i="2"/>
  <c r="J355" i="2"/>
  <c r="H355" i="2"/>
  <c r="K354" i="2"/>
  <c r="I354" i="2"/>
  <c r="K353" i="2"/>
  <c r="I353" i="2"/>
  <c r="K352" i="2"/>
  <c r="I352" i="2"/>
  <c r="K338" i="2"/>
  <c r="I338" i="2"/>
  <c r="K337" i="2"/>
  <c r="I337" i="2"/>
  <c r="K336" i="2"/>
  <c r="I336" i="2"/>
  <c r="K335" i="2"/>
  <c r="I335" i="2"/>
  <c r="K334" i="2"/>
  <c r="I334" i="2"/>
  <c r="K333" i="2"/>
  <c r="I333" i="2"/>
  <c r="K332" i="2"/>
  <c r="I332" i="2"/>
  <c r="K331" i="2"/>
  <c r="I331" i="2"/>
  <c r="K330" i="2"/>
  <c r="I330" i="2"/>
  <c r="K329" i="2"/>
  <c r="I329" i="2"/>
  <c r="K328" i="2"/>
  <c r="I328" i="2"/>
  <c r="K327" i="2"/>
  <c r="I327" i="2"/>
  <c r="K326" i="2"/>
  <c r="I326" i="2"/>
  <c r="K325" i="2"/>
  <c r="I325" i="2"/>
  <c r="K324" i="2"/>
  <c r="I324" i="2"/>
  <c r="K323" i="2"/>
  <c r="I323" i="2"/>
  <c r="K322" i="2"/>
  <c r="I322" i="2"/>
  <c r="K321" i="2"/>
  <c r="I321" i="2"/>
  <c r="K320" i="2"/>
  <c r="I320" i="2"/>
  <c r="K319" i="2"/>
  <c r="K355" i="2" s="1"/>
  <c r="I319" i="2"/>
  <c r="I355" i="2" s="1"/>
  <c r="K314" i="2"/>
  <c r="I314" i="2"/>
  <c r="K313" i="2"/>
  <c r="I313" i="2"/>
  <c r="K312" i="2"/>
  <c r="I312" i="2"/>
  <c r="K311" i="2"/>
  <c r="I311" i="2"/>
  <c r="K310" i="2"/>
  <c r="I310" i="2"/>
  <c r="K309" i="2"/>
  <c r="I309" i="2"/>
  <c r="K307" i="2"/>
  <c r="I307" i="2"/>
  <c r="K306" i="2"/>
  <c r="I306" i="2"/>
  <c r="K305" i="2"/>
  <c r="I305" i="2"/>
  <c r="I304" i="2"/>
  <c r="K295" i="2"/>
  <c r="I295" i="2"/>
  <c r="I258" i="2"/>
  <c r="K258" i="2" s="1"/>
  <c r="K225" i="2"/>
  <c r="I225" i="2"/>
  <c r="K218" i="2"/>
  <c r="I218" i="2"/>
  <c r="K189" i="2"/>
  <c r="I189" i="2"/>
  <c r="K178" i="2"/>
  <c r="I178" i="2"/>
  <c r="K177" i="2"/>
  <c r="I177" i="2"/>
  <c r="K176" i="2"/>
  <c r="I176" i="2"/>
  <c r="K175" i="2"/>
  <c r="I175" i="2"/>
  <c r="K174" i="2"/>
  <c r="I174" i="2"/>
  <c r="K173" i="2"/>
  <c r="I173" i="2"/>
  <c r="K172" i="2"/>
  <c r="I172" i="2"/>
  <c r="K171" i="2"/>
  <c r="I171" i="2"/>
  <c r="K170" i="2"/>
  <c r="I170" i="2"/>
  <c r="K169" i="2"/>
  <c r="I169" i="2"/>
  <c r="K168" i="2"/>
  <c r="I168" i="2"/>
  <c r="K167" i="2"/>
  <c r="I167" i="2"/>
  <c r="K166" i="2"/>
  <c r="I166" i="2"/>
  <c r="K165" i="2"/>
  <c r="I165" i="2"/>
  <c r="K164" i="2"/>
  <c r="I164" i="2"/>
  <c r="K163" i="2"/>
  <c r="I163" i="2"/>
  <c r="K162" i="2"/>
  <c r="I162" i="2"/>
  <c r="K161" i="2"/>
  <c r="I161" i="2"/>
  <c r="K160" i="2"/>
  <c r="I160" i="2"/>
  <c r="K159" i="2"/>
  <c r="I159" i="2"/>
  <c r="K158" i="2"/>
  <c r="I158" i="2"/>
  <c r="K157" i="2"/>
  <c r="I157" i="2"/>
  <c r="K156" i="2"/>
  <c r="I156" i="2"/>
  <c r="K155" i="2"/>
  <c r="I155" i="2"/>
  <c r="K154" i="2"/>
  <c r="I154" i="2"/>
  <c r="K153" i="2"/>
  <c r="I153" i="2"/>
  <c r="K152" i="2"/>
  <c r="I152" i="2"/>
  <c r="K151" i="2"/>
  <c r="I151" i="2"/>
  <c r="K150" i="2"/>
  <c r="I150" i="2"/>
  <c r="K149" i="2"/>
  <c r="I149" i="2"/>
  <c r="K148" i="2"/>
  <c r="I148" i="2"/>
  <c r="K147" i="2"/>
  <c r="I147" i="2"/>
  <c r="K146" i="2"/>
  <c r="I146" i="2"/>
  <c r="K145" i="2"/>
  <c r="I145" i="2"/>
  <c r="K144" i="2"/>
  <c r="I144" i="2"/>
  <c r="K143" i="2"/>
  <c r="I143" i="2"/>
  <c r="K142" i="2"/>
  <c r="I142" i="2"/>
  <c r="K141" i="2"/>
  <c r="I141" i="2"/>
  <c r="K140" i="2"/>
  <c r="I140" i="2"/>
  <c r="K139" i="2"/>
  <c r="I139" i="2"/>
  <c r="K138" i="2"/>
  <c r="I138" i="2"/>
  <c r="K137" i="2"/>
  <c r="I137" i="2"/>
  <c r="K136" i="2"/>
  <c r="I136" i="2"/>
  <c r="K135" i="2"/>
  <c r="I135" i="2"/>
  <c r="K134" i="2"/>
  <c r="I134" i="2"/>
  <c r="K133" i="2"/>
  <c r="I133" i="2"/>
  <c r="K132" i="2"/>
  <c r="I132" i="2"/>
  <c r="K131" i="2"/>
  <c r="I131" i="2"/>
  <c r="K130" i="2"/>
  <c r="I130" i="2"/>
  <c r="K129" i="2"/>
  <c r="I129" i="2"/>
  <c r="K128" i="2"/>
  <c r="I128" i="2"/>
  <c r="K127" i="2"/>
  <c r="I127" i="2"/>
  <c r="K126" i="2"/>
  <c r="I126" i="2"/>
  <c r="K125" i="2"/>
  <c r="I125" i="2"/>
  <c r="K124" i="2"/>
  <c r="I124" i="2"/>
  <c r="K123" i="2"/>
  <c r="I123" i="2"/>
  <c r="K122" i="2"/>
  <c r="I122" i="2"/>
  <c r="K121" i="2"/>
  <c r="I121" i="2"/>
  <c r="K120" i="2"/>
  <c r="I120" i="2"/>
  <c r="K119" i="2"/>
  <c r="I119" i="2"/>
  <c r="K118" i="2"/>
  <c r="I118" i="2"/>
  <c r="K117" i="2"/>
  <c r="I117" i="2"/>
  <c r="K116" i="2"/>
  <c r="I116" i="2"/>
  <c r="K115" i="2"/>
  <c r="I115" i="2"/>
  <c r="K114" i="2"/>
  <c r="I114" i="2"/>
  <c r="K113" i="2"/>
  <c r="I113" i="2"/>
  <c r="K112" i="2"/>
  <c r="I112" i="2"/>
  <c r="K111" i="2"/>
  <c r="I111" i="2"/>
  <c r="K110" i="2"/>
  <c r="I110" i="2"/>
  <c r="K109" i="2"/>
  <c r="I109" i="2"/>
  <c r="K108" i="2"/>
  <c r="I108" i="2"/>
  <c r="K107" i="2"/>
  <c r="I107" i="2"/>
  <c r="K106" i="2"/>
  <c r="I106" i="2"/>
  <c r="K105" i="2"/>
  <c r="I105" i="2"/>
  <c r="K104" i="2"/>
  <c r="I104" i="2"/>
  <c r="K103" i="2"/>
  <c r="I103" i="2"/>
  <c r="K102" i="2"/>
  <c r="I102" i="2"/>
  <c r="K101" i="2"/>
  <c r="I101" i="2"/>
  <c r="K100" i="2"/>
  <c r="I100" i="2"/>
  <c r="K99" i="2"/>
  <c r="I99" i="2"/>
  <c r="K98" i="2"/>
  <c r="I98" i="2"/>
  <c r="K97" i="2"/>
  <c r="I97" i="2"/>
  <c r="K96" i="2"/>
  <c r="I96" i="2"/>
  <c r="K95" i="2"/>
  <c r="I95" i="2"/>
  <c r="K94" i="2"/>
  <c r="I94" i="2"/>
  <c r="K93" i="2"/>
  <c r="I93" i="2"/>
  <c r="K92" i="2"/>
  <c r="I92" i="2"/>
  <c r="K91" i="2"/>
  <c r="I91" i="2"/>
  <c r="K90" i="2"/>
  <c r="I90" i="2"/>
  <c r="K89" i="2"/>
  <c r="I89" i="2"/>
  <c r="K88" i="2"/>
  <c r="I88" i="2"/>
  <c r="K87" i="2"/>
  <c r="I87" i="2"/>
  <c r="K86" i="2"/>
  <c r="I86" i="2"/>
  <c r="K85" i="2"/>
  <c r="I85" i="2"/>
  <c r="K84" i="2"/>
  <c r="I84" i="2"/>
  <c r="K83" i="2"/>
  <c r="I83" i="2"/>
  <c r="K82" i="2"/>
  <c r="I82" i="2"/>
  <c r="K81" i="2"/>
  <c r="I81" i="2"/>
  <c r="K80" i="2"/>
  <c r="I80" i="2"/>
  <c r="K79" i="2"/>
  <c r="I79" i="2"/>
  <c r="K78" i="2"/>
  <c r="I78" i="2"/>
  <c r="K77" i="2"/>
  <c r="I77" i="2"/>
  <c r="K76" i="2"/>
  <c r="I76" i="2"/>
  <c r="K75" i="2"/>
  <c r="I75" i="2"/>
  <c r="K74" i="2"/>
  <c r="I74" i="2"/>
  <c r="K73" i="2"/>
  <c r="I73" i="2"/>
  <c r="K72" i="2"/>
  <c r="I72" i="2"/>
  <c r="K71" i="2"/>
  <c r="I71" i="2"/>
  <c r="K70" i="2"/>
  <c r="I70" i="2"/>
  <c r="K69" i="2"/>
  <c r="I69" i="2"/>
  <c r="K68" i="2"/>
  <c r="I68" i="2"/>
  <c r="K67" i="2"/>
  <c r="I67" i="2"/>
  <c r="K66" i="2"/>
  <c r="I66" i="2"/>
  <c r="K65" i="2"/>
  <c r="I65" i="2"/>
  <c r="K64" i="2"/>
  <c r="I64" i="2"/>
  <c r="K63" i="2"/>
  <c r="I63" i="2"/>
  <c r="K62" i="2"/>
  <c r="I62" i="2"/>
  <c r="K61" i="2"/>
  <c r="I61" i="2"/>
  <c r="K60" i="2"/>
  <c r="I60" i="2"/>
  <c r="K59" i="2"/>
  <c r="I59" i="2"/>
  <c r="K58" i="2"/>
  <c r="I58" i="2"/>
  <c r="K57" i="2"/>
  <c r="I57" i="2"/>
  <c r="K56" i="2"/>
  <c r="I56" i="2"/>
  <c r="K55" i="2"/>
  <c r="I55" i="2"/>
  <c r="K54" i="2"/>
  <c r="I54" i="2"/>
  <c r="K53" i="2"/>
  <c r="I53" i="2"/>
  <c r="K52" i="2"/>
  <c r="I52" i="2"/>
  <c r="K51" i="2"/>
  <c r="I51" i="2"/>
  <c r="K50" i="2"/>
  <c r="I50" i="2"/>
  <c r="K49" i="2"/>
  <c r="I49" i="2"/>
  <c r="K48" i="2"/>
  <c r="I48" i="2"/>
  <c r="K47" i="2"/>
  <c r="I47" i="2"/>
  <c r="K46" i="2"/>
  <c r="I46" i="2"/>
  <c r="K45" i="2"/>
  <c r="I45" i="2"/>
  <c r="K44" i="2"/>
  <c r="I44" i="2"/>
  <c r="K43" i="2"/>
  <c r="I43" i="2"/>
  <c r="K42" i="2"/>
  <c r="I42" i="2"/>
  <c r="K41" i="2"/>
  <c r="I41" i="2"/>
  <c r="K40" i="2"/>
  <c r="I40" i="2"/>
  <c r="K39" i="2"/>
  <c r="I39" i="2"/>
  <c r="K38" i="2"/>
  <c r="I38" i="2"/>
  <c r="K37" i="2"/>
  <c r="I37" i="2"/>
  <c r="K36" i="2"/>
  <c r="I36" i="2"/>
  <c r="K35" i="2"/>
  <c r="I35" i="2"/>
  <c r="K34" i="2"/>
  <c r="I34" i="2"/>
  <c r="K33" i="2"/>
  <c r="I33" i="2"/>
  <c r="K32" i="2"/>
  <c r="I32" i="2"/>
  <c r="K31" i="2"/>
  <c r="I31" i="2"/>
  <c r="K30" i="2"/>
  <c r="I30" i="2"/>
  <c r="K29" i="2"/>
  <c r="I29" i="2"/>
  <c r="K28" i="2"/>
  <c r="I28" i="2"/>
  <c r="K27" i="2"/>
  <c r="I27" i="2"/>
  <c r="K26" i="2"/>
  <c r="I26" i="2"/>
  <c r="K25" i="2"/>
  <c r="I25" i="2"/>
  <c r="K24" i="2"/>
  <c r="I24" i="2"/>
  <c r="K23" i="2"/>
  <c r="I23" i="2"/>
  <c r="K22" i="2"/>
  <c r="I22" i="2"/>
  <c r="K21" i="2"/>
  <c r="I21" i="2"/>
  <c r="J20" i="2"/>
  <c r="I20" i="2"/>
  <c r="K20" i="2" s="1"/>
  <c r="J19" i="2"/>
  <c r="J315" i="2" s="1"/>
  <c r="I19" i="2"/>
  <c r="K19" i="2" s="1"/>
  <c r="I18" i="2"/>
  <c r="K18" i="2" s="1"/>
  <c r="I17" i="2"/>
  <c r="K17" i="2" s="1"/>
  <c r="I16" i="2"/>
  <c r="K16" i="2" s="1"/>
  <c r="I15" i="2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  <c r="K6" i="2"/>
  <c r="I6" i="2"/>
  <c r="I5" i="2"/>
  <c r="K5" i="2" s="1"/>
  <c r="K15" i="2" l="1"/>
  <c r="K315" i="2" s="1"/>
  <c r="I315" i="2"/>
  <c r="I453" i="2"/>
  <c r="I591" i="2"/>
  <c r="I631" i="2"/>
  <c r="K453" i="2"/>
  <c r="I491" i="2"/>
  <c r="K631" i="2"/>
  <c r="K591" i="2"/>
  <c r="K456" i="2"/>
  <c r="K491" i="2" s="1"/>
</calcChain>
</file>

<file path=xl/comments1.xml><?xml version="1.0" encoding="utf-8"?>
<comments xmlns="http://schemas.openxmlformats.org/spreadsheetml/2006/main">
  <authors>
    <author>Автор</author>
  </authors>
  <commentList>
    <comment ref="E56" authorId="0">
      <text>
        <r>
          <rPr>
            <b/>
            <sz val="9"/>
            <color indexed="81"/>
            <rFont val="Tahoma"/>
            <family val="2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9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<sst xmlns="http://schemas.openxmlformats.org/spreadsheetml/2006/main" count="8426" uniqueCount="3233">
  <si>
    <t>ք. Եղվարդ</t>
  </si>
  <si>
    <t>Հ/Հ</t>
  </si>
  <si>
    <t>գույքի անվանումը և համառոտ բնութագիրը</t>
  </si>
  <si>
    <t>թողարկման տարեթիվ</t>
  </si>
  <si>
    <t>ձ/բ և շ/հ տարեթիվ</t>
  </si>
  <si>
    <t>Չափման միավոր</t>
  </si>
  <si>
    <t>Գին</t>
  </si>
  <si>
    <t>Փաստացի</t>
  </si>
  <si>
    <t>Հաշվապահական</t>
  </si>
  <si>
    <t>քանակ</t>
  </si>
  <si>
    <t>ընդհանուր գումար</t>
  </si>
  <si>
    <t>²Ý³ëÝ³µáõÅ³ñ³ÝÇ ß»Ýù</t>
  </si>
  <si>
    <t>հատ</t>
  </si>
  <si>
    <t>ø³Õ³ù. ß»Ýù ºñ¨³ÝÛ³Ý 1</t>
  </si>
  <si>
    <t>Ð³Ï³Ï³ñÏï³ÛÇÝÇ ß»Ýù</t>
  </si>
  <si>
    <t>¼ÇÝ³ÙÃ»ñùÇ å³Ñ»ëï</t>
  </si>
  <si>
    <t>²ñí»ëïÇ ¹åñáóÇ ß»Ýù  բակով</t>
  </si>
  <si>
    <t>ê·á ëñ³Ñի շենք</t>
  </si>
  <si>
    <t>ÂÇí 1 մանկապարտեզի  ß»Ýù</t>
  </si>
  <si>
    <t>ÂÇí 2  մանկապարտեզի ß»Ýù  բակով</t>
  </si>
  <si>
    <t>²ñï³¹åñáó³Ï³Ý Ï»Ý. ß»Ýù</t>
  </si>
  <si>
    <t>Երևանյան 10ա շենքի 79,2քմ</t>
  </si>
  <si>
    <t>Ø³ñ½³¹³ßïÇ í³ñã³Ï³Ý ß»Ýù</t>
  </si>
  <si>
    <t>Ø³ñ½³¹³ßïÇ Ñ³Ý¹»ñÓ³ñ³Ý</t>
  </si>
  <si>
    <t>ºñ¨³ÝÛ³Ý 16/2 ß»Ýù</t>
  </si>
  <si>
    <t>Å³Ù³ÝóÇ ëñ³ÑÇ ß»Ýù</t>
  </si>
  <si>
    <t>Մշակույթի տան  շենք ցանկապատով</t>
  </si>
  <si>
    <t>Մշակույթի տան մշակ.կենտրոն</t>
  </si>
  <si>
    <t>Երևանյան թաղամասի ֆուտբոլի դաշտ</t>
  </si>
  <si>
    <t>ê³éÝ³ñ³Ý</t>
  </si>
  <si>
    <t>ê³é³Ý³ñ³Ý §BEKO¦</t>
  </si>
  <si>
    <t>Ð»é³Ëáë³ÛÇÝ Ñ³Ù³Ï.</t>
  </si>
  <si>
    <t>îåÇã</t>
  </si>
  <si>
    <t>ê»ñí»ñ</t>
  </si>
  <si>
    <t>È³½»ñ³ÛÇÝ ïåÇã</t>
  </si>
  <si>
    <t>ú¹áñ³ÏÇã BKK240</t>
  </si>
  <si>
    <t>ê³éÝ³ñ³Ý 25006</t>
  </si>
  <si>
    <t>Համակարգիչ Duolcre</t>
  </si>
  <si>
    <t>Մոնիտոր Samsung SA 300</t>
  </si>
  <si>
    <t>Լազերային տպիչ</t>
  </si>
  <si>
    <t>Համակարգիչ I 3</t>
  </si>
  <si>
    <t>Մոնիտոր LG 1943</t>
  </si>
  <si>
    <t>Ð³Ù³Ï³ñ·Çã i3</t>
  </si>
  <si>
    <t>ØáÝÇïáñ §PHILIPS 19¦</t>
  </si>
  <si>
    <t>²ßË³ï³ë»Õ³Ý</t>
  </si>
  <si>
    <t>¶áñ·</t>
  </si>
  <si>
    <t xml:space="preserve">¶áñ· </t>
  </si>
  <si>
    <t>´³½Ùáó</t>
  </si>
  <si>
    <t>¶ñ³ë»Õ³Ý</t>
  </si>
  <si>
    <t>¶ñ³å³Ñ³ñ³Ý</t>
  </si>
  <si>
    <t>Î³ÑáõÛù</t>
  </si>
  <si>
    <t>ê»Õ³Ý 08 Ù»Í</t>
  </si>
  <si>
    <t>Ô»Ï³í³ñÇ ë»Õ³Ý</t>
  </si>
  <si>
    <t>ÊáñÑñ¹³ÏóáõÃÛ³Ý ë»Õ³Ý</t>
  </si>
  <si>
    <t>Ð³Ù³Ï³ñ·ã³ÛÇÝ ë»Õ³Ý</t>
  </si>
  <si>
    <t>ê»Õ³Ý</t>
  </si>
  <si>
    <t>ê»Õ³Ý ³ÝÏÛáõÝ³ÛÇÝ</t>
  </si>
  <si>
    <t>ÜÏ³ñ Ïï³íÇ íñ³</t>
  </si>
  <si>
    <t>ՀՀ դրոշ</t>
  </si>
  <si>
    <t>æ³Ñ</t>
  </si>
  <si>
    <t>ÜÏ³ñ Ý³ïÛáõñÙáñï 50x80</t>
  </si>
  <si>
    <t>ÜÏ³ñ Ý³ïÛáõñÙáñï 40x50</t>
  </si>
  <si>
    <t>ÜÏ³ñ §¸»Ï. Í³ÕÇÏ¦ 50x80</t>
  </si>
  <si>
    <t>ÜÏ³ñ §¸»Ï. Í³ÕÇÏ¦ 40x50</t>
  </si>
  <si>
    <t>ÜÏ³ñ §¸»Ï. Í³ÕÇÏ¦ 50x60</t>
  </si>
  <si>
    <t>Ð»é³ËáëÇ ó³Ýó</t>
  </si>
  <si>
    <t>²Ãáé 864Ù</t>
  </si>
  <si>
    <t>ê»Õ³ÝÇ ³ñÑ»ëï³Ï³Ý Í³ÕÇÏ</t>
  </si>
  <si>
    <t>ØáÝÇïáñ LG §20¦</t>
  </si>
  <si>
    <t>ØáÝÇïáñ AOK-190</t>
  </si>
  <si>
    <t>ØáÝÇïáñ Philips 20</t>
  </si>
  <si>
    <t>Ð³Ù³Ï³ñ·Çã Intel celeron</t>
  </si>
  <si>
    <t>Համակարգիչ (մայրական սալիկ, պրոցեսոր cpu i5, RAM DDR3 8GB, monitor LED LG19, HDD 1TB, մկնիկ)</t>
  </si>
  <si>
    <t>Համակարգիչ (մայրական սալիկ, պրոցեսոր cpu G1840, RAM DDR3 2GB, monitor LED LG19, HDD 500 GB, մկնիկ)</t>
  </si>
  <si>
    <t>Տպիչ Canon LBP 6030</t>
  </si>
  <si>
    <t>Բազմաֆունկցիոնալ Canon MF211</t>
  </si>
  <si>
    <t>Խաչքար</t>
  </si>
  <si>
    <t>Շարժական աուդիո Sony ICD-UX522/S</t>
  </si>
  <si>
    <t>Տեսախցիկ Sony SR21E/B</t>
  </si>
  <si>
    <t>Համակարգիչ(AsRock H81, cpu G3240 , RAM DDR3 2GB, Monitor LED LG 19, HDD 500GB, մկնիկ, ստեղնաշար)</t>
  </si>
  <si>
    <t>Համակարգիչ  (monitor, motherboard, case, mouze, kayboard, cpu, cooller, ram, HDD, DVD-RW)</t>
  </si>
  <si>
    <t>Համակարգիչ  (motherboard, case, mouze, kayboard, cpu, cooller, ram, HDD, DVD-RW)</t>
  </si>
  <si>
    <t>Տեսախցիկ SONY Handycam HD Camcorder</t>
  </si>
  <si>
    <t>Խոսափող</t>
  </si>
  <si>
    <t>Տեսախցիկի եռոտանի 2մ</t>
  </si>
  <si>
    <t xml:space="preserve">HP ProDesk 600 MT G2: i5-6500 3.2G 6M; 16GB DDR4-2133; 1TB HDD; SuperMulti DVDRW; LAN Integrated GbE; W10dgW7p64; 1TB SATA HDD, Toshiba, USB keyboard &amp; mouse, Speakers Genius SPS 110, Windows 10 Pro (համակարգիչ)                                                     </t>
  </si>
  <si>
    <t>HP EliteDisplay E222 Monitor, VGA; 1 HDMI (with HDCP support); 1 DisplayPort 1.2 (with HDCP support) (մոնիտոր)</t>
  </si>
  <si>
    <t>APC Back-UPS 650VA/390 Watts Standby with Schuko, USB, warranty - 2 year (BC650-RS) (անխափան սնուցման սարք)</t>
  </si>
  <si>
    <t>Blackmagic Design DeckLink Mini Recorder, PCIe Slot Capture Card, SDI and HDMI Inputs| կարդող գործիք|</t>
  </si>
  <si>
    <t>Համակարգիչ(մոնիտոր 19M38A-B, մ/բ Asok H81-VG4,  պրոց. Intel G3900, օպեր. Հիշ. DDR3 4GB)</t>
  </si>
  <si>
    <t>Բազմաֆունկցիոնալ Canon MF231</t>
  </si>
  <si>
    <t>Համակարգիչ(մոնիտոր LG 18,5 19M38A մ/բ Asus H-110-VG4, պրոց.intel Գ3900, օպեր. Հիշ.DD R4GB )</t>
  </si>
  <si>
    <t>Բազմաֆունկցիոնալ տպիչ Canon MF</t>
  </si>
  <si>
    <t>Համակարգչի(մ/բ Asus H110-VG4, intel G3900, oպեր. Հիշ. DDR4 4GB)</t>
  </si>
  <si>
    <t>Համակարգչի սեղան</t>
  </si>
  <si>
    <t>Պահարան</t>
  </si>
  <si>
    <t>Համակարգիչ (INTEL I3 7100, Asus H11OM-R/CSI, CPU cooler Intel socket 1150/1151, Goodram GR2400D464L17S/4G 4B, Toshiba HDWD105UZSVA 500GB, GoldenField Quebec 8, Gembird KB-U-103-RU, Gembird MUS-101)</t>
  </si>
  <si>
    <t>Համակարգիչ (INTEL I5 7400, Asus H 110M-R/C/SI, Deepcool Theta 21 PWM, Goodram GR2400D464L17/4G 4B, Toshiba HDWD105UZSVA500GB, DVD-RW LG GH24NSDI, GIGABYTE GV-N730D5-2GI, Goldenfield Quebec 8, Gembird KB-U-103-RU, Gembird MUS-101)</t>
  </si>
  <si>
    <t>Տոնածառ LX42 5մ.</t>
  </si>
  <si>
    <t>Եղնիկ սայլակով</t>
  </si>
  <si>
    <t>Սերվեր/Server 1 FUJITSU |Ծրագրային ապահովում 1|</t>
  </si>
  <si>
    <t>Համակարգիչ/Computer FUJITSU</t>
  </si>
  <si>
    <t>Մոնիտոր/Monitor AOC 21.5 LCD</t>
  </si>
  <si>
    <t>Տպիչ/Printer Canon i-SENSYS LBP252dw</t>
  </si>
  <si>
    <t>Համակարգիչ INTEL CORE i7-7700k</t>
  </si>
  <si>
    <t>Սկաներ/ Scanner 1 Canon Document reader F120</t>
  </si>
  <si>
    <t>Սերվեր HPE MicroSvr Gen10 |Ծրագրային ապահովում 2|</t>
  </si>
  <si>
    <t>Պատճենահանող սարք/Copier Canon image RUNNER 2204N</t>
  </si>
  <si>
    <t>Անխափան սնուցման սարք UPS APC Back-UPS 650VA BX650CI-RS</t>
  </si>
  <si>
    <t>Անխափան սնուցման սարք UPS APC Smart-UPS 1500VA SMT15001</t>
  </si>
  <si>
    <t>Գործավարի սեղան</t>
  </si>
  <si>
    <t>Համակարգչային կոմպլեկտ Core i3-8100</t>
  </si>
  <si>
    <t>Համակարգչային կոմպլեկտ G4900 3.1 GH2 Cache 2 Mb</t>
  </si>
  <si>
    <t>Աթոռ (CPV 39111140/2)</t>
  </si>
  <si>
    <t>Աթոռ (CPV 39111140)</t>
  </si>
  <si>
    <t>Միջին հոլովակավոր աթոռ</t>
  </si>
  <si>
    <t>Ընդունարանի սեղան</t>
  </si>
  <si>
    <t>Տպիչի սեղան</t>
  </si>
  <si>
    <t>Դարակներով մոդուլ</t>
  </si>
  <si>
    <t>Գրասեղան</t>
  </si>
  <si>
    <t>3 քաշովի դարակներով մոդուլ</t>
  </si>
  <si>
    <t>Սերվերի և փաստաթղթերի պահարան</t>
  </si>
  <si>
    <t>Փաստաթղթերի և հագուստի պահարան</t>
  </si>
  <si>
    <t>4 քաշովի դարակներով պահարան</t>
  </si>
  <si>
    <t>Օվալաձև սեղան</t>
  </si>
  <si>
    <t>Բազմաֆունկցիոնալ տպող սարք լազերային</t>
  </si>
  <si>
    <t>Տաք և սառը ջրի սարք BERG BD-20HC</t>
  </si>
  <si>
    <t>Օդակարգավորիչ HISENSE AS24HR4SFBTD</t>
  </si>
  <si>
    <t>Հոսանքի անխափան սնուցման սարք</t>
  </si>
  <si>
    <t>Բարձրախոս/մեգաֆոն</t>
  </si>
  <si>
    <t>C-40 սիրենա 380B</t>
  </si>
  <si>
    <t xml:space="preserve">Հակակարկտային կայան </t>
  </si>
  <si>
    <t>Բազմաֆունկցիոնալ տպող սարք(Canon Mf-1 Sensys MF237w)</t>
  </si>
  <si>
    <t>Բազմաֆունկցիոնալ տպող սարք(Canon Mf 3010)</t>
  </si>
  <si>
    <t>Սմարթֆոն</t>
  </si>
  <si>
    <t>Հեռուստացույց SKYWORTH 43Q20</t>
  </si>
  <si>
    <t xml:space="preserve">Տեսախցիկ </t>
  </si>
  <si>
    <t>Էլեկտրական շչակ</t>
  </si>
  <si>
    <t>Անդրանիկ Օզանյանի կիսանդրի</t>
  </si>
  <si>
    <t>Համակարգչի լրակազմ core i5/Ram DDR4 8GB/SSD 240GB</t>
  </si>
  <si>
    <t xml:space="preserve">Սեղան </t>
  </si>
  <si>
    <t xml:space="preserve">Պահարան </t>
  </si>
  <si>
    <t xml:space="preserve">Սկաներ </t>
  </si>
  <si>
    <t xml:space="preserve">Գրատախտակ </t>
  </si>
  <si>
    <t>Տուֆե խաչքար</t>
  </si>
  <si>
    <t>Բարձրախոսի կոմպլեկտ</t>
  </si>
  <si>
    <t>Ֆոտոխցիկ</t>
  </si>
  <si>
    <t>Համակարգչային կոմպլեկտ</t>
  </si>
  <si>
    <t>Նոթբուք</t>
  </si>
  <si>
    <t xml:space="preserve">Բազմաֆունկցիոնալ տպիչ </t>
  </si>
  <si>
    <t xml:space="preserve">Սեղանի համակարգիչ </t>
  </si>
  <si>
    <t xml:space="preserve">Գրապահարան </t>
  </si>
  <si>
    <t xml:space="preserve">Սեղան գրասենյակային </t>
  </si>
  <si>
    <t xml:space="preserve">Գրասեղան </t>
  </si>
  <si>
    <t>Համակարգիչ</t>
  </si>
  <si>
    <t xml:space="preserve">Տպիչ </t>
  </si>
  <si>
    <t xml:space="preserve">Համակարգիչ LG </t>
  </si>
  <si>
    <t>Սկաներ/Scaner Canonscan LiDe 120</t>
  </si>
  <si>
    <t>Համակարգիչ dual gurib 52000</t>
  </si>
  <si>
    <t xml:space="preserve">Համակարգիչ նոթբուք </t>
  </si>
  <si>
    <t>Տպիչ HP 1120</t>
  </si>
  <si>
    <t xml:space="preserve">Համակարգիչ Corel 2 do </t>
  </si>
  <si>
    <t>Տպիչ Canon LBP2900</t>
  </si>
  <si>
    <t>Համակարգիչ Corel i3 լրակազմ</t>
  </si>
  <si>
    <t>Մոնիտոր Samsung 20SA 300</t>
  </si>
  <si>
    <t>Համակարգիչ DC1610</t>
  </si>
  <si>
    <t xml:space="preserve">Տպիչ Canon </t>
  </si>
  <si>
    <t xml:space="preserve">Համակարգիչ </t>
  </si>
  <si>
    <t>Դրոշ</t>
  </si>
  <si>
    <t>Զինանշան</t>
  </si>
  <si>
    <t>Տեսահսկողության համակարգ</t>
  </si>
  <si>
    <t>TOYOTA COROLLA 1.6 GAS</t>
  </si>
  <si>
    <t>²íïáÙ»ù»Ý³ ì²¼ 21214</t>
  </si>
  <si>
    <t>Փոշեկուլ</t>
  </si>
  <si>
    <t>Միկրոտիկ RB750</t>
  </si>
  <si>
    <t>ê»Õ³Ý Ñ»éáõëï³óáõÛóÇ</t>
  </si>
  <si>
    <t>Î³ëë³</t>
  </si>
  <si>
    <t>Կրակմարիչ</t>
  </si>
  <si>
    <t>Ì³ÕÏÇ  å³ïí³Ý¹³Ý</t>
  </si>
  <si>
    <t>äÉÇï³  ÛáõÕáí</t>
  </si>
  <si>
    <t>մետաղական ցուցատախտակ</t>
  </si>
  <si>
    <t>Ֆաքս պանասոնիկ FL403</t>
  </si>
  <si>
    <t xml:space="preserve">Ð»é³Ëáë §ä³Ý³ëáÝÇÏ¦ </t>
  </si>
  <si>
    <t>Þ»ñï³í³ñ³·áõÛñ ùÙ</t>
  </si>
  <si>
    <t>քմ</t>
  </si>
  <si>
    <t>Աթոռ</t>
  </si>
  <si>
    <t>Îáßï ëÏ³í³é³Ï ³ñï³ùÇÝ</t>
  </si>
  <si>
    <t xml:space="preserve">ՊԳՕ/Գազի մեմբրանային հաշվիչ </t>
  </si>
  <si>
    <t>կախիչ</t>
  </si>
  <si>
    <t>ցուցատախտակ</t>
  </si>
  <si>
    <t>¶ñã³ïáõ÷</t>
  </si>
  <si>
    <t>Â»ñÃÇ å³ïí.</t>
  </si>
  <si>
    <t>Ð»Ý³ï³Ëï³Ï</t>
  </si>
  <si>
    <t>Բարձրախոս</t>
  </si>
  <si>
    <t>Հեռախոս Panasonik</t>
  </si>
  <si>
    <t>Բարձրախոս A60</t>
  </si>
  <si>
    <t>Համակարգչի մկնիկ</t>
  </si>
  <si>
    <t>Հեռախոսի ապարատ</t>
  </si>
  <si>
    <t>Գրչատուփ</t>
  </si>
  <si>
    <t>Սնուցման սարք</t>
  </si>
  <si>
    <t>Աստիճան</t>
  </si>
  <si>
    <t>Ä³Ù³óáõÛó</t>
  </si>
  <si>
    <t>´³ñÓñ³Ëáë</t>
  </si>
  <si>
    <t>ØÏÝÇÏ</t>
  </si>
  <si>
    <t>Տեսախցիկ</t>
  </si>
  <si>
    <t>հայելի</t>
  </si>
  <si>
    <t>ê»Õ³ÝÇ Í³ÍÏáó</t>
  </si>
  <si>
    <t>Ð»é³ËáëÇ ³å³ñ³ï</t>
  </si>
  <si>
    <t>Էլ. Պլիտա</t>
  </si>
  <si>
    <t>î»ë³ËóÇÏ inex</t>
  </si>
  <si>
    <t>ØÏÝÇÏ LW-55v</t>
  </si>
  <si>
    <t>êÝáõóÙ³Ý µÉáÏ</t>
  </si>
  <si>
    <t>ìÇ¹»á ù³ñï</t>
  </si>
  <si>
    <t>Ð³Ù³Ï³ñ·ãÇ ë³ñù</t>
  </si>
  <si>
    <t>Þ»ñï³í³ñ³·áõÛñ</t>
  </si>
  <si>
    <t>ùÙ</t>
  </si>
  <si>
    <t>Համակարգչային տեսախցիկ</t>
  </si>
  <si>
    <t>¸ÇÝ³ÙÇÏ Genius</t>
  </si>
  <si>
    <t>¸ÇÝ³ÙÇÏ Creative A60</t>
  </si>
  <si>
    <t>ìÇ¹»á ù³ñï sparkle</t>
  </si>
  <si>
    <t>ÐÇßáÕáõÃÛ³Ý ë³ñù</t>
  </si>
  <si>
    <t>Ø³ñïÏáó 12V7,5Ah</t>
  </si>
  <si>
    <t>Ստեղնաշար</t>
  </si>
  <si>
    <t>Մայր պլատա</t>
  </si>
  <si>
    <t>Օպերատիվ հիշողություն OZU</t>
  </si>
  <si>
    <t>Տեսաքարտ</t>
  </si>
  <si>
    <t>Համակարգչային մկնիկ</t>
  </si>
  <si>
    <t>Հեռախոս</t>
  </si>
  <si>
    <t>Համակարգչի ներքին հիշողություն HDD 1TB</t>
  </si>
  <si>
    <t>Վեբ տեսախցիկ</t>
  </si>
  <si>
    <t xml:space="preserve">Անխափան սնուցման սարք UPS </t>
  </si>
  <si>
    <t>Անխափան սնուցման սարք (UPS)</t>
  </si>
  <si>
    <t>Օպերատիվ հիշողություն</t>
  </si>
  <si>
    <t>Software vMix Basic HD</t>
  </si>
  <si>
    <t>Մկնիկ</t>
  </si>
  <si>
    <t>Քարթրիջ Q2612A</t>
  </si>
  <si>
    <t>Jack կարիչ</t>
  </si>
  <si>
    <t>Տեսախցիկի հիշողության քարտ 32gb</t>
  </si>
  <si>
    <t>HDMI cable 20m</t>
  </si>
  <si>
    <t>Համակարգչի սնուցման աղբյուր</t>
  </si>
  <si>
    <t>Համակարգչի մկնիկ լարով</t>
  </si>
  <si>
    <t>Համակարգչի մկնիկ անլար</t>
  </si>
  <si>
    <t>Համակարգչի օպ. հիշողություն</t>
  </si>
  <si>
    <t>Համակարգչի բարձրախոս</t>
  </si>
  <si>
    <t>Համակարգչի ստեղնաշար</t>
  </si>
  <si>
    <t>Անխափան սնուցման սարք</t>
  </si>
  <si>
    <t xml:space="preserve">Համակարգչի մկնիկ </t>
  </si>
  <si>
    <t>Անշարժ աթոռ</t>
  </si>
  <si>
    <t>Կախիչ</t>
  </si>
  <si>
    <t>Շերտավարագույր</t>
  </si>
  <si>
    <t>Էլեկտրական ջեռուցիչ</t>
  </si>
  <si>
    <t>UPS սնուցման աղբյուր</t>
  </si>
  <si>
    <t xml:space="preserve">Օդափոխիչ </t>
  </si>
  <si>
    <t>Համակարգչի գրաֆիկական սալիկ մալուխ</t>
  </si>
  <si>
    <t>Սարք WI-FI TP-LINK</t>
  </si>
  <si>
    <t>Ցանցային կոնցենտրատոր 1/LAN Switch 1</t>
  </si>
  <si>
    <t>Ցանցային կոնցենտրատոր 1/LAN Switch 2</t>
  </si>
  <si>
    <t>Երկարացման լար 5տ. Անջատիչով, 3մ/ Power extension 5 socket, 3m</t>
  </si>
  <si>
    <t>Մալուխի խրոցներ UPS-ի (1500W, APC)</t>
  </si>
  <si>
    <t>Պաստառի տպագրություն</t>
  </si>
  <si>
    <t>Աթոռ (CPV 39111140/1)</t>
  </si>
  <si>
    <t>Համակարգչի և փոքր տպիչի մոդուլ</t>
  </si>
  <si>
    <t>Ծաղկաման LECHUZA, BALCONERA COLOR 50, NUTMEG</t>
  </si>
  <si>
    <t>Աթոռ փափուկ մեծ</t>
  </si>
  <si>
    <t>Աթոռ սև</t>
  </si>
  <si>
    <t>Մոնիտոր SAMSUNG</t>
  </si>
  <si>
    <t xml:space="preserve">Օդորակիչ </t>
  </si>
  <si>
    <t xml:space="preserve">Տաքացուցիչ bereta QN 260 </t>
  </si>
  <si>
    <t>Սառնարան BERG BR-D273BW</t>
  </si>
  <si>
    <t>Oդորակիչ BERG BGAC-T30 ECO (T)</t>
  </si>
  <si>
    <t>Շչակ</t>
  </si>
  <si>
    <t>Աթոռ համակարգչային</t>
  </si>
  <si>
    <t>Աթոռ գրասենյակային</t>
  </si>
  <si>
    <t>Հմակարգչային աթոռ</t>
  </si>
  <si>
    <t>Ընդհամենը</t>
  </si>
  <si>
    <t xml:space="preserve">գյուղ Զորավան </t>
  </si>
  <si>
    <t xml:space="preserve">Վարչական     շենք  </t>
  </si>
  <si>
    <t>Մշակույթի տուն</t>
  </si>
  <si>
    <t>Բուժ կետ</t>
  </si>
  <si>
    <t>Հանդիսությունների սրահ</t>
  </si>
  <si>
    <t>Գրապահարան փայտյա</t>
  </si>
  <si>
    <t>Տպիչ Canon</t>
  </si>
  <si>
    <t>Սեղան խորհրդակցական</t>
  </si>
  <si>
    <t>Սեղան դիմադիրով</t>
  </si>
  <si>
    <t>Թիկնաթոռ</t>
  </si>
  <si>
    <t>Անվտանգության համակարգ</t>
  </si>
  <si>
    <t xml:space="preserve">Նկար  &lt;&lt;պար&gt;&gt; </t>
  </si>
  <si>
    <t>Համակարգիչ/Computer FUJITSU Desktop ESPRIMO P556/E85+</t>
  </si>
  <si>
    <t>Մոնիտոր/Monitor AOC 21.5 LCD Monitor E2275SWJ</t>
  </si>
  <si>
    <t>Սկաներ/Scanner CanoScan LiDE 120</t>
  </si>
  <si>
    <t>Անխափան սնուցման սարք/ UPS APC Back-UPS 650VA BX650CI-RS</t>
  </si>
  <si>
    <t>Փայտե աթոռ փափուկ</t>
  </si>
  <si>
    <t>Չհրկիզվող պահարան</t>
  </si>
  <si>
    <t>Բազկաթոռ կաշվե</t>
  </si>
  <si>
    <t xml:space="preserve">Դյուրակիր համակարգիչ </t>
  </si>
  <si>
    <t>Մետաղյա աթոռներ  (կուլտ.տուն)</t>
  </si>
  <si>
    <t>Դեկորատիվ նկար &lt;&lt;պար&gt;&gt;</t>
  </si>
  <si>
    <t>Նկար &lt;&lt;բերքահավաք&gt;&gt;</t>
  </si>
  <si>
    <t>Բնանկար &lt;&lt;Գառնի&gt;&gt;</t>
  </si>
  <si>
    <t>գծ.մ</t>
  </si>
  <si>
    <t xml:space="preserve">Աթոռ փափուկ </t>
  </si>
  <si>
    <t>Ամբիոն</t>
  </si>
  <si>
    <t>Ցանցային կոնցետրատոր 1/LAN Switch 1</t>
  </si>
  <si>
    <t>գյուղ Զովունի</t>
  </si>
  <si>
    <t xml:space="preserve">Զբաղմունքի կենտրոն </t>
  </si>
  <si>
    <t>Մանակապարտեզի շենք</t>
  </si>
  <si>
    <t>Գյուղխորհրդի նախկին շենք /արվեստի դպրոց/</t>
  </si>
  <si>
    <t>Կենցաղի տուն /հանրակացարան 1 բնակարան/</t>
  </si>
  <si>
    <t>Թունաքիմիկատների պահեստ</t>
  </si>
  <si>
    <t>Կուլտուրայի տուն</t>
  </si>
  <si>
    <t>թանգարանի շենք</t>
  </si>
  <si>
    <t xml:space="preserve">Հուշարձան համալիր </t>
  </si>
  <si>
    <t>հա</t>
  </si>
  <si>
    <t>Գրասենյակ /գյուղապետարանի շենք/</t>
  </si>
  <si>
    <t>Հրապարակ կուլտուրայի տան դիմաց</t>
  </si>
  <si>
    <t>Բուժ. ամբուլատորիա</t>
  </si>
  <si>
    <t>hատ</t>
  </si>
  <si>
    <t xml:space="preserve">Գերեզմանոցի պահակատուն </t>
  </si>
  <si>
    <t>Ավտոմեքենա  մարդատար Lexus RX 300</t>
  </si>
  <si>
    <t>պահարան</t>
  </si>
  <si>
    <t>բազմոց</t>
  </si>
  <si>
    <t>սեղան ապակուց</t>
  </si>
  <si>
    <t>սեղան  նիստերի</t>
  </si>
  <si>
    <t>Հագուստի կախիչ հայելիով</t>
  </si>
  <si>
    <t>սեղան մի տումբանի</t>
  </si>
  <si>
    <t>սեղան երկու տումբանի</t>
  </si>
  <si>
    <t>համակարգիչ</t>
  </si>
  <si>
    <t>բազկաթոռ</t>
  </si>
  <si>
    <t>գրապահարան</t>
  </si>
  <si>
    <t>գրասեղան</t>
  </si>
  <si>
    <t>տպիչ hp MF3010</t>
  </si>
  <si>
    <t>Աթոռ կռեսլո</t>
  </si>
  <si>
    <t>տպիչ Canon MF</t>
  </si>
  <si>
    <t>համակարգչի սեղան</t>
  </si>
  <si>
    <t xml:space="preserve">պահարան </t>
  </si>
  <si>
    <t>դիմադիր սեղան</t>
  </si>
  <si>
    <t>սեղան նիստերի</t>
  </si>
  <si>
    <t>գրասենյակային կահույք</t>
  </si>
  <si>
    <t>գազի տաքացուցիչ</t>
  </si>
  <si>
    <t>Օդորակիչ</t>
  </si>
  <si>
    <t>Ջրի ապարատ</t>
  </si>
  <si>
    <t>Սառնարան</t>
  </si>
  <si>
    <t>կոմպ.</t>
  </si>
  <si>
    <t>Ներքին հեռախոսակապ</t>
  </si>
  <si>
    <t>Խմելու ջրի պոմպ</t>
  </si>
  <si>
    <t>Սեղանի համակարգիչ</t>
  </si>
  <si>
    <t>ստենդ պատի(թանգարան)</t>
  </si>
  <si>
    <t>ստենդ արկղ (թանգարան)</t>
  </si>
  <si>
    <t>Աթոռ (թանգարան)</t>
  </si>
  <si>
    <t>սեղան փոքր (թանգարան)</t>
  </si>
  <si>
    <t xml:space="preserve">ուղեգորգ (թանգարան) </t>
  </si>
  <si>
    <t>ուղեգորգ (թանգարան)</t>
  </si>
  <si>
    <t>գորգ (թանգարան)</t>
  </si>
  <si>
    <t>Գրասեղան մեկ տումբանի</t>
  </si>
  <si>
    <t>գրասեղան կողադիրով</t>
  </si>
  <si>
    <t>աթոռ</t>
  </si>
  <si>
    <t>հեռախոս ներքին</t>
  </si>
  <si>
    <t>ուղեգորգ</t>
  </si>
  <si>
    <t>մ2</t>
  </si>
  <si>
    <t xml:space="preserve">Անխափան սնուցման բլոկ UPS </t>
  </si>
  <si>
    <t>երկաթյա պահարան</t>
  </si>
  <si>
    <t>հատակի ծածկոց</t>
  </si>
  <si>
    <t xml:space="preserve"> աթոռ փափուկ</t>
  </si>
  <si>
    <t>ԼԱՆ Մալուխ. LAN Cable Cat. 5e UTP</t>
  </si>
  <si>
    <t>մետր</t>
  </si>
  <si>
    <t>Էլ. միացնող հարմարանք/ Connector RJ-45</t>
  </si>
  <si>
    <t>Երկարացման լար 5տ. անջատիչով, 3մ/ Power extension 5 socket, 3m</t>
  </si>
  <si>
    <t>Մալուխի ամրակ N2, Cable clips #2 for.one cable</t>
  </si>
  <si>
    <t>գյուղ Արագյուղ</t>
  </si>
  <si>
    <t>Վարչական     շենք  /մանկապրտեզ/</t>
  </si>
  <si>
    <t>Մշակույթի տան շենք</t>
  </si>
  <si>
    <t xml:space="preserve">Բաղնիքի  շենք  </t>
  </si>
  <si>
    <t xml:space="preserve">Ավտոմեքենա   ՈՒազ </t>
  </si>
  <si>
    <t xml:space="preserve">Ղեկավարի  սեղան </t>
  </si>
  <si>
    <t xml:space="preserve">Աթոռ   պտտվող  մեծ </t>
  </si>
  <si>
    <t>Տպիչ   3100</t>
  </si>
  <si>
    <t xml:space="preserve">հատ </t>
  </si>
  <si>
    <t xml:space="preserve">Ավտոմեքենա Լադա </t>
  </si>
  <si>
    <t>Համակարգիչ/Computer FUJITSU Desktop ESPRIMO P556</t>
  </si>
  <si>
    <t>Սկաներ/ Scanner CanoScan LiDE 120</t>
  </si>
  <si>
    <t>Անխափան սնւցման սարք UPS APC Back-UPS 650VA BX650CI-RS</t>
  </si>
  <si>
    <t>Բազալտե խաչքար</t>
  </si>
  <si>
    <t>Աշակերտական սեղան (1 սեղ. 2աթոռ մշ.տուն)</t>
  </si>
  <si>
    <t>Գրապահարան(մշ.տուն)</t>
  </si>
  <si>
    <t>Ցայտաղբյուր</t>
  </si>
  <si>
    <t>Սեղաններ աթոռներով</t>
  </si>
  <si>
    <t xml:space="preserve">Երկաթյա   պահարան </t>
  </si>
  <si>
    <t xml:space="preserve">Խորհդակցական  սեղան </t>
  </si>
  <si>
    <t xml:space="preserve">Նկար </t>
  </si>
  <si>
    <t>Նիստորի սեղան</t>
  </si>
  <si>
    <t xml:space="preserve">քմ </t>
  </si>
  <si>
    <t>Աթոռ փափուկ (մշ.տուն)</t>
  </si>
  <si>
    <t>Գրատախտակ (մշ.տուն)</t>
  </si>
  <si>
    <t>Նստարան(մշ.տուն)</t>
  </si>
  <si>
    <t>Գրասեղան(մշ.տուն)</t>
  </si>
  <si>
    <t>Տաքացուցիչ</t>
  </si>
  <si>
    <t>Գյուղ Բուժական</t>
  </si>
  <si>
    <t xml:space="preserve"> Ամբուլատորիայի շենք</t>
  </si>
  <si>
    <t xml:space="preserve"> վարչական շենք</t>
  </si>
  <si>
    <t>Մանկապարտեզի շենք</t>
  </si>
  <si>
    <t>հացահատիկի պահեստ</t>
  </si>
  <si>
    <t>կաթնամշակման պահեստ</t>
  </si>
  <si>
    <t>գրականություն</t>
  </si>
  <si>
    <t>-</t>
  </si>
  <si>
    <t>հակահրդեհային տարաններ</t>
  </si>
  <si>
    <t>սեղան</t>
  </si>
  <si>
    <t>համակարգչի կոմպլեկտ</t>
  </si>
  <si>
    <t>համակարգիչ ASUS2009</t>
  </si>
  <si>
    <t>տպիչ Canon LBP-3000</t>
  </si>
  <si>
    <t>կոմպյուտրի սեղան</t>
  </si>
  <si>
    <t>ժուրնալի սեղան</t>
  </si>
  <si>
    <t>ինտերնետ ալեհավաք</t>
  </si>
  <si>
    <t>ալեհավաքի հարթակ</t>
  </si>
  <si>
    <t>մեծ աթոռ</t>
  </si>
  <si>
    <t>հագուստի պահարան</t>
  </si>
  <si>
    <t>գրասեղան 3 կտոր</t>
  </si>
  <si>
    <t>կասսայի պահարան</t>
  </si>
  <si>
    <t>պրինտեր XEROX</t>
  </si>
  <si>
    <t>մոնիտոր LG 19 en 339</t>
  </si>
  <si>
    <t>սառնարան  Daewo</t>
  </si>
  <si>
    <t>տաքացուցիչ ELEKTROLUX</t>
  </si>
  <si>
    <t>պահպանման համակարգ</t>
  </si>
  <si>
    <t>տեսաձայնագրող սարք DVR</t>
  </si>
  <si>
    <t>տեսախցիկ CCD KE-CP6009</t>
  </si>
  <si>
    <t>հեռուստացույց TOSHIBA</t>
  </si>
  <si>
    <t>տաքացուցիչ ZILAN</t>
  </si>
  <si>
    <t xml:space="preserve">համակարգիչ INTEL </t>
  </si>
  <si>
    <t>մոնիտոր LG</t>
  </si>
  <si>
    <t>UPS INVADER</t>
  </si>
  <si>
    <t>մոնիտոր AOS</t>
  </si>
  <si>
    <t>համակարգիչ INTELI 3</t>
  </si>
  <si>
    <t>սառնարան KRAFT</t>
  </si>
  <si>
    <t>ջուր սառ, տաք. սարքBERG</t>
  </si>
  <si>
    <t>հեռուստացույց BERG</t>
  </si>
  <si>
    <t>Խոտհնձիչ</t>
  </si>
  <si>
    <t>նարդի</t>
  </si>
  <si>
    <t xml:space="preserve"> սեղանի թենիսի ցանց</t>
  </si>
  <si>
    <t>սեղանի թենիսի ամրակներ</t>
  </si>
  <si>
    <t>սեղանի թենիսի ռակետ</t>
  </si>
  <si>
    <t>շախմատ</t>
  </si>
  <si>
    <t>ձայնագրիչ Օլիմպուս</t>
  </si>
  <si>
    <t>փոշեկուլ</t>
  </si>
  <si>
    <t>Սեղան</t>
  </si>
  <si>
    <t>նարդու քար</t>
  </si>
  <si>
    <t>նարդուզառ</t>
  </si>
  <si>
    <t>չհրկիզվող պահարան</t>
  </si>
  <si>
    <t>հեռուստացույց</t>
  </si>
  <si>
    <t>հագուստի կախիչ</t>
  </si>
  <si>
    <t>մկնիկ</t>
  </si>
  <si>
    <t>տպիչ MOTION DETECTOR</t>
  </si>
  <si>
    <t>տեսախցիկ DOME CAMERA</t>
  </si>
  <si>
    <t>սնման աղբյուր12V 12a</t>
  </si>
  <si>
    <t>տպիչ գիշեր ցերեկ</t>
  </si>
  <si>
    <t>ստեղնաշար GENIUS</t>
  </si>
  <si>
    <t>մկնիկ GENIUS</t>
  </si>
  <si>
    <t>բարձրախոս GENIUS</t>
  </si>
  <si>
    <t xml:space="preserve"> տյուներ T2</t>
  </si>
  <si>
    <t>կախիչ BARKAN</t>
  </si>
  <si>
    <t>երկարացման լար F64</t>
  </si>
  <si>
    <t>երկարացման լար F196B</t>
  </si>
  <si>
    <t>կրիչ</t>
  </si>
  <si>
    <t>դրոշմանիշ</t>
  </si>
  <si>
    <t>Պլիտա N 1</t>
  </si>
  <si>
    <t>ԼԱՆ Մալուխ, LAN Cable Cat. 5e UTP</t>
  </si>
  <si>
    <t>Մալուխ ամրակ N2, Cable clips#2 for one cable</t>
  </si>
  <si>
    <t>գյուղ Սարալանջ</t>
  </si>
  <si>
    <t>Գյուղապետարանի շենք</t>
  </si>
  <si>
    <t>Ակումբի շենք</t>
  </si>
  <si>
    <t>Համակարգիչ և տպիչ</t>
  </si>
  <si>
    <t>Ղեկավարի սեղան</t>
  </si>
  <si>
    <t>Սեղան աթոռներով</t>
  </si>
  <si>
    <t xml:space="preserve">Տրանսֆորմատային ենթակայան </t>
  </si>
  <si>
    <t>Խոհանոցի սեղան մեծ (լվացարանի)</t>
  </si>
  <si>
    <t>Խոհանոցի սեղան փոքր</t>
  </si>
  <si>
    <t>Խոհանոցի դարակներ</t>
  </si>
  <si>
    <t xml:space="preserve">Լվացարան 2 տեղանոց </t>
  </si>
  <si>
    <t>Խորհրդակցական սեղան</t>
  </si>
  <si>
    <t>Փափուկ աթոռ</t>
  </si>
  <si>
    <t>Մեկ տունբանի սեղան</t>
  </si>
  <si>
    <t>Գրապահարան</t>
  </si>
  <si>
    <t>Պտտվող աթոռ</t>
  </si>
  <si>
    <t>Երկաթյա պահարան</t>
  </si>
  <si>
    <t>Աթոռ (CPV 39111290)</t>
  </si>
  <si>
    <t>Էլեկտրական տաքացուցիչ գեյզեր</t>
  </si>
  <si>
    <t xml:space="preserve"> Քասախ</t>
  </si>
  <si>
    <t>&lt;&lt;Արուսյակ&gt;&gt;մանկապարտեզի շենք</t>
  </si>
  <si>
    <t>բուժ. Ամբուլատորիայի շենք</t>
  </si>
  <si>
    <t>Արվեստի դպրոցի շենք</t>
  </si>
  <si>
    <t>Բնակելի շենք Գ․ Նժդեհի 2-րդ նրբ․</t>
  </si>
  <si>
    <t>Դաշտային Տնակ</t>
  </si>
  <si>
    <t>Բնակելի շենք նկուղ, ոչ բնակելի տարածք</t>
  </si>
  <si>
    <t>Հանդիսությունների տուն</t>
  </si>
  <si>
    <t>Դեղատան շենք</t>
  </si>
  <si>
    <t>Ս․ Ջալալյանի արձան</t>
  </si>
  <si>
    <t>տաղավար 2 նստարանով 1 սեղանով</t>
  </si>
  <si>
    <t>Մարզադպրոց</t>
  </si>
  <si>
    <t>Բնակելի տներ միսխանայում</t>
  </si>
  <si>
    <t>Մարզադաշտ</t>
  </si>
  <si>
    <t>Խաչքարեր</t>
  </si>
  <si>
    <t>Հուշարձան</t>
  </si>
  <si>
    <t>Պանթեոն</t>
  </si>
  <si>
    <t>Արգելոցներ</t>
  </si>
  <si>
    <t>Թերմոսիֆոն 250լ</t>
  </si>
  <si>
    <t>Արևային ֆոտոէլեկտրական համակարգ 3ԿՎՏ հզորությամբ</t>
  </si>
  <si>
    <t>Արևային ֆոտոէլեկտրական համակարգ 5ԿՎՏ հզորությամբ</t>
  </si>
  <si>
    <t>Արևային ֆոտոէլեկտրական համակարգ 10ԿՎՏ հզորությամբ</t>
  </si>
  <si>
    <t>Լուսային տառերով մեծ ցուցանակ</t>
  </si>
  <si>
    <t>DS-2CD2T55FWD-18 տեսախցիկ հսկողական տեսագրող</t>
  </si>
  <si>
    <t xml:space="preserve">DS-2CD4A26FWD-IZ տեսախցիկ հսկողական </t>
  </si>
  <si>
    <t>հեռախոս panasօnic</t>
  </si>
  <si>
    <t>Գրասեղան մեծ և փոքր տումբաներով</t>
  </si>
  <si>
    <t>Աթոռներ փայտե</t>
  </si>
  <si>
    <t>Ղեկավարի կաշվեպատ աթոռ</t>
  </si>
  <si>
    <t>քիվ 7,5մ․</t>
  </si>
  <si>
    <t>Ա․Հ․Կ․ panasօnic հեռախոս</t>
  </si>
  <si>
    <t>Գորգ &lt;&lt;Էրեբունի&gt;&gt; 3*4մ․</t>
  </si>
  <si>
    <t>Վարագույր 20ք․մ</t>
  </si>
  <si>
    <t>Համակարգիչ-մոնոբլոկ DELL inspiron AIO 3477/i3-7130</t>
  </si>
  <si>
    <t>DS-7616NI-k2 տեսաձայնագրիչ</t>
  </si>
  <si>
    <t xml:space="preserve">ST3000VX006-520,3TB կոշտ </t>
  </si>
  <si>
    <t>փոշեկուլ հզոր 1500 ՎՏ․</t>
  </si>
  <si>
    <t>Հեռուստացույց Toshiba 49L5069</t>
  </si>
  <si>
    <t>Կաշվեպատ բազկաթոռ</t>
  </si>
  <si>
    <t>համակարգչային սեղան</t>
  </si>
  <si>
    <t>հոլովակավոր աթոռ</t>
  </si>
  <si>
    <t>հոլովակավոր  կաշվեպատ աթոռ</t>
  </si>
  <si>
    <t>Շերտավարագույր ուղղահայաց կտորից</t>
  </si>
  <si>
    <t>Բազմաֆունկցիոնալ սարք EPSON</t>
  </si>
  <si>
    <t>Օդակարգավորիչ AIRFEL</t>
  </si>
  <si>
    <t>ՀամակարգիչHP200G4 AiO I310110u 45GB</t>
  </si>
  <si>
    <t>Համակարգիչ իր հավաքածուով, HP200 G3AIO I38130U4 gb</t>
  </si>
  <si>
    <t>PPF3601402 անխափան սնուցման սարք</t>
  </si>
  <si>
    <t>ՀամակարգիչLCD</t>
  </si>
  <si>
    <t>Տպիչ սարք XEROXS</t>
  </si>
  <si>
    <t>Պահարան բարձր</t>
  </si>
  <si>
    <t>Բազմաֆունկցիոնալ սարք  Canon i-SENSYS MF-443dw</t>
  </si>
  <si>
    <t>Խորհրդակցական համակարգ WORK CONFERENCY</t>
  </si>
  <si>
    <t>Խոսափող  միակողմանի WORK WCM</t>
  </si>
  <si>
    <t>Ձայնային վահանակWORK MMX</t>
  </si>
  <si>
    <t>Ձայնային ուժեղացուցիչWORK  PA120/UPSB R</t>
  </si>
  <si>
    <t>Բացվող պրոեկցիոն էկրան Stairville Roll</t>
  </si>
  <si>
    <t>Վիդեո պրոեկտոր EPSON VS</t>
  </si>
  <si>
    <t>Թարգմանչական սրք YERMEE YT100</t>
  </si>
  <si>
    <t>տեսախցիկ LIFECAM STUDIO WEBCAM</t>
  </si>
  <si>
    <t>Խոսափող  միակողմանի ուղղորդվողWORK WCM 10D</t>
  </si>
  <si>
    <t>Պասիվ բարձրախոս</t>
  </si>
  <si>
    <t>Սեղան երկաթե կարգավորվող ոտքերով</t>
  </si>
  <si>
    <t>Սեղան կիսակլոր</t>
  </si>
  <si>
    <t>Սեղան մեծ բեմի</t>
  </si>
  <si>
    <t xml:space="preserve">Սեղան 2 </t>
  </si>
  <si>
    <t>Ամբիոն սև</t>
  </si>
  <si>
    <t xml:space="preserve">ՏՏ կենտրոնի խորհրդակցական սեղան </t>
  </si>
  <si>
    <t xml:space="preserve">ՏՏ կենտրոնի ղեկավարի  սեղան </t>
  </si>
  <si>
    <t>ՏՏ կենտրոնի  սեղան 2․00* 0․80</t>
  </si>
  <si>
    <t xml:space="preserve">ՏՏ կենտրոնի  կլոր սեղան </t>
  </si>
  <si>
    <t xml:space="preserve">ՏՏ կենտրոնի  գրասեղան 1․20 </t>
  </si>
  <si>
    <t>Հեռահաղ․ սարք մոնտ․ պահ․ SN-lron 19 4U-9005</t>
  </si>
  <si>
    <t>Հեռահաղ․ սարք մոնտ․ պահ․ SN-lron 19 6U-06-045-DS-2GB-9005</t>
  </si>
  <si>
    <t>Ռոութեր MikroTik RB2011IL IN</t>
  </si>
  <si>
    <t>Անլար հասնելիության կետ Ubiquity UNIFI UAP ACIR</t>
  </si>
  <si>
    <t>Սվիչ D-Link DGS-1024C/B1A</t>
  </si>
  <si>
    <t>մետաղական ճաղավանդակ</t>
  </si>
  <si>
    <t>Գազի կաթսա</t>
  </si>
  <si>
    <t>Խոհանոցի կահույք 5․8 մ․</t>
  </si>
  <si>
    <t>Նստարան (կոմպլեկտ)</t>
  </si>
  <si>
    <t>Գինու շշի բացիչ</t>
  </si>
  <si>
    <t>Խոհանոցի լվացարան</t>
  </si>
  <si>
    <t>ամբիոն</t>
  </si>
  <si>
    <t>Օդորակիչ AS22/R2</t>
  </si>
  <si>
    <t>Տպիչ սարք</t>
  </si>
  <si>
    <t>Ջեռուցման կաթսա THERM 32 TCL տուրբո</t>
  </si>
  <si>
    <t>Ջեռուցման սեկցիաներ</t>
  </si>
  <si>
    <t>Տեսախցիկներ և այլ սարքեր</t>
  </si>
  <si>
    <t>ուղղեգորգ 17,4 մետ</t>
  </si>
  <si>
    <t>Մոմակալ</t>
  </si>
  <si>
    <t>հրշեջ վահան</t>
  </si>
  <si>
    <t>համակարգիչ 15</t>
  </si>
  <si>
    <t>ВПП-20 Россия Անխափան սնուցման սարք</t>
  </si>
  <si>
    <t>Խորհրդակցական համակարգի մալուխ</t>
  </si>
  <si>
    <t>DS-3E0105P-E սվիչ</t>
  </si>
  <si>
    <t>ВВП-20NR  Անխափան սնուցման սարք 12 Վ/2Ա</t>
  </si>
  <si>
    <t>Դիմադիր սեղան</t>
  </si>
  <si>
    <t>Աթոռ փայտե</t>
  </si>
  <si>
    <t>ժամացույց</t>
  </si>
  <si>
    <t xml:space="preserve">Շերտավարագույր ուղղահայաց </t>
  </si>
  <si>
    <t>Պատվանդան</t>
  </si>
  <si>
    <t>ՏՏ կենտրոնի համակարգչային սեղան</t>
  </si>
  <si>
    <t>ՏՏ կենտրոնի աթոռ գունավոր</t>
  </si>
  <si>
    <t xml:space="preserve">սեղան </t>
  </si>
  <si>
    <t>մետաղյա աստիճան</t>
  </si>
  <si>
    <t>գյուղ Պռոշյան</t>
  </si>
  <si>
    <t> Գյուղապետարանի վարչական շենք</t>
  </si>
  <si>
    <t> 1980</t>
  </si>
  <si>
    <t> Մանկապարտեզ</t>
  </si>
  <si>
    <t> 1985</t>
  </si>
  <si>
    <t> 1970</t>
  </si>
  <si>
    <t> Բուժ ամբուլատորիա</t>
  </si>
  <si>
    <t> Մշակույթի կենտրոն</t>
  </si>
  <si>
    <t> Մուտքի պատվանդան և հարակից տարածք</t>
  </si>
  <si>
    <t> 2018</t>
  </si>
  <si>
    <t> Ավտոմեքենա ՎԱԶ 21214-126-20 /Նիվա/</t>
  </si>
  <si>
    <t> 2006</t>
  </si>
  <si>
    <t> Գրասեղան</t>
  </si>
  <si>
    <t> Չհրկիզվող պահարան</t>
  </si>
  <si>
    <t> Ժուռնալի սեղան</t>
  </si>
  <si>
    <t> Հեռուստացույց</t>
  </si>
  <si>
    <t> Օֆիսային աթոռ /6 հատ/</t>
  </si>
  <si>
    <t> Ղեկավարի սեղան /2 հատ/</t>
  </si>
  <si>
    <t> Պահարան</t>
  </si>
  <si>
    <t> Հրշեջ վահանակ /գույքով/</t>
  </si>
  <si>
    <t> Ջեռուցման համակարգ</t>
  </si>
  <si>
    <t> Անվտանգության համակարգ</t>
  </si>
  <si>
    <t> Համակարգիչ /կոմպլեկտ/</t>
  </si>
  <si>
    <t> Բազմաֆունկցոնալ տպիչ</t>
  </si>
  <si>
    <t> Բարձրախոս</t>
  </si>
  <si>
    <t> Լրակազմ համակարգիչ G1840</t>
  </si>
  <si>
    <t> Լրակազմ համակարգիչ G1840, Մոնիտոր Philips</t>
  </si>
  <si>
    <t> Սառնարան Hisense 50*50*85</t>
  </si>
  <si>
    <t> Համակարգչի հավաքածու Intel Core i3/MB</t>
  </si>
  <si>
    <t> Բազմաֆունկցոնալ տպիչ /HP/</t>
  </si>
  <si>
    <t> Համակարգչի պրոցեսոր</t>
  </si>
  <si>
    <t> Օդորակիչ ELECTROLUX EACS/I-18HM/N3 /T/</t>
  </si>
  <si>
    <t> Ազդանշանային բարձրախոս</t>
  </si>
  <si>
    <t> 2019</t>
  </si>
  <si>
    <t> Շչակ Ց-40</t>
  </si>
  <si>
    <t> Դյուրակիր համակարգիչ</t>
  </si>
  <si>
    <t> Տպիչ սարք</t>
  </si>
  <si>
    <t> Օֆիսային բազկաթոռ</t>
  </si>
  <si>
    <t> Համակարգչի սեղան</t>
  </si>
  <si>
    <t> Բազկաթոռ /2 հատ/</t>
  </si>
  <si>
    <t> Կրակմարիչ /2 հատ/</t>
  </si>
  <si>
    <t> WIFI</t>
  </si>
  <si>
    <t> Հոսանքի կարգավորիչ /UPS/</t>
  </si>
  <si>
    <t xml:space="preserve">1 Ըստ դեբիտորական պարտքերի </t>
  </si>
  <si>
    <t>Դեբիտորի անվանումը</t>
  </si>
  <si>
    <t>Հաշվեհամարը</t>
  </si>
  <si>
    <t>Հաշվեկշռում հաշվառվող</t>
  </si>
  <si>
    <t>Արտահաշվեկշռում հաշվառվող</t>
  </si>
  <si>
    <t>Ընդամենը</t>
  </si>
  <si>
    <t>Այդ թվում</t>
  </si>
  <si>
    <t>դեբիտորների կողմից ընդունված</t>
  </si>
  <si>
    <t>դեբիտորների կողմից չընդունված</t>
  </si>
  <si>
    <t>հայցային վաղեմության ժամկետը լուծարված</t>
  </si>
  <si>
    <t>Դրոշմանիշային վճար</t>
  </si>
  <si>
    <t xml:space="preserve">Ը ն դ ա մ ե ն ը </t>
  </si>
  <si>
    <t>\</t>
  </si>
  <si>
    <t xml:space="preserve">2. Ըստ կրեդիտորական պարտքերի </t>
  </si>
  <si>
    <t>Կրեդիտորի անվանումը</t>
  </si>
  <si>
    <t>Հաշվի  համարը</t>
  </si>
  <si>
    <t>կրեդիտորների կողմից ընդունված</t>
  </si>
  <si>
    <t>կրեդիտորների կողմից չընդունված</t>
  </si>
  <si>
    <t>Եկամտային հարկ</t>
  </si>
  <si>
    <t>Սոցիալական վճար</t>
  </si>
  <si>
    <t>«Պռոֆ-Էքսպերտ» ՍՊԸ</t>
  </si>
  <si>
    <t>«ՋԻ ԷՄ ԲԻ ԳՐՈՒՊ» ՍՊԸ</t>
  </si>
  <si>
    <t>&lt;&lt;Բի Էյջ Դի Էմ&gt;&gt; ՍՊԸ</t>
  </si>
  <si>
    <t>Սոֆյա Մանուկյան  ԱՁ</t>
  </si>
  <si>
    <t>&lt;&lt;Լայն ափ&gt;&gt; ՍՊԸ</t>
  </si>
  <si>
    <t>&lt;&lt;ՍԵՅՍՄՇԻՆ&gt;&gt; ՍՊԸ</t>
  </si>
  <si>
    <t>Տարիել Սարգսյան ԱՁ</t>
  </si>
  <si>
    <t xml:space="preserve">                           3.     Î²ÜÊÆÎ ¸ð²Ø²Î²Ü ØÆæàòÜºðÆ ¶àôÚø²¶ðàôØ</t>
  </si>
  <si>
    <t>¶áõÛù³·ñÙ³Ý ÁÝÃ³óùáõÙ Ñ³ëï³ïí»É ¿ Ñ»ï¨Û³ÉÁ</t>
  </si>
  <si>
    <r>
      <t xml:space="preserve">    Î³ÝËÇÏ ¹ñ³Ù </t>
    </r>
    <r>
      <rPr>
        <b/>
        <sz val="11"/>
        <color indexed="8"/>
        <rFont val="Arial LatArm"/>
        <family val="2"/>
      </rPr>
      <t xml:space="preserve"> 0 </t>
    </r>
    <r>
      <rPr>
        <sz val="11"/>
        <color indexed="8"/>
        <rFont val="Arial LatArm"/>
        <family val="2"/>
      </rPr>
      <t>¹</t>
    </r>
    <r>
      <rPr>
        <sz val="11"/>
        <rFont val="Arial LatArm"/>
        <family val="2"/>
      </rPr>
      <t>ñ³Ù</t>
    </r>
  </si>
  <si>
    <t xml:space="preserve">    Àëï Ñ³ßí³éÙ³Ý ïíÛ³ÉÝ»ñÇ - զրո</t>
  </si>
  <si>
    <r>
      <t xml:space="preserve">    ¸ñ³Ù³ñÏÕ³ÛÇÝ ûñ¹»ñÝ»ñÇ í»ñçÇÝ Ñ³Ù³ñÝ»ñÁ, ÙáõïùÇ N</t>
    </r>
    <r>
      <rPr>
        <sz val="11"/>
        <color indexed="8"/>
        <rFont val="Arial LatArm"/>
        <family val="2"/>
      </rPr>
      <t xml:space="preserve"> 0 »ÉùÇ N 0</t>
    </r>
  </si>
  <si>
    <t xml:space="preserve">                         4.  ²ÜÎ²ÜÊÆÎ ¸ð²Ø²Î²Ü ØÆæàòÜºðÆ ¶àôÚø²¶ðàôØ</t>
  </si>
  <si>
    <t>Հավելված 1                                                Նաիրի համայնքի ավագանու                         2024 թվականի ------- N--- որոշման</t>
  </si>
  <si>
    <t>Բանկի անվանումը կամ գանձապետարան</t>
  </si>
  <si>
    <t>Հաշվիհամարը</t>
  </si>
  <si>
    <t>Գույքագրման ամսաթիվը</t>
  </si>
  <si>
    <t>Հաշվի մնացորդը գույքագրման ամսաթվին</t>
  </si>
  <si>
    <t>Գույքագրման արդյունքները</t>
  </si>
  <si>
    <t>հաշվապահական տվյալներով</t>
  </si>
  <si>
    <t>բանկի (գանձապետարանի) տվյալներով</t>
  </si>
  <si>
    <t>ավելցուկ</t>
  </si>
  <si>
    <t>պակասորդ</t>
  </si>
  <si>
    <t>ՀՀ ՖՆ գործառնական վարչություն</t>
  </si>
  <si>
    <t xml:space="preserve">Եղվարդի ՔԿԱԳ </t>
  </si>
  <si>
    <t>Ð/Ñ</t>
  </si>
  <si>
    <t xml:space="preserve">¶áõÛùÇ ³Ýí³ÝáõÙÁ ¨ Ñ³Ù³éáï µÝáõÃ³·ÇñÁ </t>
  </si>
  <si>
    <t>Ó/µ ¨ ß/Ñ ï³ñ»ÃÇí</t>
  </si>
  <si>
    <t>ԳÇÝ</t>
  </si>
  <si>
    <t>ö³ëï³óÇ ³éÏ³ÛáõÃÛáõÝÁ</t>
  </si>
  <si>
    <t>Ð³ßí³å³Ñ³Ï³Ý Ñ³ßí³é. ïíÛ³ÉÝ»ñáí</t>
  </si>
  <si>
    <t>ø³Ý³Ï</t>
  </si>
  <si>
    <t>ÀÝ¹Ñ³Ýáõñ ·áõÙ³ñ</t>
  </si>
  <si>
    <t>Ք³Ý³Ï</t>
  </si>
  <si>
    <t>ԸÝ¹. ·áõÙ³ñ</t>
  </si>
  <si>
    <t>Գáñ·</t>
  </si>
  <si>
    <t>ØáÝÇïáñ 17LG 1954 SM</t>
  </si>
  <si>
    <t>Պրացեսոր (224194)</t>
  </si>
  <si>
    <t>Մոնիտոր (00589)</t>
  </si>
  <si>
    <t>Պրինտեր (821038)</t>
  </si>
  <si>
    <t>UPS (b) (401404)</t>
  </si>
  <si>
    <t>æ»éáõóÇã</t>
  </si>
  <si>
    <t>Î³ñÇã</t>
  </si>
  <si>
    <t>¶áñÍ³í³ñÇ ë»Õ³Ý</t>
  </si>
  <si>
    <t>Բազմաֆունկցիոնալ տպիչ սարք</t>
  </si>
  <si>
    <t>աթոռ փափուկ</t>
  </si>
  <si>
    <t>սեղան գրասենյակային</t>
  </si>
  <si>
    <t>Տաքացուցիչ  Bereta QN-206</t>
  </si>
  <si>
    <t xml:space="preserve">Ը դ ա մ ե ն ը </t>
  </si>
  <si>
    <t>¶ÇÝ</t>
  </si>
  <si>
    <t>ÀÝ¹. ·áõÙ³ñ</t>
  </si>
  <si>
    <t xml:space="preserve">Þ»ñï³í³ñ³·áõÛñ </t>
  </si>
  <si>
    <r>
      <t>մ</t>
    </r>
    <r>
      <rPr>
        <vertAlign val="superscript"/>
        <sz val="12"/>
        <rFont val="Arial LatArm"/>
        <family val="2"/>
      </rPr>
      <t>2</t>
    </r>
  </si>
  <si>
    <t>ÜÇëï»ñÇ ë»Õ³Ý</t>
  </si>
  <si>
    <t>ÜÇëï»ñÇ ë»Õ³ÝÇ  ³Ãáé</t>
  </si>
  <si>
    <t>²Ùë³·ñÇ ë»Õ³Ý</t>
  </si>
  <si>
    <t>Ð»éáõëï³óáõÛóÇ ï³Ï¹Çñ</t>
  </si>
  <si>
    <t>¼·»ëï³å³Ñ³ñ³Ý</t>
  </si>
  <si>
    <t>¶Éáµáõë</t>
  </si>
  <si>
    <t>ê»Õ³ÝÇ Ñ³í³ù³Íáõ</t>
  </si>
  <si>
    <t>¸³ÏÇã</t>
  </si>
  <si>
    <t>ÂÕÃ³Ù³Ý</t>
  </si>
  <si>
    <t>î»ë³Å³å³í»Ý</t>
  </si>
  <si>
    <t>²Õµ³Ù³Ý</t>
  </si>
  <si>
    <t>²ïÉ³ë</t>
  </si>
  <si>
    <t>¶ñ³Ï³ÝáõÃÛáõÝ</t>
  </si>
  <si>
    <t xml:space="preserve">Ը Ն Դ Ա Մ Ե Ն Ը </t>
  </si>
  <si>
    <t xml:space="preserve">                                 1. ÐÆØÜ²Î²Ü ØÆæàòÜºðÆ,Ø²Üð²ðÄºø ºì ²ð²¶²Ø²Þ</t>
  </si>
  <si>
    <t xml:space="preserve">                                                   ²è²ðÎ²ÜºðÆ ¶àôÚø²¶ðØ²Ü òàôò²Î</t>
  </si>
  <si>
    <t>ÃáÕ³ñÏÙ³Ý ï³ñ»ÃÇí</t>
  </si>
  <si>
    <t>չափման միավ</t>
  </si>
  <si>
    <t>·ÇÝ</t>
  </si>
  <si>
    <t>ù³Ý³Ï</t>
  </si>
  <si>
    <t>ÁÝ¹. ·áõÙ³ñ</t>
  </si>
  <si>
    <t>Դաշնամուր</t>
  </si>
  <si>
    <t>Լվացքի մեքենա կիսաավտ.</t>
  </si>
  <si>
    <t>Կահույք 3 կտ.</t>
  </si>
  <si>
    <t>Գեղարվեստական նկար</t>
  </si>
  <si>
    <t>Փլավքամիչ մեծ</t>
  </si>
  <si>
    <t>Պատառաքաղ</t>
  </si>
  <si>
    <t>Ճաշի շերեփ մեծ</t>
  </si>
  <si>
    <t>Կաթսա ալ. 15լ</t>
  </si>
  <si>
    <t>Բրդյա վերմակ</t>
  </si>
  <si>
    <t>Սեղան մանկական</t>
  </si>
  <si>
    <t>Աթոռ մանկական</t>
  </si>
  <si>
    <t>Ադեալ</t>
  </si>
  <si>
    <t>Ծածկոց մանկական</t>
  </si>
  <si>
    <t>Դեղորայքի պահարան</t>
  </si>
  <si>
    <t>Կասսա</t>
  </si>
  <si>
    <t>Շվեդական պատ</t>
  </si>
  <si>
    <t>Կաթսա ալ. 50լ</t>
  </si>
  <si>
    <t>Մարզական  ներքնակ</t>
  </si>
  <si>
    <t>Մանկական սեղան</t>
  </si>
  <si>
    <t>Մանկական աթոռ</t>
  </si>
  <si>
    <t>Մեծ աթոռ</t>
  </si>
  <si>
    <t>ՀԴՄ §Մերկուրի¦ 130ֆ</t>
  </si>
  <si>
    <t>Հեռուստացույց  TOSHIBA 32PB</t>
  </si>
  <si>
    <t>Սառնարան  HITACH I 610 EUC</t>
  </si>
  <si>
    <t>Սառնարան SUPERGENERAL 300</t>
  </si>
  <si>
    <t>Գրատախտակ</t>
  </si>
  <si>
    <t>Հաց կտրող մեքենա</t>
  </si>
  <si>
    <t>Համակարգիչ Pentium 4</t>
  </si>
  <si>
    <t>Վիդյոպրոյեկտոր OPTOMA DX 329,240*240</t>
  </si>
  <si>
    <t>Խաղալիքի պահարան</t>
  </si>
  <si>
    <t>Սպորտային նստարան</t>
  </si>
  <si>
    <t>Սեղան խոհանոցի</t>
  </si>
  <si>
    <t>Բարձ</t>
  </si>
  <si>
    <t>Ադիալ 110*140</t>
  </si>
  <si>
    <t>Բարձի երես</t>
  </si>
  <si>
    <t>Վերմակ</t>
  </si>
  <si>
    <t>Բարձ բամբակյա 35*50</t>
  </si>
  <si>
    <t>Մանկական մահճակալ</t>
  </si>
  <si>
    <t>Ջրի բաժակի պահարան</t>
  </si>
  <si>
    <t>Վարագույր</t>
  </si>
  <si>
    <t>մ</t>
  </si>
  <si>
    <t>Վարագույրի տիսմա</t>
  </si>
  <si>
    <t>Կառնիզ</t>
  </si>
  <si>
    <t>Ալյումինից կաթսա 50լ</t>
  </si>
  <si>
    <t>Ալյումինից կաթսա 40լ</t>
  </si>
  <si>
    <t>Ալյումինից կաթսա 12լ</t>
  </si>
  <si>
    <t>Ալյումինից կաթսա 10լ</t>
  </si>
  <si>
    <t>Թեյի գդալ</t>
  </si>
  <si>
    <t>Փոքր պատառաքաղ</t>
  </si>
  <si>
    <t>Էլեկտրական պլիտա 4 տեղանոց</t>
  </si>
  <si>
    <t>2012թ.</t>
  </si>
  <si>
    <t>Գորգ</t>
  </si>
  <si>
    <t>Աթոռ մեծ</t>
  </si>
  <si>
    <t>Սրբիչի կախիչ 5 տեղանոց</t>
  </si>
  <si>
    <t>Մանկական զգեստապահարան</t>
  </si>
  <si>
    <t>Ծաղկաման</t>
  </si>
  <si>
    <t>Սավոկ սննդի</t>
  </si>
  <si>
    <t xml:space="preserve">Մեծ պլաստմասե տարա </t>
  </si>
  <si>
    <t>Ü»ñùÝ³Ï</t>
  </si>
  <si>
    <t>¾É»Ïïñ³Ï³Ý åÉÇï³ 3ï»Õ³Ýáó</t>
  </si>
  <si>
    <t>¹áõËáíÏ³ ¿É»Ïïñ³Ï³Ý пс-3</t>
  </si>
  <si>
    <t>Éí³óùÇ Ù»ù»Ý³ ³íïáÙ³ï</t>
  </si>
  <si>
    <t>çñ³ï³ù³óáõóÇã</t>
  </si>
  <si>
    <t>¹ñëÇ Ù»Í í³Ñ³Ý³Ï 100x60</t>
  </si>
  <si>
    <t>í³Ñ³Ý³ÏÝ»ñ Ï³µÇÝ»ïÝ»ñÇ</t>
  </si>
  <si>
    <t>³ñ¹áõÏÇ ë»Õ³Ý</t>
  </si>
  <si>
    <t>Éí³óùÇ ãáñ³Ýáó</t>
  </si>
  <si>
    <t>·¹³ÉÇ ãáñ³Ýáó</t>
  </si>
  <si>
    <t>Ñ³óÇ ³Ù³Ý ë»Õ³ÝÇ</t>
  </si>
  <si>
    <t>¹³Ý³ÏÝ»ñ ÷áùñ</t>
  </si>
  <si>
    <t>ß»ñ»÷ ×³ßÇ</t>
  </si>
  <si>
    <t>ù³ÙÇã åÉ³ëïÙ³ëÇ ù³é³ÏáõëÇ</t>
  </si>
  <si>
    <t>³Õµ³Ù³Ý 11,5ÉÇïñ</t>
  </si>
  <si>
    <t>ã³÷Ç µ³Å³Ï 1,5 ÉÇïñ</t>
  </si>
  <si>
    <t>³í»É, ë³íáÏ</t>
  </si>
  <si>
    <t>å³ïáõÑ³Ý Éí³Ý³Éáõ ãáïù</t>
  </si>
  <si>
    <t>³é³ëï³ÕÇ ãáïù</t>
  </si>
  <si>
    <t>Ã³ë åÉ³ëïÙ³ëÇ 14 ÉÇïñ</t>
  </si>
  <si>
    <t>Ù»ï³Õ³Ï³Ý Ï³ËÇã</t>
  </si>
  <si>
    <t>áõéÝ³ ÃÕÃÇ</t>
  </si>
  <si>
    <t>Ã³ë ù³é³ÏáõëÇ åÉ³ëïÙ³ëÇ</t>
  </si>
  <si>
    <t>Ù³ÝÏ³Ï³Ý ×³ß³ë»Õ³Ý</t>
  </si>
  <si>
    <t>³Ãáé Ù³ÝÏ³Ï³Ý</t>
  </si>
  <si>
    <t>Ë³Õ³ÉÇùÇ å³Ñ³ñ³Ý</t>
  </si>
  <si>
    <t>Ñ³Ûï³ñ³ñáõÃÛáõÝÝ»ñÇ óáõó³ï³</t>
  </si>
  <si>
    <t>Ï³éÝ»½</t>
  </si>
  <si>
    <t>24Ù</t>
  </si>
  <si>
    <t>Ñ³ßíÇã ·Çß»ñ-ó»ñ»Ï é»ÅÇÙáí</t>
  </si>
  <si>
    <t>ïáÏ³</t>
  </si>
  <si>
    <t>Ñ³ï³ÏÇ ÷³Ûï</t>
  </si>
  <si>
    <t>Ù»Í åÉ³ëïÙ³ë» Ã³ë</t>
  </si>
  <si>
    <t>¹é³Ý ¹»ÙÇ ãáïù</t>
  </si>
  <si>
    <t>çñÇ µ³Ï</t>
  </si>
  <si>
    <t>çñÇ åáÙå</t>
  </si>
  <si>
    <t xml:space="preserve">³íïáÙ³ï </t>
  </si>
  <si>
    <t>ÓÛáõÝ Ù³ùñ»Éáõ µ³Ñ</t>
  </si>
  <si>
    <t>Í³ÕÏ³Ù³Ý</t>
  </si>
  <si>
    <t>æñ³ã³÷</t>
  </si>
  <si>
    <t>Îß»éù</t>
  </si>
  <si>
    <t>Î³éáõë»É ëÕ³ñ³Ý</t>
  </si>
  <si>
    <t>Î³éáõë»É ×á×³Ý³Ï</t>
  </si>
  <si>
    <t>Î³éáõë»É Ý³í³Ï</t>
  </si>
  <si>
    <t>Î³éáõë»É åïïíáÕ 5 ï»Õ</t>
  </si>
  <si>
    <t>Î³éáõë»É åïïíáÕ</t>
  </si>
  <si>
    <t>Տպիչ Canon LPB 6020</t>
  </si>
  <si>
    <t>´³½Ù³ýáõÝÏóÇáÝ³É ë³ñù Canon MF 4410</t>
  </si>
  <si>
    <t>DVD</t>
  </si>
  <si>
    <t>ՈՒժեղացուցիչ</t>
  </si>
  <si>
    <t>Շերեփ ճաշի մեծ</t>
  </si>
  <si>
    <t>Փլավի մեծ գդալ</t>
  </si>
  <si>
    <t>Հյութի բաժակ</t>
  </si>
  <si>
    <t>Օղու բաժակ</t>
  </si>
  <si>
    <t>Դանակ պատառաքաղ</t>
  </si>
  <si>
    <t>Թեյի բաժակ</t>
  </si>
  <si>
    <t>Վերմակակալ</t>
  </si>
  <si>
    <t>Սավան</t>
  </si>
  <si>
    <t>Լվացքի մեքենա LG</t>
  </si>
  <si>
    <t>Հատակի փայտ</t>
  </si>
  <si>
    <t>Խոհանոցի տախտակ</t>
  </si>
  <si>
    <t>Ջրի բաժակ</t>
  </si>
  <si>
    <t>Չորանոց ամանի</t>
  </si>
  <si>
    <t>Երկարացման շնուր</t>
  </si>
  <si>
    <t>Հացի դանակ</t>
  </si>
  <si>
    <t>Փոքր դույլ կափարիչով</t>
  </si>
  <si>
    <t xml:space="preserve">Պլաստ. տարա սննդի 50լ </t>
  </si>
  <si>
    <t>Պլ. թաս 20 լ</t>
  </si>
  <si>
    <t>Ջրի տարա ծորակով</t>
  </si>
  <si>
    <t>Կաթսա ալյումինե</t>
  </si>
  <si>
    <t>Կաթսա էմալապատ 40լ</t>
  </si>
  <si>
    <t>Փլավքամիչ</t>
  </si>
  <si>
    <t>Սննդի սավոկ</t>
  </si>
  <si>
    <t>USP մալուխ</t>
  </si>
  <si>
    <t>UTP մալուխ</t>
  </si>
  <si>
    <t>Համակարգիչ, մկնիկ, ստեղնաշար</t>
  </si>
  <si>
    <t>Vi Fi TP link TL WR 740N</t>
  </si>
  <si>
    <t>Աշխատանքային սեղան խոհանոցի</t>
  </si>
  <si>
    <t>Աշխատանքային սեղան</t>
  </si>
  <si>
    <t>Փոշեկուլ Սամսունգ</t>
  </si>
  <si>
    <t>Սառնարան DWOOES</t>
  </si>
  <si>
    <t>Պլաստմասե թաս  15լ</t>
  </si>
  <si>
    <t>Դանակ մեծ</t>
  </si>
  <si>
    <t>Տախտակ փայտե</t>
  </si>
  <si>
    <t>Պլաստմասե տարա 70լ</t>
  </si>
  <si>
    <t>Աստիջան 3մ</t>
  </si>
  <si>
    <t>Պատուհանի ցանց 52սմ74</t>
  </si>
  <si>
    <t>Պատուհանի ցանց 52սմ80</t>
  </si>
  <si>
    <t>Հրշեջ վահանակ</t>
  </si>
  <si>
    <t>Օդակարգավորիչ ORVICA,ORS</t>
  </si>
  <si>
    <t>Քամիչ մետաղյա</t>
  </si>
  <si>
    <t>Գոգաթիակ</t>
  </si>
  <si>
    <t>Պլաստ.տարա 70 լ.</t>
  </si>
  <si>
    <t>35մ</t>
  </si>
  <si>
    <t>Տիսմա լայն</t>
  </si>
  <si>
    <t>40մ</t>
  </si>
  <si>
    <t>Տիսմա նեղ</t>
  </si>
  <si>
    <t>Ալյումինե տարա</t>
  </si>
  <si>
    <t>Պլաստ.տարա սննդ.մեծ</t>
  </si>
  <si>
    <t>Պլաստ.տարա սննդ.փոքր</t>
  </si>
  <si>
    <t>Տախտակ փայտե սննդ.</t>
  </si>
  <si>
    <t>Էլ.ջրատաքացուցիչ ARISTON</t>
  </si>
  <si>
    <t>ՍառնարանRDNE510m221W</t>
  </si>
  <si>
    <t>Փայտե նստարան տաղավար</t>
  </si>
  <si>
    <t>Ափսե զակուսկի N 7</t>
  </si>
  <si>
    <t>Ափսե ճաշի N 8</t>
  </si>
  <si>
    <t>Թեյի բաժակ թափանցիկ</t>
  </si>
  <si>
    <t>Սպիտակ խալաթ</t>
  </si>
  <si>
    <t>Լվացարան երկու թասով դարակով 1200*700*850</t>
  </si>
  <si>
    <t>Մանկական երեսի սրբիչ</t>
  </si>
  <si>
    <t>Մանկական վերմակակալ</t>
  </si>
  <si>
    <t>Մանկական սավան</t>
  </si>
  <si>
    <t>Մանկական բարձի երես</t>
  </si>
  <si>
    <t>Ալյումինե կաթսա 10լիտր</t>
  </si>
  <si>
    <t>Էմալապատ կաթսա 40լիտր</t>
  </si>
  <si>
    <t>Թաս պլաստմասե 2.5լ</t>
  </si>
  <si>
    <t>Թաս պլաստմասե 10լ</t>
  </si>
  <si>
    <t>Թաս պլաստմասե 6լ</t>
  </si>
  <si>
    <t>Թաս պլաստմասե 15լ</t>
  </si>
  <si>
    <t>Թաս պլաստմասե 26լ</t>
  </si>
  <si>
    <t>Թաս պլաստմասե փոքր</t>
  </si>
  <si>
    <t>Հացի տախտակ</t>
  </si>
  <si>
    <t>Մեծ գթալ ներժից</t>
  </si>
  <si>
    <t>Պլաստմասե ջրի բաժակ 1լիտր</t>
  </si>
  <si>
    <t>Ջրի տարա 50-70լ</t>
  </si>
  <si>
    <t>Պլաստմասե դույլ 15 լիտր</t>
  </si>
  <si>
    <t>Քերիչ</t>
  </si>
  <si>
    <t>Աղբաման</t>
  </si>
  <si>
    <t>Կշեռք սեղանի</t>
  </si>
  <si>
    <t>Էլեկտր.բակ SOLIDO 100լ</t>
  </si>
  <si>
    <t>Կաթսա էմալապատ 6լ</t>
  </si>
  <si>
    <t>Զուգարանի խոզանակ</t>
  </si>
  <si>
    <t>Հատակի խոզանակ</t>
  </si>
  <si>
    <t xml:space="preserve">Հեռուստացույց </t>
  </si>
  <si>
    <t>Նոութբուք</t>
  </si>
  <si>
    <t>Մսաղաց</t>
  </si>
  <si>
    <t>Էմալապատ դույլ 12 լիտր</t>
  </si>
  <si>
    <t>Էմալապատ թեյնիկ 3.5լիտր</t>
  </si>
  <si>
    <t>Բազմաֆունկցիոնալ տպիչ</t>
  </si>
  <si>
    <t>Հացի աման կափարիչով</t>
  </si>
  <si>
    <t>Բաժակների թաս</t>
  </si>
  <si>
    <t>Աղբաման մեծ</t>
  </si>
  <si>
    <t>Հացի աման փոքր սեղանի</t>
  </si>
  <si>
    <t>Ճաշի գթալ</t>
  </si>
  <si>
    <t xml:space="preserve">Ափսե զակուսկի </t>
  </si>
  <si>
    <t xml:space="preserve">Ափսե ճաշի </t>
  </si>
  <si>
    <t>Թերմոս ջրի ծորակով</t>
  </si>
  <si>
    <t>Արդուկ</t>
  </si>
  <si>
    <t>Ավտոմատ ճշման սարք</t>
  </si>
  <si>
    <t>Փոշեկուլ BERG VC-SJ1R RD</t>
  </si>
  <si>
    <t>Սրբիչ</t>
  </si>
  <si>
    <t>Օդափոխիչ կենտրոնախույս ВЦ14-46-3,15 1,1/1500</t>
  </si>
  <si>
    <t>Լվացարան դարակով</t>
  </si>
  <si>
    <t>Դանակ KR 48-37</t>
  </si>
  <si>
    <t>Դանակ 25սմ 049</t>
  </si>
  <si>
    <t>Դանակ 15սմ 282</t>
  </si>
  <si>
    <t>Դանակ 20սմ 018</t>
  </si>
  <si>
    <t xml:space="preserve"> Սալօջախ էլ.PE-804O</t>
  </si>
  <si>
    <t>Բրոյլեր</t>
  </si>
  <si>
    <t>10186,5</t>
  </si>
  <si>
    <t>Հավելված 2                                                Նաիրի համայնքի ավագանու                              2024 թվականի ------- N--- որոշման</t>
  </si>
  <si>
    <t xml:space="preserve">     §ºÔì²ð¸Æ N 1 Ø²ÜÎ²ä²ðîº¼¦ Ðà²Î</t>
  </si>
  <si>
    <t xml:space="preserve">     ՍՆՆԴԱՄԹԵՐՔԻ ՄՆԱՑՈՐԴ ԱՌ 01.01.2024Թ</t>
  </si>
  <si>
    <t xml:space="preserve">Կարագ </t>
  </si>
  <si>
    <t>կգ</t>
  </si>
  <si>
    <t>Շաքարավազ</t>
  </si>
  <si>
    <t>Բրինձ</t>
  </si>
  <si>
    <t>Վերմիշել-մակ.</t>
  </si>
  <si>
    <t>Ձեթ</t>
  </si>
  <si>
    <t>լիտր</t>
  </si>
  <si>
    <t>Ջեմ</t>
  </si>
  <si>
    <t>Ոսպ</t>
  </si>
  <si>
    <t>Ոլոռ</t>
  </si>
  <si>
    <t>Ալյուր</t>
  </si>
  <si>
    <t>0,8</t>
  </si>
  <si>
    <t>Հնդկաձավար</t>
  </si>
  <si>
    <t>Ձավար</t>
  </si>
  <si>
    <t>Տոմատի մածուկ</t>
  </si>
  <si>
    <t>Աղ</t>
  </si>
  <si>
    <t>Թեյ</t>
  </si>
  <si>
    <t>Կակաոի փոշի</t>
  </si>
  <si>
    <t>Կարտոֆիլ</t>
  </si>
  <si>
    <t>Սոխ</t>
  </si>
  <si>
    <t>Տավարի միս</t>
  </si>
  <si>
    <t>Հավի միս</t>
  </si>
  <si>
    <t xml:space="preserve">Ը Ն Դ Ա  Մ Ե Ն Ը </t>
  </si>
  <si>
    <t xml:space="preserve">     ՄԱՔՐՈՂ ՆՅՈՒԹԵՐԻ ՄՆԱՑՈՐԴ ԱՌ 01.01.2024Թ</t>
  </si>
  <si>
    <t>Ամանի հեղուկ Թաժ</t>
  </si>
  <si>
    <t>Ռախշա</t>
  </si>
  <si>
    <t>Լվածքի փոշի ձեռքի</t>
  </si>
  <si>
    <t>Լվածքի փոշի ավտոմատ</t>
  </si>
  <si>
    <t>Հեղուկ օճառ</t>
  </si>
  <si>
    <t>Օդափոխիչ</t>
  </si>
  <si>
    <t>Ձեռնոց</t>
  </si>
  <si>
    <t>Կոշտ սպիրալ</t>
  </si>
  <si>
    <t>Սեղանի շոր</t>
  </si>
  <si>
    <t>Հատակի շոր</t>
  </si>
  <si>
    <t>Փափուկ սպունգ</t>
  </si>
  <si>
    <t>Սպունգ գուպկայով</t>
  </si>
  <si>
    <t>Տնտեսական օճառ</t>
  </si>
  <si>
    <t>Ավել հատակի</t>
  </si>
  <si>
    <t>Անձեռոցիկ</t>
  </si>
  <si>
    <t>Զուգարանի թուղթ</t>
  </si>
  <si>
    <t>Ախտահանող միջոց</t>
  </si>
  <si>
    <t>Աղբի տոպրակ</t>
  </si>
  <si>
    <t>Ժավել</t>
  </si>
  <si>
    <t xml:space="preserve">    ՆԱԻՐԻԻ Ð²Ø²ÚÜøÆ ²ÞÊ²î²Î²¼Ø</t>
  </si>
  <si>
    <t xml:space="preserve">                                     2. ¶Üàð¸ÜºðÆ, Ø²î²Î²ð²ðÜºðÆ ºì ²ÚÈ ¸º´ÆîàðՆºðÆ àô Îðº¸ÆîàðÜºðÆ </t>
  </si>
  <si>
    <t xml:space="preserve">                                                                       Ðºî Ð²Þì²ðÎÜºðÆ ¶àôÚø²¶ðàôØ</t>
  </si>
  <si>
    <t>1.  Àëï ¹»µÇïáñ³Ï³Ý å³ñïù»ñÇ</t>
  </si>
  <si>
    <t>¸»µÇïáñÇ ³Ýí³ÝáõÙÁ</t>
  </si>
  <si>
    <t>Ð³ßíÇ Ñ³Ù³ñÁ</t>
  </si>
  <si>
    <t>Ð³ßí»ÏßéáõÙ Ñ³ßí³éíáÕ</t>
  </si>
  <si>
    <t>²ñïÑ³ßí»ÏßéáõÙ Ñ³ßí³éíáÕ</t>
  </si>
  <si>
    <t>ÀÝ¹³Ù»ÝÁ</t>
  </si>
  <si>
    <t>²Û¹ ÃíáõÙ</t>
  </si>
  <si>
    <t>¸»µÇïáñÝ»ñÇ ÏáÕÙÇó ÁÝ¹áõÝí³Í</t>
  </si>
  <si>
    <t>¸»µÇïáñÝ»ñÇ ÏáÕÙÇó ãÁÝ¹áõÝí³Í</t>
  </si>
  <si>
    <t>Ð³Ûó³ÛÇÝ í³Õ»ÙáõÃÛ³Ý Å³ÙÏ»ïÁ Éñ³ó³Í</t>
  </si>
  <si>
    <t xml:space="preserve">    ՆԱԻՐԻ Ð²Ø²ÚÜøÆ ²ÞÊ²î²Î²¼Ø</t>
  </si>
  <si>
    <t xml:space="preserve">                                     2. ¶Üàð¸ÜºðÆ, Ø²î²Î²ð²ðÜºðÆ ºì ²ÚÈ ¸º´ÆîàðØºðÆ àô Îðº¸ÆîàðÜºðÆ </t>
  </si>
  <si>
    <t>2.  Àëï Ïñ»¹Çïáñ³Ï³Ý  å³ñïù»ñÇ</t>
  </si>
  <si>
    <t>Îñ»¹ÇïáñÇ ³Ýí³ÝáõÙÁ</t>
  </si>
  <si>
    <t>²Û¹ ÃíáõÙ å³ñïùÁ</t>
  </si>
  <si>
    <t>Îñ»¹ÇïáñÝ»ñÇ ÏáÕÙÇó ÁÝ¹áõÝí³Í</t>
  </si>
  <si>
    <t>Îñ»¹Çïáñ Ý»ñÇ ÏáÕÙÇó ãÁÝ¹áõÝí³Í</t>
  </si>
  <si>
    <t>Îñ»¹ÇïáñÝ»ñÇ ÏáÕÙÇó ãÁÝ¹áõÝí³Í</t>
  </si>
  <si>
    <t>Կենտրոնական գանձապետարան եկ/հարկ</t>
  </si>
  <si>
    <t>900008000490</t>
  </si>
  <si>
    <t>Կենտրոնական գանձապետարան սոց.վճար</t>
  </si>
  <si>
    <t>Ֆինանսների Նախար.գործ.վարչ.դրոշ.վճար</t>
  </si>
  <si>
    <t>900005001186</t>
  </si>
  <si>
    <t>§Հայաստանի Էլեկտրոկան Ցանցեր¦ՓԲԸ</t>
  </si>
  <si>
    <t>2470047170440000</t>
  </si>
  <si>
    <t>§Գազպրոմ Արմենիա¦ՓԲԸ</t>
  </si>
  <si>
    <t>2470047170770000</t>
  </si>
  <si>
    <t>Վեոլիա-Ջուր ՓԲԸ</t>
  </si>
  <si>
    <t>11500351562015</t>
  </si>
  <si>
    <t>Սևանի Հացի Գործարան ՓԲԸ</t>
  </si>
  <si>
    <t xml:space="preserve">     15100431078600</t>
  </si>
  <si>
    <t>Եղվարդի-Նեկտար ՍՊԸ</t>
  </si>
  <si>
    <t xml:space="preserve">    1510017371551598</t>
  </si>
  <si>
    <t>Սավա ՍՊԸ</t>
  </si>
  <si>
    <t xml:space="preserve">    1570017296960100</t>
  </si>
  <si>
    <t>Տերև ՍՊԸ</t>
  </si>
  <si>
    <t xml:space="preserve">    1150016870820877</t>
  </si>
  <si>
    <t>Ծնող վարձ</t>
  </si>
  <si>
    <t xml:space="preserve"> 15100431078600</t>
  </si>
  <si>
    <t xml:space="preserve"> 1510017371551598</t>
  </si>
  <si>
    <t>1570017296960100</t>
  </si>
  <si>
    <t>1150016870820877</t>
  </si>
  <si>
    <t>ԱՇԲ Նաիրիի  մ/ճ</t>
  </si>
  <si>
    <t>Գույքեր անվանումը և համառոտ բնութագիրը</t>
  </si>
  <si>
    <t>գին</t>
  </si>
  <si>
    <t>Փաստացի առկայություն</t>
  </si>
  <si>
    <t>Քանակ</t>
  </si>
  <si>
    <t>Ընդ.գումար</t>
  </si>
  <si>
    <t>1</t>
  </si>
  <si>
    <t>2</t>
  </si>
  <si>
    <t>3</t>
  </si>
  <si>
    <t>Անկողնային սիպիտակեղեն.Սավան,բարձի երես,ծրար</t>
  </si>
  <si>
    <t>Արդուկ PHILIPS JC4535/20</t>
  </si>
  <si>
    <t>Արդուկի սեղան EJE Sinpex color (18364-02 super standart)</t>
  </si>
  <si>
    <t>Բազմաֆունկցիոնալ տպող սարք</t>
  </si>
  <si>
    <t>Բաժակների և սրբիչների պահարան</t>
  </si>
  <si>
    <t>Բարձ50*40 քաշ 500 գ</t>
  </si>
  <si>
    <t>Զգեստապահարան մանկական</t>
  </si>
  <si>
    <t>Լվացքի մեքենա Hesense WFHXE1065W</t>
  </si>
  <si>
    <t>Խաղալիքների պահարան</t>
  </si>
  <si>
    <t>Խոհանոցային սպասքապահարան</t>
  </si>
  <si>
    <t>Ծածկոց</t>
  </si>
  <si>
    <t>Կարի մեքենա</t>
  </si>
  <si>
    <t>Հեռուստացույց բերգ BLT-32 W500S</t>
  </si>
  <si>
    <t>Մահճակալ երկհարկանի</t>
  </si>
  <si>
    <t>Մահճակալ մեկ հարկանի</t>
  </si>
  <si>
    <t>Մսաղաց /պռոֆեսիոնալ</t>
  </si>
  <si>
    <t>Ներժից սեղան առանց բորտի</t>
  </si>
  <si>
    <t>Ներժից սեղան բորտով</t>
  </si>
  <si>
    <t>Ներքնակ</t>
  </si>
  <si>
    <t>Սառնարան Hesense NT43WR-INBOX</t>
  </si>
  <si>
    <t>Սառցարան բերգ BF-D212VW</t>
  </si>
  <si>
    <t>Սեղան աշխատանքային</t>
  </si>
  <si>
    <t>Սպիտակաեղենի պահարան</t>
  </si>
  <si>
    <t xml:space="preserve">Վարագույր </t>
  </si>
  <si>
    <t>վերմակ</t>
  </si>
  <si>
    <t>Փոշեկուլ  VIKASS VCJ3728J red</t>
  </si>
  <si>
    <t>Քիվ վարագույր</t>
  </si>
  <si>
    <t>Օդափոխիչ BJAC T 09 eco (T)</t>
  </si>
  <si>
    <t>Ինդուկցիոն սալօջախ Հուրական HKN-ICFDX 4</t>
  </si>
  <si>
    <t>Գորգ 3*4</t>
  </si>
  <si>
    <t>Գորգ 1.5*2</t>
  </si>
  <si>
    <t>Կախիչ փոքր</t>
  </si>
  <si>
    <t>Կախիչ մեծ</t>
  </si>
  <si>
    <t>Բազմոց</t>
  </si>
  <si>
    <t xml:space="preserve">Գորգ կավռալին </t>
  </si>
  <si>
    <t>Աթոռակ</t>
  </si>
  <si>
    <t>Նստարան</t>
  </si>
  <si>
    <t>ԵՂՎԱՐԴԻ ԹԻՎ 1 ՄԱՆԿԱՊԱՐՏԵԶ</t>
  </si>
  <si>
    <t>ԵՂՎԱՐԴԻ ԹԻՎ 2 ՄԱՆԿԱՊԱՐՏԵԶ</t>
  </si>
  <si>
    <t xml:space="preserve">     §ºÔì²ð¸Æ N 2 Ø²ÜÎ²ä²ðîº¼¦ Ðà²Î</t>
  </si>
  <si>
    <t>Թխվածքաբլիթ</t>
  </si>
  <si>
    <t>Խտացրախ կաթ</t>
  </si>
  <si>
    <t>Կարամել</t>
  </si>
  <si>
    <t>Պանիր</t>
  </si>
  <si>
    <t>Սոդա</t>
  </si>
  <si>
    <t>Ջահիր</t>
  </si>
  <si>
    <t>Մաքրող միջոց</t>
  </si>
  <si>
    <t>Կահույքի լաք</t>
  </si>
  <si>
    <t xml:space="preserve">Լվածքի փոշի </t>
  </si>
  <si>
    <t>ՀՀԷկոնոմ.և Ֆինանս.Նախարարություն</t>
  </si>
  <si>
    <t>Հավելված 3                                                Նաիրի համայնքի ավագանու                              2024 թվականի ------- N--- որոշման</t>
  </si>
  <si>
    <t>Արդշինբանկ ՓԲԸ</t>
  </si>
  <si>
    <t>2473701700670000</t>
  </si>
  <si>
    <t>30.12.2022թ.</t>
  </si>
  <si>
    <t>&lt;&lt;Շինմաստեր&gt;&gt;ՍՊԸ</t>
  </si>
  <si>
    <t>â³÷Ç ÙÇ³íáñ</t>
  </si>
  <si>
    <t>Ø³Ñ×³Ï³É 1ï. </t>
  </si>
  <si>
    <t>Ð³ï</t>
  </si>
  <si>
    <t>Ø³Ñ×³Ï³É 2ï. </t>
  </si>
  <si>
    <t>öáùñ ë»Õ³Ý</t>
  </si>
  <si>
    <t>²Ãáé Ù»Í</t>
  </si>
  <si>
    <t>²Ãáé ÷áùñ</t>
  </si>
  <si>
    <t>Ê³Õ³ÉÇùÇ å³Ñ³ñ³Ý</t>
  </si>
  <si>
    <t>¶ñ³¹³ñ³Ï Ï³ËáíÇ</t>
  </si>
  <si>
    <t>Î³ÑáõÛù å³ïÇ 5 Ïïáñ</t>
  </si>
  <si>
    <t>Èñ³·ñ³ë»Õ³Ý</t>
  </si>
  <si>
    <t>êå³ëù³å³Ñ³ñ³Ý Ù»Í</t>
  </si>
  <si>
    <t>Ö³ß³ë»Õ³Ý</t>
  </si>
  <si>
    <t>¸³ßÝ³Ùáõñ</t>
  </si>
  <si>
    <t xml:space="preserve">Îß»éù 100Ï· </t>
  </si>
  <si>
    <t>Ð³»ÉÇ Ù»Í</t>
  </si>
  <si>
    <t>Ð³»ÉÇ ÷áùñ</t>
  </si>
  <si>
    <t xml:space="preserve">àõÕ»·áñ· Ï³ñÙÇñ Ý³Ëß»ñáí 3ùÙ </t>
  </si>
  <si>
    <t xml:space="preserve">Ð³ï³ÏÇ Ï³íé³ÉÇï Ù»Í Ï³ñÙÇñ 6ùÙ </t>
  </si>
  <si>
    <t>¶ñ³ï³Ëï³Ï</t>
  </si>
  <si>
    <t xml:space="preserve">ºñÏ³ñ³óÙ³Ý É³ñ 3Ù </t>
  </si>
  <si>
    <t>Ø³ÝÏ³Ï³Ý ³Ãáé ÷³Ûï» ¨ Ù»ï³Õ³Ï³Ý ÏáÝëïñáõÏóÇ³Ûáí</t>
  </si>
  <si>
    <t>ÜÏ³ñ</t>
  </si>
  <si>
    <t>ºñÏ³Ã» ³ëïÇ×³Ý</t>
  </si>
  <si>
    <t>¶áñ· 6ùÙ</t>
  </si>
  <si>
    <t>Â»ÛÝÇÏ</t>
  </si>
  <si>
    <t>Î³Ãë³ Ù»Í</t>
  </si>
  <si>
    <t>¸áõÛÉ ¿Ù³É³å³ï</t>
  </si>
  <si>
    <t>ò³Ýó Ë³Õ³ÉÇùÇ</t>
  </si>
  <si>
    <t>ê³éÝ³ñ³ÝÇ ëÇÝÇ</t>
  </si>
  <si>
    <t>Þ»ñ»÷</t>
  </si>
  <si>
    <t>îåÇã Phaser 3140</t>
  </si>
  <si>
    <t>Ì³ÕÏ³Ù³Ý</t>
  </si>
  <si>
    <t>äáãáí ³Ù³Ý ¿Ù³É³å³ï</t>
  </si>
  <si>
    <t>´³ù փոքր</t>
  </si>
  <si>
    <t>´³ù մեծ</t>
  </si>
  <si>
    <t xml:space="preserve">Էմալապատ սկուտեղ </t>
  </si>
  <si>
    <t>Â»ÛÇ ëå³ëù</t>
  </si>
  <si>
    <t xml:space="preserve">Ð³óÇ ³Ù³Ý åÉ³ëïÙ³ë» </t>
  </si>
  <si>
    <t xml:space="preserve">Â³ë Ù»Í ËÙáñÇ </t>
  </si>
  <si>
    <t>æ»ñÙ³ã³÷ å³ïÇ</t>
  </si>
  <si>
    <t>Ð³ï³Ï Éí³Ý³Éáõ ÷³Ûï</t>
  </si>
  <si>
    <t>Î³éÝÇ½</t>
  </si>
  <si>
    <t>Ø³ÝÏ³Ï³Ý ë»Õ³Ý ·áõÝ³íáñ</t>
  </si>
  <si>
    <t>ì»ñÙ³Ï³Ï³É</t>
  </si>
  <si>
    <t>ê³í³Ý</t>
  </si>
  <si>
    <t>´³ñÓÇ »ñ»ë</t>
  </si>
  <si>
    <t>Üëï³ñ³Ý ¹³ÑÉÇ×Ç</t>
  </si>
  <si>
    <t>ê»Õ³Ý ËáÑ³ÝáóÇ</t>
  </si>
  <si>
    <t>îáÝ³Í³é</t>
  </si>
  <si>
    <t>ê³éÝ³ñ³Ý Hitachi R-Z6gos46</t>
  </si>
  <si>
    <t>¶³½ûç³Ë CG151126W190X60x82</t>
  </si>
  <si>
    <t>¾É»Ïïñ³Ï³Ý Ïß»éù</t>
  </si>
  <si>
    <t>¸áõÛÉ Ëá½³Ý³Ïáí</t>
  </si>
  <si>
    <t>ºé³µ³ËßÇã 3Ù</t>
  </si>
  <si>
    <t xml:space="preserve">Ä³Ù³óáõÛó </t>
  </si>
  <si>
    <t xml:space="preserve">ì³ñ³·áõÛñ ¹³ÑÉÇ×Ç í³ñ¹³·áõÛÝ 3.5Ù </t>
  </si>
  <si>
    <t>Â³ë åÉ³ëïÙ³ë»</t>
  </si>
  <si>
    <t>¶ñ³ï³Ëï³Ï Í³ÉáíÇ</t>
  </si>
  <si>
    <t>²å³ÏÛ³ ï³ñ³</t>
  </si>
  <si>
    <t>îÝ³ÛÇÝ ÏÇÝáÃ³ïñáÝ PHILIPS5577</t>
  </si>
  <si>
    <t>¶áñ· 24ùÙ</t>
  </si>
  <si>
    <t>Ð³Ù³Ï³ñ·Çã</t>
  </si>
  <si>
    <t>æ»éáõóÙ³Ý Ñ³Ù³Ï³ñ·</t>
  </si>
  <si>
    <t>Î³Ãë³ ³å³ÏÛ³ Ï³÷³ñÇãáí 14É</t>
  </si>
  <si>
    <t>Â»ÛÝÇÏ 3É</t>
  </si>
  <si>
    <t>î³ñ³ Ñ³óÇ Ñ³Ù³ñ</t>
  </si>
  <si>
    <t>¸³Ý³Ï</t>
  </si>
  <si>
    <t>²÷ë» Ñ³ñ¹</t>
  </si>
  <si>
    <t>²÷ë» Ëáñ</t>
  </si>
  <si>
    <t>¶¹³É Ù»Í</t>
  </si>
  <si>
    <t>¶¹³É ÷áùñ</t>
  </si>
  <si>
    <t>´³Å³Ï</t>
  </si>
  <si>
    <t>ØëÇ ¹³Ý³Ï /ã³÷³ç³Ë/</t>
  </si>
  <si>
    <t>ö³Ûï» ï³Ëï³Ï áõÕÕ³ÝÏÛáõÝ</t>
  </si>
  <si>
    <t>ø³ÙÇã Ù»ï³ÕÛ³ Ù»Í</t>
  </si>
  <si>
    <t>ø³ÙÇã Ù»ï³ÕÛ³ ÷áùñ</t>
  </si>
  <si>
    <t xml:space="preserve">Ê³éÝÇã ÷³ÛïÇó ÙÇçÇÝ </t>
  </si>
  <si>
    <t>Ê³éÝÇã ÷³ÛïÇó ÷áùñ</t>
  </si>
  <si>
    <t>äÉ³ëÙ³ëë³Û» ãáñ³Ýáó</t>
  </si>
  <si>
    <t xml:space="preserve">Â³ë åÉ³ëÙ³ëë³Û» Ï³÷³ñÇãáí </t>
  </si>
  <si>
    <t>Â³ë ¿Ù³É³å³ï 7É Í³ÕÇÏáí</t>
  </si>
  <si>
    <t>Ð³Ù»ÙáõÝùÇ ï³ññ³ ·áõÝ³íáñ</t>
  </si>
  <si>
    <t>Þ»ñï³í³ñ³·áõÛñ 3Ù</t>
  </si>
  <si>
    <t xml:space="preserve">êñµÇã </t>
  </si>
  <si>
    <t>Îñ³ÏÙ³ñÇã</t>
  </si>
  <si>
    <t>ìեñÙ³Ï</t>
  </si>
  <si>
    <t>´³ñÓ</t>
  </si>
  <si>
    <t>²ÝÏáÕÝ³ÛÇÝ ëåÇï³Ï»Õ»Ý (í»ñÙ³Ï³Ï³É, ë³í³Ý, µ³ñÓÇ »ñ»ë)</t>
  </si>
  <si>
    <t>ÎáÙå</t>
  </si>
  <si>
    <t>¶á·³ÃÇ³Ï</t>
  </si>
  <si>
    <t>Ð³ï³Ï É³í³Ý³Éáõ ¹áõÛÉ Ëá½³Ý³Ïáí</t>
  </si>
  <si>
    <t>äÉ³ëÙ³ë» ï³ñ³  7É</t>
  </si>
  <si>
    <t>äÉ³ëÙ³ë» ï³ñ³  0.5É</t>
  </si>
  <si>
    <t>ê»Õ³ÝÇ Ñ³ßíÇã</t>
  </si>
  <si>
    <t>²Ýíï³Ý·áõÃÛ³Ý Ñ³Ù³Ï³ñ·</t>
  </si>
  <si>
    <t>Ð³Ù³Ï³ñ·Çã LG</t>
  </si>
  <si>
    <t>Ð»éáõëï³óáõÛó</t>
  </si>
  <si>
    <t xml:space="preserve">ì³ñ³·áõÛñ ¹³ÑÉÇ×Ç </t>
  </si>
  <si>
    <t>ì³ñ³·áõÛñ ËÙµ³ë»ÝÛ³ÏÇ</t>
  </si>
  <si>
    <t>ì³ñ³·áõÛñ ÙÇç³ÝóùÇ</t>
  </si>
  <si>
    <t>¶ñ³ë»Õ³Ý Õ»Ï³í³ñÇ</t>
  </si>
  <si>
    <t>²Ãáé</t>
  </si>
  <si>
    <t>ÊáÑ³Ýáó³ÛÇÝ Ï³ÑáõÛù</t>
  </si>
  <si>
    <t>æ»éáó</t>
  </si>
  <si>
    <t>Üëï³ñ³ÝÝ»ñ</t>
  </si>
  <si>
    <t>²Õµ³Ù³ÝÝ»ñ</t>
  </si>
  <si>
    <t>îÝ³Ï</t>
  </si>
  <si>
    <t>¶Í³ÛÇÝ ×á×áñ³Ý</t>
  </si>
  <si>
    <t>5 ï»Õ³Ýáó Ï³ñáõë»É</t>
  </si>
  <si>
    <t>Öá×áÝ³Ï</t>
  </si>
  <si>
    <t>êÕ³ñ³Ý</t>
  </si>
  <si>
    <t>ÐáíÑ³ñ</t>
  </si>
  <si>
    <t>üÇÃÝ»ëÇ ·áñ·</t>
  </si>
  <si>
    <t>Ցանց լվացքի</t>
  </si>
  <si>
    <t>Հատ</t>
  </si>
  <si>
    <t>Մկրատ մսի</t>
  </si>
  <si>
    <t>Թաս կափարիչով</t>
  </si>
  <si>
    <t>Թաս մեծ առանց կափարիչի</t>
  </si>
  <si>
    <t>Ձվի հարիչ</t>
  </si>
  <si>
    <t>Դույլ թափանցիկ կափարիչով</t>
  </si>
  <si>
    <t>Լվացքի մեքենա</t>
  </si>
  <si>
    <t>Տպիչ</t>
  </si>
  <si>
    <t xml:space="preserve">Ծածկոց </t>
  </si>
  <si>
    <t>Աղբաման  կփարիչով 5լ</t>
  </si>
  <si>
    <t>Գոգաթիակ երկար պոչով</t>
  </si>
  <si>
    <t xml:space="preserve">Գոգաթիակ </t>
  </si>
  <si>
    <t>Խոնավաչափ</t>
  </si>
  <si>
    <t>ՈՒտես բռնելու հարմարանք</t>
  </si>
  <si>
    <t>Կարտոֆիլի դանակ</t>
  </si>
  <si>
    <t>Թասեր 3լ</t>
  </si>
  <si>
    <t>Թեյի սրբիչ</t>
  </si>
  <si>
    <t>Փայտե գդալ</t>
  </si>
  <si>
    <t>Սենյակային ջերմաչափ</t>
  </si>
  <si>
    <t>Բռնիչ</t>
  </si>
  <si>
    <t>Սեկատր /մկրատ/</t>
  </si>
  <si>
    <t>Լվծքի տարա կլոր 25լ</t>
  </si>
  <si>
    <t xml:space="preserve">Կաթսա </t>
  </si>
  <si>
    <t>Ձեթի չափիջ</t>
  </si>
  <si>
    <t>Կախիչ զուգարանի թղթի</t>
  </si>
  <si>
    <t>Փայտե գդալների հավաքածու</t>
  </si>
  <si>
    <t>Սանհանգույցի խոզանակ</t>
  </si>
  <si>
    <t>Կաղամբ կտրատելու դանակ</t>
  </si>
  <si>
    <t>Ձյուն մաքրելու բահ</t>
  </si>
  <si>
    <t>Սկուտեղ բաժակների համար</t>
  </si>
  <si>
    <t xml:space="preserve">Լվածքի չորանոց </t>
  </si>
  <si>
    <t>Ժանետ</t>
  </si>
  <si>
    <t>Ջերմաչափ էլեկտրական Nustyle</t>
  </si>
  <si>
    <t>Ինքնամղիչ պլասմասե 2լ</t>
  </si>
  <si>
    <t>Օճառաման կախովի 900մլ</t>
  </si>
  <si>
    <t>Աղբաման ոտնակով  Dunya 11լ</t>
  </si>
  <si>
    <t>Սրսկիչ այգու 16լ</t>
  </si>
  <si>
    <t>Աստիճան   մետաղյա կարմիր 7 քայլ</t>
  </si>
  <si>
    <t>Ծաղկաման 14լ</t>
  </si>
  <si>
    <t xml:space="preserve">Ծաղկաման 8,8լ </t>
  </si>
  <si>
    <t>Տեսագրման  համակարգ</t>
  </si>
  <si>
    <t>Դույլ էմալապատ</t>
  </si>
  <si>
    <t>Էմալապատ կաթսա</t>
  </si>
  <si>
    <t>Լոգարանի դարակ</t>
  </si>
  <si>
    <t>Առաստաղի խոզանակ</t>
  </si>
  <si>
    <t>Ժամացույց պատի</t>
  </si>
  <si>
    <t>Ժամացույց պատի դեղին</t>
  </si>
  <si>
    <t xml:space="preserve">Ձագար </t>
  </si>
  <si>
    <t>Բաժակների և սրբիչի պահարան</t>
  </si>
  <si>
    <t>Ներժից սեղան բորտով առանց բորտի</t>
  </si>
  <si>
    <t>Քիվ միջանցքի</t>
  </si>
  <si>
    <t>Քիվ  խմբասենյակների</t>
  </si>
  <si>
    <t>Քիվ  սպորտ դահլիճի</t>
  </si>
  <si>
    <t>Օդորակիչ,բերգ BJAC-T 09 ecO( T)</t>
  </si>
  <si>
    <t>Արդուկի սեղան ,EJE Sinpex color (18364-02 super standa8t)</t>
  </si>
  <si>
    <t>Հեռուստացույց ,բերգ BLT-32W500S</t>
  </si>
  <si>
    <t>Փոշեկուլ VIKASS VCJ3728J red</t>
  </si>
  <si>
    <t>Բարձ 50*40քաշ 500գր</t>
  </si>
  <si>
    <t>Անկողնային սպիտակեղեն,սավան բարձի երես,ծրար</t>
  </si>
  <si>
    <t xml:space="preserve">Աթոռ մանկական </t>
  </si>
  <si>
    <t xml:space="preserve">Սպիտակեղենի պահարան </t>
  </si>
  <si>
    <t xml:space="preserve">Սեղան աշխատանքային </t>
  </si>
  <si>
    <t xml:space="preserve">Ներքնակ </t>
  </si>
  <si>
    <t xml:space="preserve">Խոհանոցային  սպասքապահարան </t>
  </si>
  <si>
    <t>Վարագույր միջանցքի</t>
  </si>
  <si>
    <t>Վարագույր խմբասենյակների</t>
  </si>
  <si>
    <t>Վարագույր սպորտ դահլիճի</t>
  </si>
  <si>
    <t>Սառնարան Hesense NT43WR-INOX</t>
  </si>
  <si>
    <t xml:space="preserve">Ծածկոց գունավոր </t>
  </si>
  <si>
    <t xml:space="preserve">Զգեստապահարան  մանկական </t>
  </si>
  <si>
    <t xml:space="preserve">Մահճակալ մեկ հարկանի </t>
  </si>
  <si>
    <t xml:space="preserve">Մահճակալ երկտեղանի </t>
  </si>
  <si>
    <t xml:space="preserve">Սեղան մանկական </t>
  </si>
  <si>
    <t>Կաթսա մեծ ներժից 30լ</t>
  </si>
  <si>
    <t>Պլաստմասե տարրա</t>
  </si>
  <si>
    <t>Պլաստմասե տարրա կափարիչով</t>
  </si>
  <si>
    <t>Մետաղական շերեփ մեծ</t>
  </si>
  <si>
    <t>Դույլ էմալապատ 12լ</t>
  </si>
  <si>
    <t>Պլաս տարրա քառ 12լ</t>
  </si>
  <si>
    <t xml:space="preserve">Լվածքի տարա 20լ </t>
  </si>
  <si>
    <t>Դույլ թափանցիկ կափարիչով 15լ</t>
  </si>
  <si>
    <t>Ափսե հարդ</t>
  </si>
  <si>
    <t>Ափսե խոր</t>
  </si>
  <si>
    <t xml:space="preserve">Սրբիչ մանկական </t>
  </si>
  <si>
    <t xml:space="preserve">Գդալ փոքր </t>
  </si>
  <si>
    <t xml:space="preserve">Գդալ մեծ </t>
  </si>
  <si>
    <t xml:space="preserve">Թեյի բաժակ </t>
  </si>
  <si>
    <t>պատի ջերմաչափ</t>
  </si>
  <si>
    <t>Կաթսա ալյումինից</t>
  </si>
  <si>
    <t>Գոգաթիակ խոզանակով</t>
  </si>
  <si>
    <t>Թեյի թրմիչ</t>
  </si>
  <si>
    <t>Մանկական սրբիչ</t>
  </si>
  <si>
    <t>Գորգ ռեզինից մուտքի</t>
  </si>
  <si>
    <t xml:space="preserve">Ծաղկաման </t>
  </si>
  <si>
    <t>Տոնոմետր</t>
  </si>
  <si>
    <t xml:space="preserve">Հրշեջ  վահանակ </t>
  </si>
  <si>
    <t>Բժշկական կշեռք հասակաչափ</t>
  </si>
  <si>
    <t>Շիրմա բժշկական եռափեղկ</t>
  </si>
  <si>
    <t>Թախտ բժշկական</t>
  </si>
  <si>
    <t xml:space="preserve">Հատ </t>
  </si>
  <si>
    <t>Այրան ճնշման ապարատ մանոմ -տանոմ</t>
  </si>
  <si>
    <t>Բժշկական ապակյա պատ պահարան</t>
  </si>
  <si>
    <t>Մանկական խաղալիքի պահարան</t>
  </si>
  <si>
    <t xml:space="preserve">Լվացարան երկտեղ դարակով </t>
  </si>
  <si>
    <t>Վարագույր դահլիճի դեղին</t>
  </si>
  <si>
    <t>Պլաստմասի դարակ 4 հարկ</t>
  </si>
  <si>
    <t>Ճզմիչ կարտոֆիլի</t>
  </si>
  <si>
    <t>Սկուտեղ ներժից</t>
  </si>
  <si>
    <t>Ծաղկաման 22լ</t>
  </si>
  <si>
    <t>Ծաղկաման  8լ</t>
  </si>
  <si>
    <t>Թղթի կախիչ</t>
  </si>
  <si>
    <t>Ձմեռ պապի հագուստ</t>
  </si>
  <si>
    <t>Ցուցանակ</t>
  </si>
  <si>
    <t>Մետաղական  դարակաշար50,120,198-5-5</t>
  </si>
  <si>
    <t>Մետաղական դարակաշար 60,120,198-5-5</t>
  </si>
  <si>
    <t>Մետաղական դարակաշար 40,120,99-3-3</t>
  </si>
  <si>
    <t>Աշխատանքային համազգեստ</t>
  </si>
  <si>
    <t>Աշխատանքային խալաթ</t>
  </si>
  <si>
    <t>Գլխարկ</t>
  </si>
  <si>
    <t>Մահճակալ 1տ</t>
  </si>
  <si>
    <t>Նստարան  սպորտ դահլիճ</t>
  </si>
  <si>
    <t>Տարա կափարիչով  2,7լ</t>
  </si>
  <si>
    <t>Աղբաման կափարիչով 5լ</t>
  </si>
  <si>
    <t>Խաղալիքի ցանց</t>
  </si>
  <si>
    <t>Քերիչ մետաղական</t>
  </si>
  <si>
    <t xml:space="preserve">Գոգաթիակ խոզանակ </t>
  </si>
  <si>
    <t>Տարա կափարիչով  13,7լ</t>
  </si>
  <si>
    <t>Բացիչ</t>
  </si>
  <si>
    <t>Ջրի տարա 60,լ</t>
  </si>
  <si>
    <t>Ներժի տարա</t>
  </si>
  <si>
    <t>Խմորեղենի վրձին</t>
  </si>
  <si>
    <t xml:space="preserve">Տաքացուցիչ BERRETA </t>
  </si>
  <si>
    <t>Շվեցար APS 50կգ</t>
  </si>
  <si>
    <t>Ապակի մաքրելու գուպկա ռեզին ձող 1,2մ</t>
  </si>
  <si>
    <t>Ծաղկաման երկար 70սմ</t>
  </si>
  <si>
    <t>Ամանի սրբիչ</t>
  </si>
  <si>
    <t>Երեսի սրբիչ</t>
  </si>
  <si>
    <t xml:space="preserve">Ատլաս սպիտակ  </t>
  </si>
  <si>
    <t>Բարձրախոս GEEPAS GMS 11168</t>
  </si>
  <si>
    <t>Հավելված 4                                                Նաիրի համայնքի ավագանու                              2024 թվականի ------- N--- որոշման</t>
  </si>
  <si>
    <t>Զորավանի մանկապարտեզ</t>
  </si>
  <si>
    <t>Բուսական յուղ</t>
  </si>
  <si>
    <t xml:space="preserve">Ցորենաձավար </t>
  </si>
  <si>
    <t>Մակարոն,վերմիշել</t>
  </si>
  <si>
    <t>Խտացրած կաթ</t>
  </si>
  <si>
    <t>Շաքարավազ ճակնդեղից</t>
  </si>
  <si>
    <t>Սպունգ մեծ</t>
  </si>
  <si>
    <t>լ</t>
  </si>
  <si>
    <t>Աղբի տոպրակ 30լ</t>
  </si>
  <si>
    <t xml:space="preserve">Անձեռոցիկ </t>
  </si>
  <si>
    <t>Ձեռնոց ռեզինից</t>
  </si>
  <si>
    <t>Հեղուկ օճառ «5լ-ոց»</t>
  </si>
  <si>
    <t>Օճառ տնտեսական</t>
  </si>
  <si>
    <t>Սպունգ ջահիր</t>
  </si>
  <si>
    <t>Լվացքի փոշի</t>
  </si>
  <si>
    <t>Տոպրակ պոլիէթիլային</t>
  </si>
  <si>
    <t xml:space="preserve">Հոտազեծիչ </t>
  </si>
  <si>
    <t>Սպասք լվալու միջոց</t>
  </si>
  <si>
    <t>Ջնջոց ապակու</t>
  </si>
  <si>
    <t>Ջնջոց սեղանի</t>
  </si>
  <si>
    <t>Անտիբակտերիալ գել 5լ</t>
  </si>
  <si>
    <t>Անտիբակտերիալ սպրե 5լ</t>
  </si>
  <si>
    <t>Լ</t>
  </si>
  <si>
    <t>Բժշկական ձեռնոց</t>
  </si>
  <si>
    <t>տուփ</t>
  </si>
  <si>
    <t>Բժշկական դիմակ</t>
  </si>
  <si>
    <t>Միջոց միջատների դեմ</t>
  </si>
  <si>
    <t>Ապակի լվանալու հեղուկ</t>
  </si>
  <si>
    <t>Սննդամթերքի մնացորդ</t>
  </si>
  <si>
    <t>Մաքրող նյութերի մնացորդ</t>
  </si>
  <si>
    <t>Սպիատակացնող միջ«ժավել»</t>
  </si>
  <si>
    <r>
      <t>Մաքրող միջ</t>
    </r>
    <r>
      <rPr>
        <sz val="11"/>
        <color theme="1"/>
        <rFont val="Times New Roman"/>
        <family val="1"/>
        <charset val="204"/>
      </rPr>
      <t>․«</t>
    </r>
    <r>
      <rPr>
        <sz val="11"/>
        <color theme="1"/>
        <rFont val="GHEA Grapalat"/>
        <family val="3"/>
      </rPr>
      <t>ռաքշա</t>
    </r>
    <r>
      <rPr>
        <sz val="11"/>
        <color theme="1"/>
        <rFont val="Times New Roman"/>
        <family val="1"/>
        <charset val="204"/>
      </rPr>
      <t>»</t>
    </r>
  </si>
  <si>
    <r>
      <t>Ախտահանող միջ</t>
    </r>
    <r>
      <rPr>
        <sz val="11"/>
        <color theme="1"/>
        <rFont val="MS Gothic"/>
        <family val="3"/>
        <charset val="204"/>
      </rPr>
      <t>․</t>
    </r>
    <r>
      <rPr>
        <sz val="11"/>
        <color theme="1"/>
        <rFont val="GHEA Grapalat"/>
        <family val="3"/>
      </rPr>
      <t xml:space="preserve"> </t>
    </r>
    <r>
      <rPr>
        <sz val="11"/>
        <color theme="1"/>
        <rFont val="Times New Roman"/>
        <family val="1"/>
        <charset val="204"/>
      </rPr>
      <t>«</t>
    </r>
    <r>
      <rPr>
        <sz val="11"/>
        <color theme="1"/>
        <rFont val="GHEA Grapalat"/>
        <family val="3"/>
      </rPr>
      <t>դոմեստոս</t>
    </r>
    <r>
      <rPr>
        <sz val="11"/>
        <color theme="1"/>
        <rFont val="Times New Roman"/>
        <family val="1"/>
        <charset val="204"/>
      </rPr>
      <t>»</t>
    </r>
  </si>
  <si>
    <r>
      <t>Սպասք լվ</t>
    </r>
    <r>
      <rPr>
        <sz val="11"/>
        <color theme="1"/>
        <rFont val="Times New Roman"/>
        <family val="1"/>
        <charset val="204"/>
      </rPr>
      <t xml:space="preserve">․ </t>
    </r>
    <r>
      <rPr>
        <sz val="11"/>
        <color theme="1"/>
        <rFont val="GHEA Grapalat"/>
        <family val="3"/>
      </rPr>
      <t>հեղուկ 5լ</t>
    </r>
  </si>
  <si>
    <r>
      <t>Հատակի լվ</t>
    </r>
    <r>
      <rPr>
        <sz val="11"/>
        <color theme="1"/>
        <rFont val="Times New Roman"/>
        <family val="1"/>
        <charset val="204"/>
      </rPr>
      <t>․</t>
    </r>
    <r>
      <rPr>
        <sz val="11"/>
        <color theme="1"/>
        <rFont val="GHEA Grapalat"/>
        <family val="3"/>
      </rPr>
      <t>լաթ</t>
    </r>
  </si>
  <si>
    <r>
      <t>Սպունգ կոշտ թել</t>
    </r>
    <r>
      <rPr>
        <sz val="11"/>
        <color theme="1"/>
        <rFont val="Times New Roman"/>
        <family val="1"/>
        <charset val="204"/>
      </rPr>
      <t>․</t>
    </r>
  </si>
  <si>
    <r>
      <t>Խցանում բացհարմարանք</t>
    </r>
    <r>
      <rPr>
        <sz val="11"/>
        <color theme="1"/>
        <rFont val="Courier New"/>
        <family val="3"/>
        <charset val="204"/>
      </rPr>
      <t xml:space="preserve"> </t>
    </r>
    <r>
      <rPr>
        <sz val="11"/>
        <color theme="1"/>
        <rFont val="Times New Roman"/>
        <family val="1"/>
        <charset val="204"/>
      </rPr>
      <t>«KROT»</t>
    </r>
  </si>
  <si>
    <t>ö³Ûï» ï³Ëï³Ï ÏÉáñ32?432332AV-815</t>
  </si>
  <si>
    <t>ø»ñÇã/Ù»ï³ÕÛ³ åÉ³ëïÙ³ë» ï³Ïáí /AV15461-1</t>
  </si>
  <si>
    <t>êå³ëù Éí³óáÕ  Ù»ù»Ý³ MIDEAWQP12-J7205KSL</t>
  </si>
  <si>
    <t>Սալօջաղ ինդուկցիոն HKN-JCFDX4</t>
  </si>
  <si>
    <t xml:space="preserve"> &lt;&lt; ԶՈՐԱՎԱՆԻ  ՄԱՆԿԱՊԱՐՏԵԶ&gt;&gt;  ՀՈԱԿ</t>
  </si>
  <si>
    <t xml:space="preserve">     2. ¶Üàð¸ÜºðÆ, Ø²î²Î²ð²ðÜºðÆ ºì ²ÚÈ ¸º´ÆîàðՆºðÆ àô Îðº¸ÆîàðÜºðÆ </t>
  </si>
  <si>
    <t xml:space="preserve">      Ðºî Ð²Þì²ðÎÜºðÆ ¶àôÚø²¶ðàôØ</t>
  </si>
  <si>
    <t>&lt;&lt;Գեղամա մ/ճ Նաիրի&gt;&gt;ՓԲԸ</t>
  </si>
  <si>
    <t>2474663156675480</t>
  </si>
  <si>
    <t>&lt;&lt;Վեոլիա ջուր&gt;&gt; ՓԲԸ</t>
  </si>
  <si>
    <t>&lt;&lt;Գազպրոմ Արմենիա &gt;&gt;ՓԲԸ</t>
  </si>
  <si>
    <t>2473700611340000</t>
  </si>
  <si>
    <r>
      <t xml:space="preserve">    ¸ñ³Ù³ñÏÕ³ÛÇÝ ûñ¹»ñÝ»ñÇ í»ñçÇÝ Ñ³Ù³ñÝ»ñÁ, ÙáõïùÇ N</t>
    </r>
    <r>
      <rPr>
        <sz val="11"/>
        <color indexed="8"/>
        <rFont val="Arial LatArm"/>
        <family val="2"/>
      </rPr>
      <t xml:space="preserve"> »ÉùÇ N </t>
    </r>
  </si>
  <si>
    <r>
      <rPr>
        <sz val="8"/>
        <rFont val="Calibri"/>
        <family val="2"/>
        <charset val="204"/>
      </rPr>
      <t>«</t>
    </r>
    <r>
      <rPr>
        <sz val="8"/>
        <rFont val="Arial LatArm"/>
        <family val="2"/>
      </rPr>
      <t>ԱԿԲԱ ԿՐԵԴԻՏ ԱԳՐԻԿՈԼ ԲԱՆԿ</t>
    </r>
    <r>
      <rPr>
        <sz val="8"/>
        <rFont val="Calibri"/>
        <family val="2"/>
        <charset val="204"/>
      </rPr>
      <t>»</t>
    </r>
    <r>
      <rPr>
        <sz val="8"/>
        <rFont val="Arial LatArm"/>
        <family val="2"/>
      </rPr>
      <t xml:space="preserve"> ՓԲԸ</t>
    </r>
  </si>
  <si>
    <t>31.12.2023թ</t>
  </si>
  <si>
    <r>
      <rPr>
        <sz val="11"/>
        <rFont val="Calibri"/>
        <family val="2"/>
        <charset val="204"/>
      </rPr>
      <t>«</t>
    </r>
    <r>
      <rPr>
        <sz val="11"/>
        <rFont val="Arial LatArm"/>
        <family val="2"/>
      </rPr>
      <t>ԱԿԲԱ ԿՐԵԴԻՏ ԱԳՐԻԿՈԼ ԲԱՆԿ</t>
    </r>
    <r>
      <rPr>
        <sz val="11"/>
        <rFont val="Calibri"/>
        <family val="2"/>
        <charset val="204"/>
      </rPr>
      <t>»</t>
    </r>
    <r>
      <rPr>
        <sz val="11"/>
        <rFont val="Arial LatArm"/>
        <family val="2"/>
      </rPr>
      <t xml:space="preserve"> ՓԲԸ</t>
    </r>
  </si>
  <si>
    <t>Հ/հ</t>
  </si>
  <si>
    <t>Գույքի անվանումը և համառոտ բնութագիրը</t>
  </si>
  <si>
    <t>Ձ/բ և շ/հ տարեթիվ</t>
  </si>
  <si>
    <t>Չափ. միավ.</t>
  </si>
  <si>
    <t>Փաստացի առկայությունը</t>
  </si>
  <si>
    <t>Հաշվապահական հաշվառ. տվյալներով</t>
  </si>
  <si>
    <t>Ընդհանուր գումար</t>
  </si>
  <si>
    <t>Ընդ. գումար</t>
  </si>
  <si>
    <t>Մահճակալ</t>
  </si>
  <si>
    <t>Սպիտակեղեն</t>
  </si>
  <si>
    <t>Սպասքապահարան</t>
  </si>
  <si>
    <t>Սպասքապահարան 1/3</t>
  </si>
  <si>
    <t>Զգեստապահարան</t>
  </si>
  <si>
    <t>Աթոռ պլաստմասից</t>
  </si>
  <si>
    <t>Մանկավարժի աթոռ</t>
  </si>
  <si>
    <t>Մանկավարժի սեղան</t>
  </si>
  <si>
    <t>Հոսանքի կարգավորիչ</t>
  </si>
  <si>
    <t>Սեղան եռանկյունի</t>
  </si>
  <si>
    <t>Խոհանոցի սեղան</t>
  </si>
  <si>
    <t>Նախապատ. սեղան</t>
  </si>
  <si>
    <t>Թեյնիկ</t>
  </si>
  <si>
    <t>Թավա</t>
  </si>
  <si>
    <t>Ալյումինից կաթսա հավաքածու</t>
  </si>
  <si>
    <t>Բակ ալյումինից</t>
  </si>
  <si>
    <t>Էլ. սալիկ</t>
  </si>
  <si>
    <t>Գազօջախ</t>
  </si>
  <si>
    <t>Էլեկտրական կշեռք</t>
  </si>
  <si>
    <t>Բժշկական կշեռք</t>
  </si>
  <si>
    <t>Բժշկական թախտ</t>
  </si>
  <si>
    <t>Ջերմաչափ</t>
  </si>
  <si>
    <t>Հեռուստացույց</t>
  </si>
  <si>
    <t>Տակդիր</t>
  </si>
  <si>
    <t>Սառնարան-պահարան</t>
  </si>
  <si>
    <t>Սպորտային պատ</t>
  </si>
  <si>
    <t>Ռադիատոր</t>
  </si>
  <si>
    <t>Սփռոց սեղանի</t>
  </si>
  <si>
    <t>Սեղան մեծ</t>
  </si>
  <si>
    <t>Սեղան փոքր</t>
  </si>
  <si>
    <t>Ջեռուցման կաթսա</t>
  </si>
  <si>
    <t>Խոհանոցային սեղան</t>
  </si>
  <si>
    <t>Գազօջախի օդափոխիչ</t>
  </si>
  <si>
    <t>Կախիչ հագուստի</t>
  </si>
  <si>
    <t>Ջեռ. Մարտկոց</t>
  </si>
  <si>
    <t>Տպիչ Canon mf 3010</t>
  </si>
  <si>
    <t>Նույն. Քարտ կարդացող սարք</t>
  </si>
  <si>
    <t>Անկողնային կոմպլեկտ</t>
  </si>
  <si>
    <t>Աթոռ ( մանկական)</t>
  </si>
  <si>
    <t>Ջրատաքացուցիչ Baxi</t>
  </si>
  <si>
    <t>Խոհանոցային կաթսա 20լ. ալյում.</t>
  </si>
  <si>
    <t>Երաժշտական կենտրոն</t>
  </si>
  <si>
    <t>Վարսահարդարիչ</t>
  </si>
  <si>
    <t>Հարիչ ամանով</t>
  </si>
  <si>
    <t>Էլեկտրական մսաղաց AXION</t>
  </si>
  <si>
    <t>Պատուհանի ցանց</t>
  </si>
  <si>
    <t>Լվացքի մեքենա CANDY</t>
  </si>
  <si>
    <t>Սառնարան SHARP</t>
  </si>
  <si>
    <t>Դույլ</t>
  </si>
  <si>
    <t>Կշեռք</t>
  </si>
  <si>
    <t>Զրուցարան-տաղավար</t>
  </si>
  <si>
    <t>Սեղան Մանկական</t>
  </si>
  <si>
    <t>Սեղան ուսուցչի</t>
  </si>
  <si>
    <t xml:space="preserve">Վերմակ </t>
  </si>
  <si>
    <t>Անկողնային սպիտակեղեն</t>
  </si>
  <si>
    <t xml:space="preserve">Բաժակ </t>
  </si>
  <si>
    <t>Ափսե</t>
  </si>
  <si>
    <t>Գդալ</t>
  </si>
  <si>
    <t>Սկուտեղ</t>
  </si>
  <si>
    <t>Շերեփ</t>
  </si>
  <si>
    <t>Ճաշի կաթսա 40լ</t>
  </si>
  <si>
    <t>Խաղալիքների հավաքածու</t>
  </si>
  <si>
    <t>Լվացարան</t>
  </si>
  <si>
    <t>Լուսատու LED 30W 6500k</t>
  </si>
  <si>
    <t>Լուսատու LED 15W 6500k</t>
  </si>
  <si>
    <t>Լուսատու LED 40W 6500k</t>
  </si>
  <si>
    <t>Ավտոմատ EC1</t>
  </si>
  <si>
    <t>Պոմպ MKP62</t>
  </si>
  <si>
    <t>Ջրի բաք 750 լ</t>
  </si>
  <si>
    <t>Էլ. պտուտակ</t>
  </si>
  <si>
    <t>Ջրատաքացուցիչ</t>
  </si>
  <si>
    <r>
      <t>մ</t>
    </r>
    <r>
      <rPr>
        <vertAlign val="superscript"/>
        <sz val="11"/>
        <color rgb="FF222222"/>
        <rFont val="Tahoma"/>
        <family val="2"/>
        <charset val="204"/>
      </rPr>
      <t>2</t>
    </r>
  </si>
  <si>
    <t>Սպասքի չորանոց</t>
  </si>
  <si>
    <t>Բաներ</t>
  </si>
  <si>
    <t>Գորգ 15քմ</t>
  </si>
  <si>
    <t>Փոշեկուլ CANDY CAFB2000</t>
  </si>
  <si>
    <t>Էլ․ պտուտակահան TOTAL TD 502106</t>
  </si>
  <si>
    <t>Գքազի կաթսա BERETTA MYNUTE S35</t>
  </si>
  <si>
    <t>Տեսաձայնագրիչ HikvisionDS-7104HQHI-K1</t>
  </si>
  <si>
    <t>Կոշտ սկավառակ Seagate HDD ITB</t>
  </si>
  <si>
    <t>Տեսախցիկ հսկողական HikvisionDS-2CE56DOT-IRP</t>
  </si>
  <si>
    <t>Տեսախցիկ հսկողական HikvisionDS-2CE166DOT-ITPF</t>
  </si>
  <si>
    <t>BNC միակցիչ</t>
  </si>
  <si>
    <t>զույգ</t>
  </si>
  <si>
    <t>Մալուխ CCTV</t>
  </si>
  <si>
    <t>Սնուցման սարք 12V10A</t>
  </si>
  <si>
    <t xml:space="preserve">Oդամուղ CF-2.5 A 2,2
կվտ/1400 об.
</t>
  </si>
  <si>
    <t>ՕդորակիչBERG BGAC-T12
ECO (T)</t>
  </si>
  <si>
    <t>Մահճակալ 1 հարկանի մանկական</t>
  </si>
  <si>
    <t>Մահճակալ 2 հարկանի մանկական</t>
  </si>
  <si>
    <t xml:space="preserve">Սննդամթերքի անվանումը </t>
  </si>
  <si>
    <t>Գին /դրամ/</t>
  </si>
  <si>
    <t xml:space="preserve">Հաշվապահական հաշվառ. տվյալներով </t>
  </si>
  <si>
    <t xml:space="preserve">Քանակ </t>
  </si>
  <si>
    <t>Ընդ. Գումար</t>
  </si>
  <si>
    <t>կարագ</t>
  </si>
  <si>
    <t>շաքարավազ</t>
  </si>
  <si>
    <t>բրինձ</t>
  </si>
  <si>
    <t>մակարոն, վերմիշել</t>
  </si>
  <si>
    <t>հնդկաձավար</t>
  </si>
  <si>
    <t>յուղ բուսական /ձեթ/</t>
  </si>
  <si>
    <t xml:space="preserve">աղ </t>
  </si>
  <si>
    <t>տոմատի մածուկ</t>
  </si>
  <si>
    <t>ալյուր</t>
  </si>
  <si>
    <t>վարսակի փաթիլ</t>
  </si>
  <si>
    <t>ոլոռ</t>
  </si>
  <si>
    <t>ձավար</t>
  </si>
  <si>
    <t>ոսպ</t>
  </si>
  <si>
    <t>խտացրած կաթ</t>
  </si>
  <si>
    <t>ջեմ</t>
  </si>
  <si>
    <t>պանիր</t>
  </si>
  <si>
    <t>կակաոի փոշի</t>
  </si>
  <si>
    <t>բազուկ</t>
  </si>
  <si>
    <t>Ապրանքի անվանումը</t>
  </si>
  <si>
    <t>Խոհանոցի 
անձեռոցիկ</t>
  </si>
  <si>
    <t>Փայլաթիթեղ</t>
  </si>
  <si>
    <t>Ախտահանող միջոց (նաշ-սադ)</t>
  </si>
  <si>
    <t>Զուգարան մաքրող խոզանակ</t>
  </si>
  <si>
    <t>Դանակ</t>
  </si>
  <si>
    <t>Հատակի կտոր</t>
  </si>
  <si>
    <t>Անձեռոցիկ քաշովի</t>
  </si>
  <si>
    <t>Գդալ 6հ</t>
  </si>
  <si>
    <t>Անկողնային հավաքածու</t>
  </si>
  <si>
    <t>Հավելված 5                                                Նաիրի համայնքի ավագանու                              2024 թվականի ------- N--- որոշման</t>
  </si>
  <si>
    <t xml:space="preserve">1. Ըստ դեբիտորական պարտքերի </t>
  </si>
  <si>
    <t>ՀՀ պետ բյուջե (Եկամտային հարկ և սոց.վճար )</t>
  </si>
  <si>
    <t>ՀՀ Կենտրոնական գանձապետարան (Դրոշմանիշային վճար)</t>
  </si>
  <si>
    <t>&lt;&lt; Գազպրոմ Արմենիա &gt;&gt; ՓԲԸ</t>
  </si>
  <si>
    <t>&lt;&lt; Հայաստանի էլ. ցանց.&gt;&gt; ՓԲԸ</t>
  </si>
  <si>
    <t>ՎԵՈԼԻԱ ՋՈՒՐ ՓԲԸ</t>
  </si>
  <si>
    <t>ՄՏՍ Հայաստան ՓԲԸ</t>
  </si>
  <si>
    <t>&lt;&lt; ԱԿԲԱ_ԿՐԵԴԻՏ ԱԳՐԻԿՈԼ ԲԱՆԿ &gt;&gt; ՓԲԸ</t>
  </si>
  <si>
    <t>31.12.2023թ․</t>
  </si>
  <si>
    <t xml:space="preserve">                                 1. ÐÆØÜ²Î²Ü ØÆæàòÜºðÆ ԳՈՒՅՔԱԳՐՄԱՆ ՑՈՒՑԱԿ</t>
  </si>
  <si>
    <t xml:space="preserve">                                              </t>
  </si>
  <si>
    <t>§Քասախի  &lt;&lt;Արուսյակ&gt;&gt;  մանկապարտեզ¦ՀՈԱԿ</t>
  </si>
  <si>
    <t>Գորգ նոր 2*3</t>
  </si>
  <si>
    <t>Գրասեղան տնօրենի</t>
  </si>
  <si>
    <t>Ղեկավարի աթոռ հոլովակավոր</t>
  </si>
  <si>
    <t>Գրասենյակային պահարան ապակե դռներով</t>
  </si>
  <si>
    <t>Գրասենյակային պահարան  դռներով</t>
  </si>
  <si>
    <t>Գրապահարան 170*50*50</t>
  </si>
  <si>
    <t>Ուսուցչական աթոռ</t>
  </si>
  <si>
    <t>Բազկաթոռ աթոռ</t>
  </si>
  <si>
    <t>Բացովի մահճ․ներքնակով</t>
  </si>
  <si>
    <t>Գրասեղան ուսուցչական</t>
  </si>
  <si>
    <t xml:space="preserve">Հեռահար ջերմաչափ </t>
  </si>
  <si>
    <t xml:space="preserve">Սեղան մատուցարան </t>
  </si>
  <si>
    <t>Գրապահարան 150*100*50</t>
  </si>
  <si>
    <t>Գրապահարան դեղապահարան 70*90*40</t>
  </si>
  <si>
    <t>Գեղանկար</t>
  </si>
  <si>
    <t>Կաթսա չժանգոտվող պողպատից</t>
  </si>
  <si>
    <t>Թեյնիկ  չժանգոտվող պողպատից</t>
  </si>
  <si>
    <t>Կաթսա այլումինե 12լ</t>
  </si>
  <si>
    <t>Կաթսա այլումինե 20լ</t>
  </si>
  <si>
    <t>Կաթսա այլումինե 40լ</t>
  </si>
  <si>
    <t>Տապակա այլումինե</t>
  </si>
  <si>
    <t>Փլավքամիչ մեծ 7լ</t>
  </si>
  <si>
    <t>Փլավքամիչ մեծ 3լ</t>
  </si>
  <si>
    <t>Սառնարան &lt;&lt;Սամսունգ&gt;&gt;</t>
  </si>
  <si>
    <t>Գազի կաթսա BOSH EXCLUSIV ZWC 35</t>
  </si>
  <si>
    <t>Ջեռուցման համակարգեր</t>
  </si>
  <si>
    <t xml:space="preserve">Գազօջախ 4աչք </t>
  </si>
  <si>
    <t>Սալօջախ էլեկտրական</t>
  </si>
  <si>
    <t>Սեղան  խոհանոցի աշխատանքային 1400*700*850</t>
  </si>
  <si>
    <t>Լվացարան մետաղյա խորը 1 թաս ,չորացուցիչով 1700*700*850</t>
  </si>
  <si>
    <t>Սեղան  խոհանոցի աշխատանքային 1200*700*850</t>
  </si>
  <si>
    <t>Դարակաշար 4 հարկ 1200*600*1800</t>
  </si>
  <si>
    <t>Սառնարան BOSH</t>
  </si>
  <si>
    <t>Սառցարան MIDEA HS185</t>
  </si>
  <si>
    <t>Գազի անվտանգության ազդանշանային սարք</t>
  </si>
  <si>
    <t>Գազի փական անջատիչ</t>
  </si>
  <si>
    <t>Դեկորատիվ վարագույր 25մ</t>
  </si>
  <si>
    <t>միավոր</t>
  </si>
  <si>
    <t>Դաշնամուրի փափուկ աթոռ</t>
  </si>
  <si>
    <t>Աթոռ փայտից</t>
  </si>
  <si>
    <t>Պլասմասե աթոռ</t>
  </si>
  <si>
    <t>Դաշնամուր Էստոնիա</t>
  </si>
  <si>
    <t>Դահլիճային աթոռ նոր</t>
  </si>
  <si>
    <t>Գորգ նոր 4*6</t>
  </si>
  <si>
    <t>Արհեստական տոնածառ 270սմ</t>
  </si>
  <si>
    <t>Պաստառ ձմեռային տեսարանով</t>
  </si>
  <si>
    <t xml:space="preserve">Լվացքի մեքենա </t>
  </si>
  <si>
    <t>Արդուկ tefal</t>
  </si>
  <si>
    <t>Դաշնամուր Ռոյալ</t>
  </si>
  <si>
    <t>Շվեդական պատի մեծ կահույք</t>
  </si>
  <si>
    <t>Շվեդական պատի փոքր կահույք</t>
  </si>
  <si>
    <t>Մանկական գունավոր սեղան Հ1</t>
  </si>
  <si>
    <t>Մանկական նստարան Հ1</t>
  </si>
  <si>
    <t>Գազի հաշվիչ</t>
  </si>
  <si>
    <t xml:space="preserve">Մահճակալ մեկհարկանի </t>
  </si>
  <si>
    <t>Զգեստապահարան 5-տեղ</t>
  </si>
  <si>
    <t>Գորգ 3*5 նոր</t>
  </si>
  <si>
    <t>Գորգ 3*4 նոր</t>
  </si>
  <si>
    <t>Մանկական սեղան կլոր</t>
  </si>
  <si>
    <t xml:space="preserve">Մանկական աթոռ </t>
  </si>
  <si>
    <t xml:space="preserve">Պահարան գունավոր </t>
  </si>
  <si>
    <t xml:space="preserve">Անձրևանոց 300*300 </t>
  </si>
  <si>
    <t>Պահարան մեծ</t>
  </si>
  <si>
    <t xml:space="preserve">Մահճակալ երկհարկանի </t>
  </si>
  <si>
    <t xml:space="preserve">Պահարան 2 </t>
  </si>
  <si>
    <t xml:space="preserve">Սրբիչների պահարան կախիչներով </t>
  </si>
  <si>
    <t>Խոհանոցային պահարան մեծ նոր</t>
  </si>
  <si>
    <t xml:space="preserve">Գրապահարան 200*90*50 </t>
  </si>
  <si>
    <t xml:space="preserve">Խոհանոցային պահարան  </t>
  </si>
  <si>
    <t xml:space="preserve">Մանկական սեղան </t>
  </si>
  <si>
    <t>Հեռուստացույց TCL32</t>
  </si>
  <si>
    <t xml:space="preserve">Հեռուստացույց JVC </t>
  </si>
  <si>
    <t>Համակարգիչ Lenovo</t>
  </si>
  <si>
    <t>Աշխատանքային սեղան դիմադիրով</t>
  </si>
  <si>
    <t>Մանկական աթոռ վերանորոգված</t>
  </si>
  <si>
    <t>Մանկական սեղան կլոր ռեզինով</t>
  </si>
  <si>
    <t>Շերտավարագույր 25մ/ք</t>
  </si>
  <si>
    <t>ԴՎԴ նվագարկիչ</t>
  </si>
  <si>
    <t>ԴՎԴ տակդիր</t>
  </si>
  <si>
    <t>Լվացարան մեկտեղ հարթակով</t>
  </si>
  <si>
    <t xml:space="preserve">Զգեստապահարան </t>
  </si>
  <si>
    <t>Մանկական բազմոց</t>
  </si>
  <si>
    <t xml:space="preserve">Խաղալիքների պահարան </t>
  </si>
  <si>
    <t>Պահարան փոքր</t>
  </si>
  <si>
    <t xml:space="preserve">Մանկական մահճակալ 3տեղ </t>
  </si>
  <si>
    <t>Մանկական քառ․սեղան</t>
  </si>
  <si>
    <t xml:space="preserve">Մանկական եռահ․մահճակալ </t>
  </si>
  <si>
    <t xml:space="preserve">Ուսուչական սեղան </t>
  </si>
  <si>
    <t>Համակարգիչ ACER</t>
  </si>
  <si>
    <t>Տպիչ սարք ECOSYS FS-1020</t>
  </si>
  <si>
    <t xml:space="preserve">     §Քասախի &lt;&lt;Արուսյակ&gt;&gt; մանկապարտեզ¦  Ðà²Î</t>
  </si>
  <si>
    <t xml:space="preserve">     ՍՆՆԴԱՄԹԵՐՔԻ ՄՆԱՑՈՐԴ ԱՌ 31.12.2023թ</t>
  </si>
  <si>
    <t>Բուսայուղ</t>
  </si>
  <si>
    <t>Մակարոն</t>
  </si>
  <si>
    <t>Կակաո</t>
  </si>
  <si>
    <t xml:space="preserve">     ՏՆՏԵՍԱԿԱՆ ԱՊՐԱՆՔՆԵՐԻ ՄՆԱՑՈՐԴ ԱՌ 31.12.2023թ</t>
  </si>
  <si>
    <t xml:space="preserve"> Ապրանքի ³Ýí³ÝáõÙÁ ¨ Ñ³Ù³éáï µÝáõÃ³·ÇñÁ </t>
  </si>
  <si>
    <t xml:space="preserve">    ՆԱԻՐԻԻ Ð²Ø²ÚÜøÆ &lt;&lt;Քասախի  &lt;&lt;Արուսյակ&gt;&gt; մանկապարտեզ &gt;&gt; ՀՈԱԿ-ի</t>
  </si>
  <si>
    <t>2474663156677810</t>
  </si>
  <si>
    <t>§Վիրուս Նետ ¦ ՍՊԸ</t>
  </si>
  <si>
    <t>163028046122</t>
  </si>
  <si>
    <t>&lt;&lt;ԳՐԻԳՈՐՅԱՆ Ս &gt;&gt; ՍՊԸ</t>
  </si>
  <si>
    <t>24100545112500</t>
  </si>
  <si>
    <t>&lt;&lt;ՍԱՎԱ&gt;&gt; ՍՊԸ</t>
  </si>
  <si>
    <t>&lt;&lt;Սևանի հացի գործարան&gt;&gt; ՓԲԸ</t>
  </si>
  <si>
    <t>15100431078600</t>
  </si>
  <si>
    <t>ԱՁ Անուշ Գևորգյան</t>
  </si>
  <si>
    <t>2474402665560000</t>
  </si>
  <si>
    <t>Նաիրի համայնքապետարանի աշխատակազմ</t>
  </si>
  <si>
    <t>9000115001597</t>
  </si>
  <si>
    <t>Հույս և Ապագա ՀԿ</t>
  </si>
  <si>
    <t>220293350256000</t>
  </si>
  <si>
    <t>Հավելված 6                                                Նաիրի համայնքի ավագանու                              2024 թվականի ------- N--- որոշման</t>
  </si>
  <si>
    <t>Արդշինբանկ ՓԲԸ Նաիրիի  մ/ճ</t>
  </si>
  <si>
    <t>Օրորոց</t>
  </si>
  <si>
    <t>Պահարան խաղալիքների</t>
  </si>
  <si>
    <t>Ստելաժ երկաթյա</t>
  </si>
  <si>
    <t>Գրքապահարան</t>
  </si>
  <si>
    <t>Հանդերձապահարան</t>
  </si>
  <si>
    <t>Հանդերձապահարան երկհարկանի</t>
  </si>
  <si>
    <t>Լվացքի մեքենա 8կգ</t>
  </si>
  <si>
    <t>Լվացքի մեքենա 7կգ</t>
  </si>
  <si>
    <t>Լվացքը չորանող մեքենա</t>
  </si>
  <si>
    <t>Սեղան արդուկի</t>
  </si>
  <si>
    <t>Մագնիտաֆոն</t>
  </si>
  <si>
    <t>Սառնարան lG</t>
  </si>
  <si>
    <t>էլ կշեռք</t>
  </si>
  <si>
    <t>Կարուսոել բակում</t>
  </si>
  <si>
    <t>Նստարան բակի</t>
  </si>
  <si>
    <t>Անկողնային պարագա ծրար</t>
  </si>
  <si>
    <t>Անկողնային պարագա սավան</t>
  </si>
  <si>
    <t>Անկողնային պարագա բարձի երես</t>
  </si>
  <si>
    <t>Թեյնիկ ներժից</t>
  </si>
  <si>
    <t>բարոմետր</t>
  </si>
  <si>
    <t>Դույլ էմալապատ ճաշի</t>
  </si>
  <si>
    <t>Սինի</t>
  </si>
  <si>
    <t>Ափսե փոքր</t>
  </si>
  <si>
    <t>Չորանոց</t>
  </si>
  <si>
    <t>Գիշերանոթ</t>
  </si>
  <si>
    <t>Հացաման</t>
  </si>
  <si>
    <t>Դանակ կարագի</t>
  </si>
  <si>
    <t>Սավոկ</t>
  </si>
  <si>
    <t>Զուգարանի կախիչ</t>
  </si>
  <si>
    <t>Թաս պլաստմասե</t>
  </si>
  <si>
    <t>Տախտակ կտրատելու</t>
  </si>
  <si>
    <t>Տաշտ պլաստմասե</t>
  </si>
  <si>
    <t>Ժամացույց</t>
  </si>
  <si>
    <t>զամբյուղ սպիրակեղենի</t>
  </si>
  <si>
    <t>շպիլկայի աման</t>
  </si>
  <si>
    <t>Պահարան միջանցք</t>
  </si>
  <si>
    <t>Պատուհան մաքրելու խոզանակ</t>
  </si>
  <si>
    <t>Պատ մաքրելու չոտկ</t>
  </si>
  <si>
    <t xml:space="preserve">դուլյ կափարիչով </t>
  </si>
  <si>
    <t>տոնածառի խաղալիքներ</t>
  </si>
  <si>
    <t>Թաս հերմետիկ փականով</t>
  </si>
  <si>
    <t>Տոնածառ</t>
  </si>
  <si>
    <t>Կաթսա ներժից</t>
  </si>
  <si>
    <t>Կաթսա 40լ</t>
  </si>
  <si>
    <t>Մաղ</t>
  </si>
  <si>
    <t>Գրտնակ</t>
  </si>
  <si>
    <t>Պոլի փայտ</t>
  </si>
  <si>
    <t>Գինու բաժակներ</t>
  </si>
  <si>
    <t>կոմպ</t>
  </si>
  <si>
    <t>Թաս մեծ</t>
  </si>
  <si>
    <t>Ձագար</t>
  </si>
  <si>
    <t>պոչուկ</t>
  </si>
  <si>
    <t>դանակ կարագի</t>
  </si>
  <si>
    <t xml:space="preserve">Քամիչ </t>
  </si>
  <si>
    <t>Տաշտ մեծ</t>
  </si>
  <si>
    <t>Կաչկա</t>
  </si>
  <si>
    <t>Լեժանկա</t>
  </si>
  <si>
    <t>Փոցխ</t>
  </si>
  <si>
    <t>Բահ</t>
  </si>
  <si>
    <t>Ուրագ</t>
  </si>
  <si>
    <t>Ակցան</t>
  </si>
  <si>
    <t>ձյան թիակ</t>
  </si>
  <si>
    <t>Աթոռ փայտե մանկական</t>
  </si>
  <si>
    <t xml:space="preserve">վարագույր </t>
  </si>
  <si>
    <t>Երեսսրբիչ</t>
  </si>
  <si>
    <t>տախտակ կտրատելու պլաստմասե</t>
  </si>
  <si>
    <t>Պրինտեր</t>
  </si>
  <si>
    <t>դանակ մեծ</t>
  </si>
  <si>
    <t>Կաթսա 30լ</t>
  </si>
  <si>
    <t>Սփրոց փոքր</t>
  </si>
  <si>
    <t>Աթոռ մեծ փայտից</t>
  </si>
  <si>
    <t>Բազմաֆունկց, սարք</t>
  </si>
  <si>
    <t>Բազկաթոռ</t>
  </si>
  <si>
    <t>Աթոռ մանկական պլաստմասե</t>
  </si>
  <si>
    <t>Հարիչ</t>
  </si>
  <si>
    <t>wi-fi  սարք</t>
  </si>
  <si>
    <t>Սրբիչ մանկական</t>
  </si>
  <si>
    <t xml:space="preserve">Դույլ պլաստմասե </t>
  </si>
  <si>
    <t>Գնդակ</t>
  </si>
  <si>
    <t>սեղանի հավաքածու</t>
  </si>
  <si>
    <t>բաժակ մեծ</t>
  </si>
  <si>
    <t>կոմպլ</t>
  </si>
  <si>
    <t>բաժակ փոքր</t>
  </si>
  <si>
    <t>ափսե մեծ</t>
  </si>
  <si>
    <t>ափսե փոքր</t>
  </si>
  <si>
    <t>էլ պլիտա</t>
  </si>
  <si>
    <t>Սրճեփ</t>
  </si>
  <si>
    <t>կլուջ մեծ</t>
  </si>
  <si>
    <t>սվեռլո</t>
  </si>
  <si>
    <t>պտուտակահան</t>
  </si>
  <si>
    <t>Կլուջ</t>
  </si>
  <si>
    <t>պլասկագուպցի</t>
  </si>
  <si>
    <t>ջրելու խողովակ</t>
  </si>
  <si>
    <t>լվացքի կախիչ</t>
  </si>
  <si>
    <t>Սուրճի բաժակներ</t>
  </si>
  <si>
    <t>գոգնոց</t>
  </si>
  <si>
    <t>հաշվիչ</t>
  </si>
  <si>
    <t>բաժակ պլաստմասե</t>
  </si>
  <si>
    <t>Պարան</t>
  </si>
  <si>
    <t>թղթադիր</t>
  </si>
  <si>
    <t>դինամիկ համակարգչի</t>
  </si>
  <si>
    <t>Տրայնիկ</t>
  </si>
  <si>
    <t>ջերմաչափ պահեստ</t>
  </si>
  <si>
    <t>Դակիչ</t>
  </si>
  <si>
    <t>Ջերմաչափ հեռավար</t>
  </si>
  <si>
    <t>Դույլ էմալապատ ճաշի 7լ</t>
  </si>
  <si>
    <t>դույլ հատակի պլաստմասե</t>
  </si>
  <si>
    <t>Պիալա</t>
  </si>
  <si>
    <t>Տակդիր թղթե անձեռոցիկի</t>
  </si>
  <si>
    <t>երկարացման լար</t>
  </si>
  <si>
    <t>փական</t>
  </si>
  <si>
    <t>Գորգ 3-4</t>
  </si>
  <si>
    <t>գորգ 4-6</t>
  </si>
  <si>
    <t>նվագարկիչ</t>
  </si>
  <si>
    <t>տպիչ</t>
  </si>
  <si>
    <t>Էլ մսաղաց</t>
  </si>
  <si>
    <t>բաժակ թեյի</t>
  </si>
  <si>
    <t>Ափսե ճաշի</t>
  </si>
  <si>
    <t>Ափսե աղցանի</t>
  </si>
  <si>
    <t>Գրչաման</t>
  </si>
  <si>
    <t>Վարագույր ծիածան</t>
  </si>
  <si>
    <t>արդուկ</t>
  </si>
  <si>
    <t>աստիճան</t>
  </si>
  <si>
    <t>պատառաքաղ դեսերտ</t>
  </si>
  <si>
    <t>Աթոռ մանկական փայտ</t>
  </si>
  <si>
    <t>Դոմինո</t>
  </si>
  <si>
    <t>Օղակ</t>
  </si>
  <si>
    <t>Կարիչ</t>
  </si>
  <si>
    <t>Դռան ցանց</t>
  </si>
  <si>
    <t>Էլ կշեռք հասակաչափ</t>
  </si>
  <si>
    <t>էլ թեյնիկ</t>
  </si>
  <si>
    <t>Կաթսա սև</t>
  </si>
  <si>
    <t>թավա սև</t>
  </si>
  <si>
    <t>Աթոռ պլաստմասե մեծ</t>
  </si>
  <si>
    <t>Էլ սալիկ խոհանոցում</t>
  </si>
  <si>
    <t>Էլ սալիկ խմբերում</t>
  </si>
  <si>
    <t>Աթոռ պլաստմասե մանկական</t>
  </si>
  <si>
    <t>Ավել սավոկ</t>
  </si>
  <si>
    <t>Մրգի աման պլաստմասե</t>
  </si>
  <si>
    <t>Գդալ պատառաքաղների դարակ</t>
  </si>
  <si>
    <t>Հյութի բաժակներ</t>
  </si>
  <si>
    <t>Բացիչ խտացրած կաթի</t>
  </si>
  <si>
    <t>Բացիչ գինու</t>
  </si>
  <si>
    <t>Կռուպեղենի սավոկ</t>
  </si>
  <si>
    <t>Կարագի աման</t>
  </si>
  <si>
    <t xml:space="preserve">Թավա </t>
  </si>
  <si>
    <t>Սինի ներժից մեծ</t>
  </si>
  <si>
    <t>Սինի ներժից փոքր</t>
  </si>
  <si>
    <t>Թաս ներժից մեծ</t>
  </si>
  <si>
    <t xml:space="preserve">Շերեփ ներժիչ </t>
  </si>
  <si>
    <t>Հարիչ ձեռքի</t>
  </si>
  <si>
    <t>Ստորճզմիչ</t>
  </si>
  <si>
    <t>Դանակ կարտոֆիլի</t>
  </si>
  <si>
    <t>Քամիչ ներժից</t>
  </si>
  <si>
    <t>Սեղան ներժից փոքր</t>
  </si>
  <si>
    <t>Էլ ջեռոց</t>
  </si>
  <si>
    <t xml:space="preserve">Օդաքաշիչ </t>
  </si>
  <si>
    <t xml:space="preserve">Սեղան ներժից </t>
  </si>
  <si>
    <t>Լվացարան ներժից</t>
  </si>
  <si>
    <t>Սեղան փայտից մեծ</t>
  </si>
  <si>
    <t>դանակների հավաքածու սեղանի</t>
  </si>
  <si>
    <t>Մսի կացին</t>
  </si>
  <si>
    <t xml:space="preserve">Դանակ փոքր </t>
  </si>
  <si>
    <t>Դանակ փոքր գերմանական</t>
  </si>
  <si>
    <t>դանակ մեծ փայտի պոչով</t>
  </si>
  <si>
    <t>դանակ միջին չափի</t>
  </si>
  <si>
    <t xml:space="preserve">Դանակ մսի </t>
  </si>
  <si>
    <t>Տախտակ կտրատելու մեծ</t>
  </si>
  <si>
    <t>Սրբիչ խոհանոցի</t>
  </si>
  <si>
    <t>Աղբաման բակում</t>
  </si>
  <si>
    <t>Թեյնիկ էմալապատ</t>
  </si>
  <si>
    <t>Կարտոֆիլի ճզմիչ</t>
  </si>
  <si>
    <t>Խոհանոցի հավաքածու ապակե</t>
  </si>
  <si>
    <t>Խոհանոցի հավաքածու ապակե փ</t>
  </si>
  <si>
    <t>Մաղ թեյի</t>
  </si>
  <si>
    <t>Դարակաշար գործավար</t>
  </si>
  <si>
    <t>հեռուստացույց Hisens</t>
  </si>
  <si>
    <t>Վարագույր դեկոր</t>
  </si>
  <si>
    <t>Ափսե զակուսկի</t>
  </si>
  <si>
    <t>գդալ ճաշի</t>
  </si>
  <si>
    <t>Պատառաքառ</t>
  </si>
  <si>
    <t xml:space="preserve">Մահճակալ </t>
  </si>
  <si>
    <t>Մահճակալ  երկհարկանի</t>
  </si>
  <si>
    <t>Սեղան  մանկական</t>
  </si>
  <si>
    <t>Գրասեղան մանկավարժի</t>
  </si>
  <si>
    <t>Կահույք խոհանոցի</t>
  </si>
  <si>
    <t>Կահույք խոհանոցի խմբերում</t>
  </si>
  <si>
    <t>Կառնեզ</t>
  </si>
  <si>
    <t>բարձ</t>
  </si>
  <si>
    <t>Բակում տաղավար</t>
  </si>
  <si>
    <t>ԸՆԴԱՄԵՆԸ</t>
  </si>
  <si>
    <t xml:space="preserve">     §Պռոշյանի &lt;&lt;Աստղիկ&gt;&gt; մանկապարտեզ&gt;&gt; ՀՈԱԿ</t>
  </si>
  <si>
    <t xml:space="preserve">     ՍՆՆԴԱՄԹԵՐՔԻ ՄՆԱՑՈՐԴ ԱՌ 31.12.2023Թ</t>
  </si>
  <si>
    <t>Վաֆլի</t>
  </si>
  <si>
    <t>Կոնֆետ</t>
  </si>
  <si>
    <t>Վարսակի փաթիլներ</t>
  </si>
  <si>
    <t>Կիսել</t>
  </si>
  <si>
    <t xml:space="preserve">    &lt;&lt;Պռոշյանի&lt;&lt;Աստղիկ&gt;&gt; մանկապարտեզ&gt;&gt;ՀՈԱԿ</t>
  </si>
  <si>
    <t xml:space="preserve">     ՄԱՔՐՈՂ ՆՅՈՒԹԵՐԻ ՄՆԱՑՈՐԴ ԱՌ 31.12.2023Թ</t>
  </si>
  <si>
    <t>Կրակայրիչ գազի</t>
  </si>
  <si>
    <t>Ամանի հեղուկ փոքր</t>
  </si>
  <si>
    <t>Զուգարանի բադիկ</t>
  </si>
  <si>
    <t xml:space="preserve">ձեռնոց </t>
  </si>
  <si>
    <t>ժավել</t>
  </si>
  <si>
    <t xml:space="preserve">Սպունգ </t>
  </si>
  <si>
    <t>Ռապտր</t>
  </si>
  <si>
    <t>դանակ փոքր</t>
  </si>
  <si>
    <t>Բաժակ պլաստմասե</t>
  </si>
  <si>
    <t>էլ լամպ</t>
  </si>
  <si>
    <t>Պատրոն</t>
  </si>
  <si>
    <t>Խոհանոցի անձեռոցիկ</t>
  </si>
  <si>
    <t>Սիֆոն</t>
  </si>
  <si>
    <t>Վիլկա</t>
  </si>
  <si>
    <t>Էլեմենտ</t>
  </si>
  <si>
    <t>Ամանի հեղուկ մեծ</t>
  </si>
  <si>
    <t>Ապակու հեղուկ</t>
  </si>
  <si>
    <t>Հեղուկ գազ լիցքավորելու</t>
  </si>
  <si>
    <t>Սպիրալ</t>
  </si>
  <si>
    <t>2474663156676070</t>
  </si>
  <si>
    <t>&lt;&lt;Վիրուս Նետ&gt;&gt;ՍՊԸ</t>
  </si>
  <si>
    <t>&lt;&lt;Տերև&gt;&gt;ՍՊԸ</t>
  </si>
  <si>
    <t>ԱՇՈՏ ԽԱԼԱԹՅԱՆ ԱՁ</t>
  </si>
  <si>
    <t>1510022970680100</t>
  </si>
  <si>
    <t>&lt;&lt;Պռոշյանի&lt;&lt;Աստղիկ&gt;&gt;մանկապարտեզ&gt;&gt;ՀՈԱԿ</t>
  </si>
  <si>
    <t xml:space="preserve">     900005001186</t>
  </si>
  <si>
    <t>Կոնվերս բանկ</t>
  </si>
  <si>
    <t>úµÛ»ÏïÇ ³Ýí³ÝáõÙÁ ¨ Ñ³Ù³éáï µÝáõÃ³·ÇñÁ</t>
  </si>
  <si>
    <t>ÂáÕ³ñÏÙ³Ý ï³ñ»ÃÇí</t>
  </si>
  <si>
    <t>Չափի միավորը</t>
  </si>
  <si>
    <t>·ÇÝÁ ÐÐ ¹ñ³Ù</t>
  </si>
  <si>
    <t>Ð³ßí³å³Ñ³Ï³Ý Ñ³ßí³éÙ³Ý ïíÛ³ÉÝ»ñáí</t>
  </si>
  <si>
    <t>ù³Ý³ÏÁ</t>
  </si>
  <si>
    <t>³ñÅ»ùÁ (¹ñ³Ù)</t>
  </si>
  <si>
    <t>Ռոյալ  ,,Կր. Օկտյաբր,,</t>
  </si>
  <si>
    <t>Դաշնամուր ,,Կր. Օկտյաբր,,</t>
  </si>
  <si>
    <t>Դաշնամուր ,,Կոմիտաս,,</t>
  </si>
  <si>
    <t>Դաշնամուր ,,Լիրիկա,,</t>
  </si>
  <si>
    <t>Գլոգ</t>
  </si>
  <si>
    <t>Էլ․ կիթառ ,,Բաս,,</t>
  </si>
  <si>
    <t>Էլ․ կիթառ ,,Ռիթմ,,</t>
  </si>
  <si>
    <t>Դաշնամուր ,,Բելառուս,,</t>
  </si>
  <si>
    <t>Դաշնամուր ,,Գամմա,,</t>
  </si>
  <si>
    <t>Սառնարան ,,Սադկո,,</t>
  </si>
  <si>
    <t>Երաժշտական գործ. ,,Չեմբալո,,</t>
  </si>
  <si>
    <t>Ակորդեոն ,,VEITNI STER,,</t>
  </si>
  <si>
    <t>Հեռուստացույց ,,SALYO,,</t>
  </si>
  <si>
    <t>Համակարգիչ P4</t>
  </si>
  <si>
    <t>Մոնիտոր Conmag</t>
  </si>
  <si>
    <t>Տպիչ HP</t>
  </si>
  <si>
    <t>Սեղան 2 տումբ.</t>
  </si>
  <si>
    <t>Սերվանտ</t>
  </si>
  <si>
    <t>Սեղան դիրեկտորի</t>
  </si>
  <si>
    <t>Կարկասով աթոռ</t>
  </si>
  <si>
    <t>Աթոռ կարկասով</t>
  </si>
  <si>
    <t>Պարի ազգային շրջ․</t>
  </si>
  <si>
    <t>Գոգնեց</t>
  </si>
  <si>
    <t>Կոպի</t>
  </si>
  <si>
    <t>Գոտի</t>
  </si>
  <si>
    <t>Դասական պարի շրջ.</t>
  </si>
  <si>
    <t>Փայտե գիպսե շրջանակ</t>
  </si>
  <si>
    <t xml:space="preserve">Վարագույրի կտոր </t>
  </si>
  <si>
    <t>Աթոռ փափուկ</t>
  </si>
  <si>
    <t>Պարի շրջազգեստ</t>
  </si>
  <si>
    <t>Պարի ժիլետ</t>
  </si>
  <si>
    <t>Պարի գոգնոց</t>
  </si>
  <si>
    <t>Պարի կոպի</t>
  </si>
  <si>
    <t>Բազմացման ապարատ ,,XEROX,,</t>
  </si>
  <si>
    <t>Էլեկտրական տաքացուցիչ</t>
  </si>
  <si>
    <t>Դաշնամուր ,,Ռոյնիշ,,</t>
  </si>
  <si>
    <t>Դաշնամուր  ,,Վեյնբախ,,</t>
  </si>
  <si>
    <t>ԴÇÝ³ÙÇÏ</t>
  </si>
  <si>
    <t>²ß³Ï»ñï³Ï³Ý ë»Õ³Ý</t>
  </si>
  <si>
    <t>Համակարգիչ I3</t>
  </si>
  <si>
    <t>Մոնիտոր PHLPS 20</t>
  </si>
  <si>
    <t>ԷÉեկտրական ï³ù³óáõóÇã</t>
  </si>
  <si>
    <t>մ. ք</t>
  </si>
  <si>
    <t>Տպիչ Canon LBP030</t>
  </si>
  <si>
    <t>Մետաղական աթոռ</t>
  </si>
  <si>
    <t>Աշակերտական սեղան</t>
  </si>
  <si>
    <t>Բազմոց բազկաթոռ./կոմպ/</t>
  </si>
  <si>
    <t>Սեղան փոքր /ամսագրի/</t>
  </si>
  <si>
    <t>Էլեկտրական օդամղիչ/պատի/</t>
  </si>
  <si>
    <t>Էլեկտրական  ջեռուցիչ</t>
  </si>
  <si>
    <t>Լուսարձակ</t>
  </si>
  <si>
    <t>Մոխրաման</t>
  </si>
  <si>
    <t>Պարահանդ․ մանկ․ զգեստ</t>
  </si>
  <si>
    <t>Սպորտային պարի վերնաշ</t>
  </si>
  <si>
    <t>Սպորտային պարի զգեստ</t>
  </si>
  <si>
    <t>Հայկական պարի զգեստ</t>
  </si>
  <si>
    <t>Կրակմարիչ ОП-2</t>
  </si>
  <si>
    <t>Լրագրասեղան</t>
  </si>
  <si>
    <t>Մոլբերտ</t>
  </si>
  <si>
    <t>էլեկտրական ջեռուցիչ</t>
  </si>
  <si>
    <t>Դասական կիթառ</t>
  </si>
  <si>
    <t>Քանոն</t>
  </si>
  <si>
    <t>ØáÉµ»ñï</t>
  </si>
  <si>
    <t>ö³÷áõÏ ³Ãáé</t>
  </si>
  <si>
    <t>Հարվածային գործիք</t>
  </si>
  <si>
    <t>Պարի երկաթյա ձողեր</t>
  </si>
  <si>
    <t xml:space="preserve">Ապակի անգույն (հայելի) </t>
  </si>
  <si>
    <t>LED լուսարձակ W100 6500K</t>
  </si>
  <si>
    <t>Բազմաֆունկցիոնալ տպող սարք լազ.</t>
  </si>
  <si>
    <t>Եր. կենտ. GEEPAS GMS 8519</t>
  </si>
  <si>
    <t>Անվանատախտակ Զորավան</t>
  </si>
  <si>
    <t>Դաշնամուր ,,PETROF,,</t>
  </si>
  <si>
    <t>Դաշնամուր ,,ROSLER,,</t>
  </si>
  <si>
    <t>Դաշնամուր  ,,Չայկովսկի,,</t>
  </si>
  <si>
    <t>Դաշնամուր  ,,Բելառուս,,</t>
  </si>
  <si>
    <t>Նկարչական մոլբերտ</t>
  </si>
  <si>
    <t>Սեղան աշակերտական(կոմպ.)</t>
  </si>
  <si>
    <t>Սեղան աշակերտական (կոմպ.)</t>
  </si>
  <si>
    <t>Համակարգիչ լրակազմ core i5/Ram DDR4 8GB/ SSD 240GB/ մկնիկ, ստեղնաշար, մոնիտոր, Philips 21.5</t>
  </si>
  <si>
    <t>Սեղան գրասենյակային</t>
  </si>
  <si>
    <t>Մետաղական դեկորատիվ ռոյալ/դաշնամուր</t>
  </si>
  <si>
    <t>Մետաղական դեկորատիվ թավջութակ</t>
  </si>
  <si>
    <t>Ջրի սարք</t>
  </si>
  <si>
    <t>Գրասենյակային սեղան</t>
  </si>
  <si>
    <t>Սաքսաֆոն փողային գործիք Լեղինգտօն</t>
  </si>
  <si>
    <t>Ֆլեյտ փողային գործիք JinYin</t>
  </si>
  <si>
    <t>Վարագույրի կտոր դեկորատիվ</t>
  </si>
  <si>
    <t>գծ․ մետր</t>
  </si>
  <si>
    <t>Կլառնետ &lt;&lt;Bb&gt;&gt; AMATI ACL 242</t>
  </si>
  <si>
    <t>Ցուցասրահի պատվանդան</t>
  </si>
  <si>
    <t>Վարագույր կտոր շղարշ</t>
  </si>
  <si>
    <t>Պարային համազգեստ</t>
  </si>
  <si>
    <t>Ջեռուցման կաթսա SB F 32, ծխատար խողովակներ</t>
  </si>
  <si>
    <t>Հավելված 7                                                Նաիրի համայնքի ավագանու                              2024 թվականի ------- N--- որոշման</t>
  </si>
  <si>
    <t>Հավելված 8                                                Նաիրի համայնքի ավագանու                              2024 թվականի ------- N--- որոշման</t>
  </si>
  <si>
    <t xml:space="preserve">        &lt;&lt;Եղվարդի արվեստի դպրոց&gt;&gt; ՀՈԱԿ</t>
  </si>
  <si>
    <t>կրեդիտորի անվանումը</t>
  </si>
  <si>
    <t>եկամուտային հարկ</t>
  </si>
  <si>
    <t>դրոշմանիշային վճար</t>
  </si>
  <si>
    <t>Հայաստանի էլ,ցանց ՓԲԸ</t>
  </si>
  <si>
    <t>Եղվարդի  ԱՇԻԲ</t>
  </si>
  <si>
    <t xml:space="preserve">                                     . ¶Üàð¸ÜºðÆ, Ø²î²Î²ð²ðÜºðÆ ºì ²ÚÈ ¸º´ÆîàðՆºðÆ àô Îðº¸ÆîàðÜºðÆ </t>
  </si>
  <si>
    <t>առ 31.12.2023թ.</t>
  </si>
  <si>
    <t>Գույքային քարտ</t>
  </si>
  <si>
    <t>Գույքային համար</t>
  </si>
  <si>
    <t>1/067-1/301</t>
  </si>
  <si>
    <t>Դահլիճի բազկաթոռներ</t>
  </si>
  <si>
    <t>2/016-2/024</t>
  </si>
  <si>
    <t>Փայտից աթոռ</t>
  </si>
  <si>
    <t>2/025-2/028</t>
  </si>
  <si>
    <t>Փայտից շրջանակներ</t>
  </si>
  <si>
    <t>2/029</t>
  </si>
  <si>
    <t>1/001</t>
  </si>
  <si>
    <t>Դաշն. ՙՌոյնիշ՚</t>
  </si>
  <si>
    <t>1/002</t>
  </si>
  <si>
    <t>Դաշնամ.  ՙԿոմիտաս՚</t>
  </si>
  <si>
    <t>1/003</t>
  </si>
  <si>
    <t>1/004</t>
  </si>
  <si>
    <t>Դաշնամ.  ՙԲելոռուս՚</t>
  </si>
  <si>
    <t>1/005</t>
  </si>
  <si>
    <t>Դաշնամ. ՙԿր. Օկտյաբր՚</t>
  </si>
  <si>
    <t>1/006-1/007</t>
  </si>
  <si>
    <t>Դաշնամ. ՙՌոստով Դոն՚</t>
  </si>
  <si>
    <t>1/009</t>
  </si>
  <si>
    <t>Երաժ. Կենտ. ՙPanasonic՚</t>
  </si>
  <si>
    <t>1/012</t>
  </si>
  <si>
    <t>Գազի հաշվիչ G6</t>
  </si>
  <si>
    <t>1/013</t>
  </si>
  <si>
    <t>Բազմաֆունկ.սարքՙHP Lazer Jet՚</t>
  </si>
  <si>
    <t>1/014</t>
  </si>
  <si>
    <t>Համակարգիչ  ՙIntel՚</t>
  </si>
  <si>
    <t>1/015</t>
  </si>
  <si>
    <t>Միկրոֆոն  ՙSensor՚</t>
  </si>
  <si>
    <t>1/016</t>
  </si>
  <si>
    <t>Միկրոֆոն   ՙSekaki՚</t>
  </si>
  <si>
    <t>1/017</t>
  </si>
  <si>
    <t>Զարդաք. քանոն</t>
  </si>
  <si>
    <t>1/018</t>
  </si>
  <si>
    <t>Հեռուստաց.DAEWOO</t>
  </si>
  <si>
    <t>1/019</t>
  </si>
  <si>
    <t>Տնային կինոթ.SAMSUNG</t>
  </si>
  <si>
    <t>1/020</t>
  </si>
  <si>
    <t>Տակդիր հեռուստացույցի</t>
  </si>
  <si>
    <t>1/021</t>
  </si>
  <si>
    <t>Դահլիճի վարագույր</t>
  </si>
  <si>
    <t>1/022-1/029</t>
  </si>
  <si>
    <t>1/030-1/037</t>
  </si>
  <si>
    <t>Սեղան մեկ տումբանի</t>
  </si>
  <si>
    <t>1/038</t>
  </si>
  <si>
    <t>Սեղան երկու տումբանի</t>
  </si>
  <si>
    <t>1/039-1/052</t>
  </si>
  <si>
    <t>1/053</t>
  </si>
  <si>
    <t>1/054</t>
  </si>
  <si>
    <t>1/055-1/066</t>
  </si>
  <si>
    <t>1/302</t>
  </si>
  <si>
    <t>Կաթսա Thermona therm 50ft</t>
  </si>
  <si>
    <t>1/303</t>
  </si>
  <si>
    <t>Ծխատարի կոմպլեկտ</t>
  </si>
  <si>
    <t>1/304</t>
  </si>
  <si>
    <t>1/305</t>
  </si>
  <si>
    <t>1/306</t>
  </si>
  <si>
    <t>Խմելու ջրի ապարատ</t>
  </si>
  <si>
    <t>1/311-1/312</t>
  </si>
  <si>
    <t>LCD համակարգիչներ</t>
  </si>
  <si>
    <t>1/316-1/318</t>
  </si>
  <si>
    <t>UPS,500VA 230V</t>
  </si>
  <si>
    <t>1/319</t>
  </si>
  <si>
    <t>Son vaio SVE1411FXB</t>
  </si>
  <si>
    <t>1/320</t>
  </si>
  <si>
    <t>Տեսա պրոեկտորներ</t>
  </si>
  <si>
    <t>1/321</t>
  </si>
  <si>
    <t>Տեսա -պրոեկտորներ էկրան</t>
  </si>
  <si>
    <t>1/323-1/324</t>
  </si>
  <si>
    <t>1/325</t>
  </si>
  <si>
    <t>Ուժեղացուցիչ</t>
  </si>
  <si>
    <t>1/326</t>
  </si>
  <si>
    <t>Միկշերային վահանակ</t>
  </si>
  <si>
    <t>1/327</t>
  </si>
  <si>
    <t>Կենֆերենց հարդակ</t>
  </si>
  <si>
    <t>1/328-1/329</t>
  </si>
  <si>
    <t>Լուսային էֆեկտ</t>
  </si>
  <si>
    <t>1/330-1/333</t>
  </si>
  <si>
    <t>1/334</t>
  </si>
  <si>
    <t>Ծխի մեքենա</t>
  </si>
  <si>
    <t>1/335-1/339</t>
  </si>
  <si>
    <t>1/340</t>
  </si>
  <si>
    <t>Սեղան փակ ծածկոցով</t>
  </si>
  <si>
    <t>1/341</t>
  </si>
  <si>
    <t>ՀամակարգիչՙIntel Gore i7՚</t>
  </si>
  <si>
    <t>1/342</t>
  </si>
  <si>
    <t>Բազմաֆու. սարքՙHP Las.M1132ե՚</t>
  </si>
  <si>
    <t>1/343</t>
  </si>
  <si>
    <t>UPSՙ«6000VA Invader՚</t>
  </si>
  <si>
    <t>1/345-1/348</t>
  </si>
  <si>
    <t>1/349</t>
  </si>
  <si>
    <t>Ջեռուցիչ սեկցիա</t>
  </si>
  <si>
    <t>1/350</t>
  </si>
  <si>
    <t>Hi-Fi աուդիո Sony-V50IP/B</t>
  </si>
  <si>
    <t>1/351</t>
  </si>
  <si>
    <t>Հոլովակավոր աթոռ</t>
  </si>
  <si>
    <t>1/352-1/353</t>
  </si>
  <si>
    <t>1/354</t>
  </si>
  <si>
    <t>1/361-1/366</t>
  </si>
  <si>
    <t>1/367</t>
  </si>
  <si>
    <t>Խոսափող SHURE SH-22</t>
  </si>
  <si>
    <t>1/368</t>
  </si>
  <si>
    <t>1/369-1/378</t>
  </si>
  <si>
    <t>Հեքիաթի հերոսների հագուստ</t>
  </si>
  <si>
    <t>1/379-1/388</t>
  </si>
  <si>
    <t>Աղջիկների տարազ</t>
  </si>
  <si>
    <t>1/389-1/391</t>
  </si>
  <si>
    <t>Տղաների տարազ</t>
  </si>
  <si>
    <t>1/392-1/401</t>
  </si>
  <si>
    <t>Աղջկա տարազ</t>
  </si>
  <si>
    <t>1/402-1/417</t>
  </si>
  <si>
    <t>Ժամ. պարերի հագուստ</t>
  </si>
  <si>
    <t>1/418</t>
  </si>
  <si>
    <t>Շարժական հենահարթակ</t>
  </si>
  <si>
    <t>1/419</t>
  </si>
  <si>
    <t>Լուսային և ձայնային սարքեր</t>
  </si>
  <si>
    <t>1/420</t>
  </si>
  <si>
    <t>Երաժշտական գրական.</t>
  </si>
  <si>
    <t>1/421</t>
  </si>
  <si>
    <t>Ռուսական և հայ գրականություն</t>
  </si>
  <si>
    <t>1/422</t>
  </si>
  <si>
    <t>Գեղարվեստայկան գրականություն</t>
  </si>
  <si>
    <t>1/423-1/425</t>
  </si>
  <si>
    <t>Մոնիտոր</t>
  </si>
  <si>
    <t>1/426-1/427</t>
  </si>
  <si>
    <t>1/432-1/433</t>
  </si>
  <si>
    <t>1/438</t>
  </si>
  <si>
    <t>Համակարգչային ծրագիր ՀԾ</t>
  </si>
  <si>
    <t>2/001</t>
  </si>
  <si>
    <t>2/002-2/011</t>
  </si>
  <si>
    <t>Աթոռներ</t>
  </si>
  <si>
    <t>2/012-2/014</t>
  </si>
  <si>
    <t>2/015</t>
  </si>
  <si>
    <t>Փայտից աթոռներ</t>
  </si>
  <si>
    <t>2/030-2/034</t>
  </si>
  <si>
    <t>Դիֆենբխ. Տրոպիկ-диффенбахия тропик</t>
  </si>
  <si>
    <t>2/035-2/039</t>
  </si>
  <si>
    <t>Անտուրիում</t>
  </si>
  <si>
    <t>2/040</t>
  </si>
  <si>
    <t>Ֆիկուս Բենժամինա, տիպ - Մոնիկ</t>
  </si>
  <si>
    <t>2/043-2/046</t>
  </si>
  <si>
    <t>Ցիկաս 2</t>
  </si>
  <si>
    <t>2/047</t>
  </si>
  <si>
    <t>Դռացենա</t>
  </si>
  <si>
    <t>2/048</t>
  </si>
  <si>
    <t>2/049</t>
  </si>
  <si>
    <t>Ֆալենոպսիս</t>
  </si>
  <si>
    <t>2/053-2/072</t>
  </si>
  <si>
    <t>Մանուշակ</t>
  </si>
  <si>
    <t>2/073-2/077</t>
  </si>
  <si>
    <t>Վրեզիա /ֆրիզեա/</t>
  </si>
  <si>
    <t>2/108-2/109</t>
  </si>
  <si>
    <t>Սցինդապսուս</t>
  </si>
  <si>
    <t>2/133-1/160</t>
  </si>
  <si>
    <t>Աշակերտական աթոռ</t>
  </si>
  <si>
    <t>2/161</t>
  </si>
  <si>
    <t>Սև աթոռ</t>
  </si>
  <si>
    <t>2/162-2/191</t>
  </si>
  <si>
    <t>2/192-2/193</t>
  </si>
  <si>
    <t>2/194</t>
  </si>
  <si>
    <t>Շերտավարագույր 170մ2</t>
  </si>
  <si>
    <t>2/195-2/214</t>
  </si>
  <si>
    <t>Սուսեր /ռեկվիզիտ/</t>
  </si>
  <si>
    <t>2/215-2/234</t>
  </si>
  <si>
    <t>Վահաններ /ռեկվիզիտ/</t>
  </si>
  <si>
    <t>2/235-2/244</t>
  </si>
  <si>
    <t>Տարազներ /ռեկվիզիտ/</t>
  </si>
  <si>
    <t>2/245</t>
  </si>
  <si>
    <t>Անվտանգութ. հոսանքափոխարկիչ</t>
  </si>
  <si>
    <t>2/246-2/257</t>
  </si>
  <si>
    <t>Խաչակրի տարազ /ռեկվիզիտ/</t>
  </si>
  <si>
    <t>2/258</t>
  </si>
  <si>
    <t>բարձրախոսի հենահարթակ</t>
  </si>
  <si>
    <t>2/259</t>
  </si>
  <si>
    <t>դիտահորի կափարիչ</t>
  </si>
  <si>
    <t>2/260</t>
  </si>
  <si>
    <t>Էկրան.պատերին ամրաց. կախ.</t>
  </si>
  <si>
    <t>2/261</t>
  </si>
  <si>
    <t>00001</t>
  </si>
  <si>
    <t>Գ. Նժդեհ ԵԼԺ  5 Հատոր</t>
  </si>
  <si>
    <t>00002</t>
  </si>
  <si>
    <t>Խ. Աբովյան Վերք Հայաստանի</t>
  </si>
  <si>
    <t>00003</t>
  </si>
  <si>
    <t>Շ. Նաթալի Մենք և թուրքերը</t>
  </si>
  <si>
    <t>00004</t>
  </si>
  <si>
    <t>Կ. Զարյան Նավր լեռան վրա</t>
  </si>
  <si>
    <t>00005</t>
  </si>
  <si>
    <t>Կ. Զարյան Բառերի ոսկին</t>
  </si>
  <si>
    <t>00006</t>
  </si>
  <si>
    <t>Ա. Տերյան Նոր ուսումնասիրություններ</t>
  </si>
  <si>
    <t>00007</t>
  </si>
  <si>
    <t>Ա. Տերյան Հնագույն վկայություններ</t>
  </si>
  <si>
    <t>00008</t>
  </si>
  <si>
    <t>Ա. Տերյան Հայոց հնագույն աստվածներ</t>
  </si>
  <si>
    <t>00009</t>
  </si>
  <si>
    <t>Ա. Սարգսյան Անավարտ հաղթանակ</t>
  </si>
  <si>
    <t>00010-00022</t>
  </si>
  <si>
    <t>Հագուստ տարազ աղջկա</t>
  </si>
  <si>
    <t>00023</t>
  </si>
  <si>
    <t>Գրքեր գեղարվեստական</t>
  </si>
  <si>
    <t>00024</t>
  </si>
  <si>
    <t>Բարձրախոս AKG WMS4-wireless-600</t>
  </si>
  <si>
    <t>00025-00028</t>
  </si>
  <si>
    <t>Բարձրախոս Monccor CM-502</t>
  </si>
  <si>
    <t>00029</t>
  </si>
  <si>
    <t>Սանդուղք մետաղյա</t>
  </si>
  <si>
    <t>00030-00033</t>
  </si>
  <si>
    <t>Պատուհանի ճաղավանդակներ</t>
  </si>
  <si>
    <t>00034</t>
  </si>
  <si>
    <t>00035</t>
  </si>
  <si>
    <t>00036</t>
  </si>
  <si>
    <t>Կիթառի ոտնակ</t>
  </si>
  <si>
    <t>00037-00045</t>
  </si>
  <si>
    <t>00046</t>
  </si>
  <si>
    <t>Ռոյալի աթոռ</t>
  </si>
  <si>
    <t>00047</t>
  </si>
  <si>
    <t>Դուդուկ</t>
  </si>
  <si>
    <t>00049</t>
  </si>
  <si>
    <t>00050</t>
  </si>
  <si>
    <t>Ղեկավարի աթոռ</t>
  </si>
  <si>
    <t>00051</t>
  </si>
  <si>
    <t>Ջութակ 4/4</t>
  </si>
  <si>
    <t>00057</t>
  </si>
  <si>
    <t>00052</t>
  </si>
  <si>
    <t>Ուդ</t>
  </si>
  <si>
    <t>00060</t>
  </si>
  <si>
    <t>00059</t>
  </si>
  <si>
    <t>Դյուրակիր համակարգիչ ASER</t>
  </si>
  <si>
    <t>00076</t>
  </si>
  <si>
    <t>Նիկ Վուլչիչ &lt;&lt;Կյանք առանց սահմանների&gt;&gt;</t>
  </si>
  <si>
    <t>00077</t>
  </si>
  <si>
    <t>Կեսգիշերի զավակները</t>
  </si>
  <si>
    <t>00061</t>
  </si>
  <si>
    <t>Պաուլո Կոելյո /Ալքիմիկոսը/</t>
  </si>
  <si>
    <t>00062</t>
  </si>
  <si>
    <t>00063</t>
  </si>
  <si>
    <t>Ջորջ Օրուէլ/1984/</t>
  </si>
  <si>
    <t>00064</t>
  </si>
  <si>
    <t>Ջոն Գրին &lt;&lt;Աստղորն են մեղավոր&gt;&gt;</t>
  </si>
  <si>
    <t>00065</t>
  </si>
  <si>
    <t>Ջոն Բոյն Զոլավոր &lt;&lt;Գիշերազգեստով տղան&gt;&gt;</t>
  </si>
  <si>
    <t>00066</t>
  </si>
  <si>
    <t>Աբբա Պրևո &lt;&lt;Մանոն Լեսկո&gt;&gt;</t>
  </si>
  <si>
    <t>00067</t>
  </si>
  <si>
    <t>00068</t>
  </si>
  <si>
    <t>Նապալեոն Հիլլ &lt;&lt;Մտածիր և հարստացիր&gt;&gt;</t>
  </si>
  <si>
    <t>00069</t>
  </si>
  <si>
    <t>Ջեյն Օսթին &lt;&lt;Հպարտություն և նախապաշարմունք&gt;</t>
  </si>
  <si>
    <t>00070</t>
  </si>
  <si>
    <t>Շեքսպիր &lt;&lt;Ռոմեո և Ջուլիետ&gt;&gt;</t>
  </si>
  <si>
    <t>00071</t>
  </si>
  <si>
    <t>Տա Թեվեր-731 օր քեզ համար</t>
  </si>
  <si>
    <t>00072</t>
  </si>
  <si>
    <t xml:space="preserve"> Ջոնսան &lt;&lt;ՈՒր է իմ պանիրը&gt;&gt;</t>
  </si>
  <si>
    <t>00073</t>
  </si>
  <si>
    <t>Սյունե Սևադա &lt;&lt;Կախվածություն&gt;&gt;</t>
  </si>
  <si>
    <t>00074</t>
  </si>
  <si>
    <t>Խալեդ Հուսեյնի &lt;&lt;Օդապարիկ թռցնողը&gt;&gt;</t>
  </si>
  <si>
    <t>00075</t>
  </si>
  <si>
    <t>Մարկ Արեն &lt;&lt;Սուրբ ծննդյան հրեշտակը&gt;&gt;</t>
  </si>
  <si>
    <t>00078</t>
  </si>
  <si>
    <t>00079</t>
  </si>
  <si>
    <t>Լոբզիկ</t>
  </si>
  <si>
    <t>00080</t>
  </si>
  <si>
    <t>Երկաթյա ամբիոն երգչախմբի</t>
  </si>
  <si>
    <t>00081</t>
  </si>
  <si>
    <t>Դիտանցիոն խոսափող Shure PG BETA 58</t>
  </si>
  <si>
    <t>00082</t>
  </si>
  <si>
    <t>00083</t>
  </si>
  <si>
    <t>Դռել 810W</t>
  </si>
  <si>
    <t>00084</t>
  </si>
  <si>
    <t>00092</t>
  </si>
  <si>
    <t>00085</t>
  </si>
  <si>
    <t>Դաշնամուրի աթոռ</t>
  </si>
  <si>
    <t>00086-00091</t>
  </si>
  <si>
    <t>00106</t>
  </si>
  <si>
    <t xml:space="preserve">Հեքիաթներ </t>
  </si>
  <si>
    <t>00107</t>
  </si>
  <si>
    <t xml:space="preserve">Օսկար Ուալդ հեքիաթներ </t>
  </si>
  <si>
    <t>00108</t>
  </si>
  <si>
    <t>Հարուստ հայրիկ, աղքատ հայրիկ</t>
  </si>
  <si>
    <t>00109</t>
  </si>
  <si>
    <t>Պարույր Սևակ</t>
  </si>
  <si>
    <t>00110</t>
  </si>
  <si>
    <t>Իմ գրադարանը Ավետիք Իսահակյան</t>
  </si>
  <si>
    <t>00111</t>
  </si>
  <si>
    <t>Իմ գրադարանը Վախթանգ Անանյան</t>
  </si>
  <si>
    <t>00112</t>
  </si>
  <si>
    <t>Բռնիր ձեռքս ես վախենում եմ</t>
  </si>
  <si>
    <t>00113</t>
  </si>
  <si>
    <t>Հուշացած ակնթարթներ Գ.Նավասարդյան</t>
  </si>
  <si>
    <t>00114</t>
  </si>
  <si>
    <t>Աննա Ֆրանկի օրագիրը</t>
  </si>
  <si>
    <t>00115</t>
  </si>
  <si>
    <t>Րաֆֆի /Խենթը/</t>
  </si>
  <si>
    <t>00116</t>
  </si>
  <si>
    <t>Իմ գրադարանը /Նար -Դոս/</t>
  </si>
  <si>
    <t>00117</t>
  </si>
  <si>
    <t>Իմ գրադարանը /Մովսես Խորենացի/</t>
  </si>
  <si>
    <t>00118</t>
  </si>
  <si>
    <t>Սերը խոլորայի ժամանակ</t>
  </si>
  <si>
    <t>00119</t>
  </si>
  <si>
    <t>Հարրի Պոտեր մաս 1.2</t>
  </si>
  <si>
    <t>00120</t>
  </si>
  <si>
    <t>Անունս Արամ է /Վ Սարոյան/</t>
  </si>
  <si>
    <t>00121</t>
  </si>
  <si>
    <t>Սրճարան աշխարհի եզրին</t>
  </si>
  <si>
    <t>00122</t>
  </si>
  <si>
    <t>451 Ֆարենհայթ</t>
  </si>
  <si>
    <t>00123</t>
  </si>
  <si>
    <t>Երեք ընկեր /Էրիխ Մարիա Ռեմարկ /</t>
  </si>
  <si>
    <t>00124</t>
  </si>
  <si>
    <t>Դիակը գրադարանում /Ագաթա Քրիստի/</t>
  </si>
  <si>
    <t>00125</t>
  </si>
  <si>
    <t>Մահ նեղոսի վրա /Ագաթա Քրիստի/</t>
  </si>
  <si>
    <t>00126</t>
  </si>
  <si>
    <t>Իմ գրադարանը /Մուրացան/</t>
  </si>
  <si>
    <t>00127</t>
  </si>
  <si>
    <t>Իմ գրադարանը /Րաֆֆի/</t>
  </si>
  <si>
    <t>00128</t>
  </si>
  <si>
    <t>Հազթական կամար/Էրիխ Մարիա Ռեմարկ/</t>
  </si>
  <si>
    <t>00129</t>
  </si>
  <si>
    <t>Կյանքը հին հռոմեկան ճանապարհի վրա</t>
  </si>
  <si>
    <t>00130</t>
  </si>
  <si>
    <t>Ինձ պիոններ չնվիրես</t>
  </si>
  <si>
    <t>00131</t>
  </si>
  <si>
    <t>Թղթե քաղաքներ</t>
  </si>
  <si>
    <t>00132</t>
  </si>
  <si>
    <t>Առանց ընտանիքի</t>
  </si>
  <si>
    <t>00133</t>
  </si>
  <si>
    <t>Խորհրդավոր պարտեզ</t>
  </si>
  <si>
    <t>00134</t>
  </si>
  <si>
    <t>Իմ գրադարանը</t>
  </si>
  <si>
    <t>00135</t>
  </si>
  <si>
    <t>Սպիտակ Ժանիք / Ջեկ Լոնդոն/</t>
  </si>
  <si>
    <t>00105</t>
  </si>
  <si>
    <t>Օդորակիչ TCL</t>
  </si>
  <si>
    <t>00136</t>
  </si>
  <si>
    <t>Վանականը որը վաճասռեց իր ֆերարին</t>
  </si>
  <si>
    <t>00137</t>
  </si>
  <si>
    <t>Հովազաձորի գերիները</t>
  </si>
  <si>
    <t>00138</t>
  </si>
  <si>
    <t>Կհանդիպենք բարձրունքում</t>
  </si>
  <si>
    <t>00139</t>
  </si>
  <si>
    <t>Լուսամփոփի պես աղջիկ</t>
  </si>
  <si>
    <t>00140</t>
  </si>
  <si>
    <t>Հազար չքնաղ արևներ</t>
  </si>
  <si>
    <t>00141</t>
  </si>
  <si>
    <t>Թումանյանի հեքիաթներ</t>
  </si>
  <si>
    <t>00147</t>
  </si>
  <si>
    <t>00148</t>
  </si>
  <si>
    <t>00149-00157</t>
  </si>
  <si>
    <t>00142</t>
  </si>
  <si>
    <t>Միքշերային վահանակ SOUNDCRAFT MFX 12/2</t>
  </si>
  <si>
    <t>00143</t>
  </si>
  <si>
    <t>Ֆլեյտա Soundsation</t>
  </si>
  <si>
    <t>00144</t>
  </si>
  <si>
    <t>Ջութակ Soundsation</t>
  </si>
  <si>
    <t>00145</t>
  </si>
  <si>
    <t>Շվի</t>
  </si>
  <si>
    <t>00146</t>
  </si>
  <si>
    <t>Հենակ (կամրջակ) ջութակ 3/4</t>
  </si>
  <si>
    <t>00167-00168</t>
  </si>
  <si>
    <t>Կլարնետ</t>
  </si>
  <si>
    <t>00169-00170</t>
  </si>
  <si>
    <t>Ֆլեյտա</t>
  </si>
  <si>
    <t>00171-00172</t>
  </si>
  <si>
    <t>Սաքսոֆոն</t>
  </si>
  <si>
    <t>00173-00174</t>
  </si>
  <si>
    <t>Շեփոր</t>
  </si>
  <si>
    <t>00158-00166</t>
  </si>
  <si>
    <t>17/03/23</t>
  </si>
  <si>
    <t>00175</t>
  </si>
  <si>
    <t>Հարվածային գործիքների կոմպլեկտ LEXINGTON</t>
  </si>
  <si>
    <t>00179-00180</t>
  </si>
  <si>
    <t>00176</t>
  </si>
  <si>
    <t>00177</t>
  </si>
  <si>
    <t xml:space="preserve">Նվագարկիչներ mp3 </t>
  </si>
  <si>
    <t>Հավելված 9                                                Նաիրի համայնքի ավագանու                              2024 թվականի ------- N--- որոշման</t>
  </si>
  <si>
    <t>Տրված կանխավճարներ, այդ թվում՝</t>
  </si>
  <si>
    <t>«Կոտայք»   ՏՀՏ  եկամտային հարկ</t>
  </si>
  <si>
    <t>«Կոտայք»   ՏՀՏ  սոց վճար</t>
  </si>
  <si>
    <t>«Կոտայք»   ՏՀՏ դրոշմանիշ վճար</t>
  </si>
  <si>
    <t>Կազմակերպության աշխատակիցներ</t>
  </si>
  <si>
    <t>«Գազպրոմ Արմենիա» ՓԲԸ</t>
  </si>
  <si>
    <t>«Հայաստանի Էլեկտրական ցանցեր» ՓԲԸ</t>
  </si>
  <si>
    <t>2474663156676560</t>
  </si>
  <si>
    <t>«Վեոլիա Ջուր» ՓԲԸ</t>
  </si>
  <si>
    <t>«ՄՏՍ Հայաստան» ՓԲԸ</t>
  </si>
  <si>
    <t>1930004268280100</t>
  </si>
  <si>
    <t>«Կոտայքի» հարկային տեսչ. Եկամտ․ հարկ</t>
  </si>
  <si>
    <t>«Կոտայքի» հարկային տեսչ․  սոց․ վճար</t>
  </si>
  <si>
    <t>«Կոտայքի» հարկային տեսչ դրոշմ․ վճար</t>
  </si>
  <si>
    <t>Հայկ Աբէլեան Ա/Ձ</t>
  </si>
  <si>
    <t>Ստացված կանխավճարներ Նաիրիի համ</t>
  </si>
  <si>
    <t>Գույքագ   արդյունքները</t>
  </si>
  <si>
    <t>ԱԿԲԱ Բանկ ՓԲԸ Եղվարդի մ/ճ</t>
  </si>
  <si>
    <t>ÃáÕ³ñÏ Ù³Ý ï³ñ» ÃÇí</t>
  </si>
  <si>
    <t>Չափ ման միավոր</t>
  </si>
  <si>
    <t>Սեղան նիստի</t>
  </si>
  <si>
    <t>Տրիբունա</t>
  </si>
  <si>
    <t>Նկար գեղարվեստական</t>
  </si>
  <si>
    <t>Զադնիկ</t>
  </si>
  <si>
    <t>Բեմի մեծ վարագույր</t>
  </si>
  <si>
    <t>Միջնավարագույր</t>
  </si>
  <si>
    <t>Էկրան</t>
  </si>
  <si>
    <t>Զադնիկ /բեմի մեծ նկար/</t>
  </si>
  <si>
    <t>Կուլիս</t>
  </si>
  <si>
    <t>Պադուգա</t>
  </si>
  <si>
    <t>Նիժնի պադվես</t>
  </si>
  <si>
    <t>Լույսի սաֆիդ</t>
  </si>
  <si>
    <t>Դաշնամուր &lt;&lt;Կոմիտաս&gt;&gt;</t>
  </si>
  <si>
    <t>Պրոժեկտոր /լուսարձակ/</t>
  </si>
  <si>
    <t>Սեղան տնօրենի</t>
  </si>
  <si>
    <t>Ռոյալ «Կրասնի օկտյաբր»</t>
  </si>
  <si>
    <t>Ուժեղացուցիչ «ԴՊՈՒ-200»</t>
  </si>
  <si>
    <t>Մթնեցուցիչ  տ ե տ</t>
  </si>
  <si>
    <t>Պահարան հագուստի</t>
  </si>
  <si>
    <t>Պահարան երկաթյա</t>
  </si>
  <si>
    <t>Բրա</t>
  </si>
  <si>
    <t>Աթոռ թատերական</t>
  </si>
  <si>
    <t>Էլեկտրոշիթ</t>
  </si>
  <si>
    <t>ՀեռուստացույցLND32D51TS</t>
  </si>
  <si>
    <t>Աթոռ փայտյա</t>
  </si>
  <si>
    <t>Փոքր դահլիճի վարագույրների կոմպլեկտներ</t>
  </si>
  <si>
    <t>Նկարի շրջանակ</t>
  </si>
  <si>
    <t>Բարձրախոս դելտա 215</t>
  </si>
  <si>
    <t>Լուսանկարչական ապարատ</t>
  </si>
  <si>
    <t>Փոքր սեղան</t>
  </si>
  <si>
    <t>Աթոռ փայտյա փափուկ</t>
  </si>
  <si>
    <t>Աթոռ տնօրենի</t>
  </si>
  <si>
    <t>Բարձրախոս «Բորլ»</t>
  </si>
  <si>
    <t>կոմպլ.</t>
  </si>
  <si>
    <t>Ուժեղարար«Մաքսէմիքս»1200</t>
  </si>
  <si>
    <t>Երաժշտական ղեկավարման վահանակ «Սաունդգրաֆտ»</t>
  </si>
  <si>
    <t>Խոսափող հեռակառավարմամբ «Շուր»</t>
  </si>
  <si>
    <t>Խոսափող «Մաքս Էս Էմ- 55»</t>
  </si>
  <si>
    <t>Խոսափող «Մաքս Տե Եմ-65»</t>
  </si>
  <si>
    <t>Խոսափող Մաքս Ի Են 33«»</t>
  </si>
  <si>
    <t>Խոսափողի հենարան</t>
  </si>
  <si>
    <t>Էխո «Ալեսիս»</t>
  </si>
  <si>
    <t xml:space="preserve">Ցուցատախտակ </t>
  </si>
  <si>
    <t>Միկրոֆոն</t>
  </si>
  <si>
    <t>Ջրաչափ</t>
  </si>
  <si>
    <t>Ջրի տարա</t>
  </si>
  <si>
    <t>Կոշտ- սկավառակ արտաքին HDD 2TB WB</t>
  </si>
  <si>
    <t>Ցանցային սարք Tenda N301</t>
  </si>
  <si>
    <t>Դռների ցուցանակներ</t>
  </si>
  <si>
    <t>Հայելի</t>
  </si>
  <si>
    <t>Լվացարան կերամիկական</t>
  </si>
  <si>
    <t>Դույլ12լ</t>
  </si>
  <si>
    <t>Գայլիկոնիչ 100w звер</t>
  </si>
  <si>
    <t>Կտրող հղկող գործիք RTRMAX 1200w</t>
  </si>
  <si>
    <t>քառ.մ</t>
  </si>
  <si>
    <t>Հատակի ծածկույթ</t>
  </si>
  <si>
    <t>Պահարան հաշվապահական</t>
  </si>
  <si>
    <t>Գրադարակ երկաթյա</t>
  </si>
  <si>
    <t>Կախիչ հայելիով</t>
  </si>
  <si>
    <t>Սեղան մեկ տումբայով</t>
  </si>
  <si>
    <t>Տացքասեղան</t>
  </si>
  <si>
    <t>Մ. Մաշտոցի նկար</t>
  </si>
  <si>
    <t>Ընթերցասեղան</t>
  </si>
  <si>
    <t>Ցուցափեղկ մեծ</t>
  </si>
  <si>
    <t>Պրիստավկա</t>
  </si>
  <si>
    <t>Ալբոմ</t>
  </si>
  <si>
    <t>Գրականություն</t>
  </si>
  <si>
    <t>Վարագույրներ</t>
  </si>
  <si>
    <t>Գրքամատյան</t>
  </si>
  <si>
    <t>Բջջայի հեռախոսMikromaxX 704</t>
  </si>
  <si>
    <t>Պահարան գրադարան</t>
  </si>
  <si>
    <t>Կապույտ տարազ (տղայի)</t>
  </si>
  <si>
    <t> 1987</t>
  </si>
  <si>
    <t>Կապույտ տարազ (աղջկա)</t>
  </si>
  <si>
    <t>&lt;&lt;Օրանժ&gt;&gt; տարազ(աղջկա)</t>
  </si>
  <si>
    <t>Կապույտ տարազ կիսաթև</t>
  </si>
  <si>
    <t>Տիկնիկների հագուստ</t>
  </si>
  <si>
    <t>Հրեշտակի հագուստ (թևեր)</t>
  </si>
  <si>
    <t>Սև բալախո</t>
  </si>
  <si>
    <t>Սև կոմպլեկտ</t>
  </si>
  <si>
    <t>Գունավոր հագուստ</t>
  </si>
  <si>
    <t>Կոլբա</t>
  </si>
  <si>
    <t>Դեղին տարազ(աղջկա)</t>
  </si>
  <si>
    <t>Բեժ տարազ(աղջկա)</t>
  </si>
  <si>
    <t>Բեժ երկար տարազ(աղջկա)</t>
  </si>
  <si>
    <t>&lt;&lt;Ռուսական&gt;հագուստ(աղջկա)</t>
  </si>
  <si>
    <t>&lt;&lt;Ռուսական&gt;հագուստ (տղայի)</t>
  </si>
  <si>
    <t>Կանաչ երկար տարազ</t>
  </si>
  <si>
    <t>Սպիտակ երկար տարազ</t>
  </si>
  <si>
    <t>Մի կաթիլ մեղրի հագուստ(նոր</t>
  </si>
  <si>
    <t>Մի կաթիլ մեղրի հագուստ(հին</t>
  </si>
  <si>
    <t>Թագավորի հագուստ</t>
  </si>
  <si>
    <t>Թիկնոց</t>
  </si>
  <si>
    <t>Մեղվի հագուստ</t>
  </si>
  <si>
    <t>Շան հագուստ</t>
  </si>
  <si>
    <t>Կատվի հագուստ</t>
  </si>
  <si>
    <t>Ուլիկի գլուխ</t>
  </si>
  <si>
    <t>Կարմիր &lt;&lt;խալաթ&gt;&gt;</t>
  </si>
  <si>
    <t>Սև թիկնոց</t>
  </si>
  <si>
    <t>Զինվորի համազգեստ</t>
  </si>
  <si>
    <t>Բոքսի ռինգի գորգ</t>
  </si>
  <si>
    <t>Գրքեր</t>
  </si>
  <si>
    <t>Համակարգիչ կոմպլեկտ G4900 3,1 GH2 Cache 2 Mb</t>
  </si>
  <si>
    <t>սեղան մեծ</t>
  </si>
  <si>
    <t>սեղան փոքր</t>
  </si>
  <si>
    <t>շերտավարագույր մեծ</t>
  </si>
  <si>
    <t>շերտավարագույր փոքր</t>
  </si>
  <si>
    <t xml:space="preserve">կախովի անկյունակ </t>
  </si>
  <si>
    <t xml:space="preserve">Կախիչ </t>
  </si>
  <si>
    <t>հայելի մեծ</t>
  </si>
  <si>
    <t>լեդ լույսեր</t>
  </si>
  <si>
    <t>գրքեր</t>
  </si>
  <si>
    <t>աշխատասեղան</t>
  </si>
  <si>
    <t xml:space="preserve"> սեղանի համակարգիչ</t>
  </si>
  <si>
    <t xml:space="preserve"> բազմաֆունկցիոնալ տպիչ  </t>
  </si>
  <si>
    <t xml:space="preserve"> անվտանգության տեսախցիկներ</t>
  </si>
  <si>
    <t>բաներներ</t>
  </si>
  <si>
    <t>տղամարդու աշնանային վերարկու</t>
  </si>
  <si>
    <t>կատվի համազգեստ</t>
  </si>
  <si>
    <t>շան համազգեստ</t>
  </si>
  <si>
    <t xml:space="preserve">տնօրենի աթոռ </t>
  </si>
  <si>
    <r>
      <rPr>
        <sz val="10"/>
        <color theme="1"/>
        <rFont val="Arial LatArm"/>
        <family val="2"/>
      </rPr>
      <t>զոդման ապարատ</t>
    </r>
    <r>
      <rPr>
        <sz val="11"/>
        <color theme="1"/>
        <rFont val="Arial LatArm"/>
        <family val="2"/>
      </rPr>
      <t xml:space="preserve"> </t>
    </r>
  </si>
  <si>
    <t>ջրի պոմպ</t>
  </si>
  <si>
    <t>16108,5</t>
  </si>
  <si>
    <t>Հավելված 10                                                Նաիրի համայնքի ավագանու                              2024 թվականի ------- N--- որոշման</t>
  </si>
  <si>
    <t>Միասնական հաշվում առկա գումար</t>
  </si>
  <si>
    <t>§Ð¾ò¦ Ü³ÇñÇÇ ¿Éó³Ýó</t>
  </si>
  <si>
    <t>2474663156674250</t>
  </si>
  <si>
    <t>Գազպրոմ Արմենիա» ՓԲԸ</t>
  </si>
  <si>
    <t>Վալի Գրուպ ՍՊԸ /ինտերնետ ծառայություն/</t>
  </si>
  <si>
    <t>2050022059901000</t>
  </si>
  <si>
    <t xml:space="preserve">  &lt;&lt;Եղվարդի մշակույթի տուն&gt;&gt; ՀՈԱԿ</t>
  </si>
  <si>
    <t xml:space="preserve">     §ԶՈՎՈՒՆԻԻ ԵՐԱԺՇՏԱԿԱՆ ԴՊՐՈՑ¦ Ðà²Î</t>
  </si>
  <si>
    <t>Անհատույց օգտագործման իրավունքով հանձնվող</t>
  </si>
  <si>
    <t>Սեփականության իրավունքով ամրացվող</t>
  </si>
  <si>
    <t>Ղեկավար սեղան</t>
  </si>
  <si>
    <t>ºñÏ³ÃÛ³  å³Ñ³ñ³Ý</t>
  </si>
  <si>
    <t>Գործավար սեղան</t>
  </si>
  <si>
    <t>ø³ÝáÝ</t>
  </si>
  <si>
    <t>øÇí</t>
  </si>
  <si>
    <t>ì³ñ³·áõÛñ</t>
  </si>
  <si>
    <t xml:space="preserve">   Ñ³ï</t>
  </si>
  <si>
    <t>Î³åÇãÝ»ñÇ ³Ùñ³ÏÝ»ñ</t>
  </si>
  <si>
    <t>àõëáõóãÇ ë»Õ³Ý</t>
  </si>
  <si>
    <t>Î³ËÇã</t>
  </si>
  <si>
    <t>îÝûñ»ÝÇ ë»Õ³Ý</t>
  </si>
  <si>
    <t xml:space="preserve">   հատ</t>
  </si>
  <si>
    <t xml:space="preserve">    քմ</t>
  </si>
  <si>
    <t>Աշ. Սեղան  աթոռներով</t>
  </si>
  <si>
    <t>Նոտակալ</t>
  </si>
  <si>
    <t>Երաժշտ.համակարգ ԼԳ OK55</t>
  </si>
  <si>
    <t>Փոշեկուլ EC1805A-R</t>
  </si>
  <si>
    <t xml:space="preserve">Խոսափող </t>
  </si>
  <si>
    <t>Բաժակ մեծ</t>
  </si>
  <si>
    <t>Բաժակ փոքր</t>
  </si>
  <si>
    <t>Դանակ դեսերտ</t>
  </si>
  <si>
    <t>Վազա մրգի</t>
  </si>
  <si>
    <t>Սփրոց  սեղանի</t>
  </si>
  <si>
    <t>Օվալ մեծ</t>
  </si>
  <si>
    <t>Օվալ փոքր</t>
  </si>
  <si>
    <t>Աղցաման</t>
  </si>
  <si>
    <t>Աղաման</t>
  </si>
  <si>
    <t>Տակդիր ցանցավոր</t>
  </si>
  <si>
    <t>Գրաֆին</t>
  </si>
  <si>
    <t>Ափսե մեծ</t>
  </si>
  <si>
    <t xml:space="preserve">    հատ</t>
  </si>
  <si>
    <t>Օդակարգավորիչ</t>
  </si>
  <si>
    <t>Գրասենյակային  աթոռ</t>
  </si>
  <si>
    <t xml:space="preserve">Աշակերտական /սեղան,2 աթոռ/ </t>
  </si>
  <si>
    <t>Սառնարան կոմպրեսորային</t>
  </si>
  <si>
    <t>Թեյնիկ  էլեկտրական</t>
  </si>
  <si>
    <t xml:space="preserve">     հատ</t>
  </si>
  <si>
    <t>Խոսափող  լարով</t>
  </si>
  <si>
    <t>Խոսափողի տակդիր</t>
  </si>
  <si>
    <t>Խոսափողի ոտքի մետաղ. տակդիր</t>
  </si>
  <si>
    <t>Աուդիո մալուխ միացուցիչներով</t>
  </si>
  <si>
    <t>ՈՒդ</t>
  </si>
  <si>
    <t>Դաշնամուր  Վեյնբախ</t>
  </si>
  <si>
    <t>Դաշնամուր  Պետրոֆ 3 սեղմակ</t>
  </si>
  <si>
    <t>Դաշնամուր  Ռաստով Դոն</t>
  </si>
  <si>
    <t>Հոսանքի սնուցման մարտկոց  USB</t>
  </si>
  <si>
    <t>Տեսաձայնագրիչ  Hikvision</t>
  </si>
  <si>
    <t>Նոտակալ  մետաղական</t>
  </si>
  <si>
    <t>սինթեզ</t>
  </si>
  <si>
    <t>Դաշնամուրի աթոռ կառավարվող</t>
  </si>
  <si>
    <t>Տավ  շվի</t>
  </si>
  <si>
    <t>Բլուլ</t>
  </si>
  <si>
    <t>Զուռնա</t>
  </si>
  <si>
    <t>¶³½åñáÙ ²ñÙ»ÝÇ³</t>
  </si>
  <si>
    <t>Ð¾ò Ü³ÇñÇÇ Ù³ëÝ³×ÛáõÕ</t>
  </si>
  <si>
    <t>2474663156679830</t>
  </si>
  <si>
    <t>Ինտերնետ</t>
  </si>
  <si>
    <t>1570081815780100</t>
  </si>
  <si>
    <t>ºÏ³Ùï³ÛÇÝ Ñ³ñÏ ¨ ëáó í×³ñ</t>
  </si>
  <si>
    <t>Դրոշմանիշ</t>
  </si>
  <si>
    <t>գրասենյակային ապրանքներ</t>
  </si>
  <si>
    <t>Հավելված 11                                                Նաիրի համայնքի ավագանու                              2024 թվականի ------- N--- որոշման</t>
  </si>
  <si>
    <t>Դահլիճի փափուկ բազկաթոռ</t>
  </si>
  <si>
    <t>Սեղան 1 տումբանի</t>
  </si>
  <si>
    <t>Կախիչ (պատի)</t>
  </si>
  <si>
    <t>Շերտավարագույր (մետր)</t>
  </si>
  <si>
    <t>Վարագույր-վելյուր կարմիր (մետր)</t>
  </si>
  <si>
    <t>Վարագույրի աստար (մետր)</t>
  </si>
  <si>
    <t xml:space="preserve"> Վարագույր - ատլաս  ոսկեգույն (մետր)</t>
  </si>
  <si>
    <t>Ատլաս բորդո (մետր)</t>
  </si>
  <si>
    <t xml:space="preserve">Սեղան N 1 </t>
  </si>
  <si>
    <t xml:space="preserve">Սեղան N 2 </t>
  </si>
  <si>
    <t>Սեղան համակարգչի</t>
  </si>
  <si>
    <t>Սեղան  խորհրդակցության</t>
  </si>
  <si>
    <t>Գազի մեմբրանային հաշվիչ G16</t>
  </si>
  <si>
    <t>Երկաթյա խողովակ</t>
  </si>
  <si>
    <t>ÎáÝù³Ù³Ý</t>
  </si>
  <si>
    <t>Ð³Ù³Ï³ñ·Çã/Matherboad ASROK</t>
  </si>
  <si>
    <t>¾É.ç»éáõóÇã</t>
  </si>
  <si>
    <t>Îñ³ÏÙ³ñÇã ПО-2</t>
  </si>
  <si>
    <t>ÐñÅ»ç í³Ñ³Ý³Ï</t>
  </si>
  <si>
    <t>Ջրաչափ DN 25</t>
  </si>
  <si>
    <t>153.285 Tronios Beamz BS 98 լուս. էֆ.</t>
  </si>
  <si>
    <t>178.142 Tronios Vonyx VSS150S բարձ. set</t>
  </si>
  <si>
    <t>151.316 Tronios Beamz BT320 LED լուս. էֆ.</t>
  </si>
  <si>
    <t>154. 060 Tronios Beamz DMX 192S</t>
  </si>
  <si>
    <t>Cymic միքշերային վահանակ</t>
  </si>
  <si>
    <r>
      <t>151.308 Tronios Beamz BT 280 LED լուս. էֆ</t>
    </r>
    <r>
      <rPr>
        <sz val="9"/>
        <color rgb="FF000000"/>
        <rFont val="Times New Roman"/>
        <family val="1"/>
        <charset val="204"/>
      </rPr>
      <t>.</t>
    </r>
    <r>
      <rPr>
        <sz val="9"/>
        <color rgb="FF000000"/>
        <rFont val="Sylfaen"/>
        <family val="1"/>
        <charset val="204"/>
      </rPr>
      <t xml:space="preserve"> </t>
    </r>
  </si>
  <si>
    <t>150.561 Tronios Beamz LCB 803 լուս. էֆ.</t>
  </si>
  <si>
    <t>Պոմպ կենտրոնախույս LEO</t>
  </si>
  <si>
    <t>Միասնական հաշիվ</t>
  </si>
  <si>
    <t>Դրոշմանիշային վճարի գծ.</t>
  </si>
  <si>
    <t xml:space="preserve"> </t>
  </si>
  <si>
    <t xml:space="preserve">ՎԵՈԼԻԱ ՋՈՒՐ ՓԲԸ
</t>
  </si>
  <si>
    <t xml:space="preserve">11500351562015
</t>
  </si>
  <si>
    <t>2196.20</t>
  </si>
  <si>
    <t xml:space="preserve">Հայէկոնոմ բանկ  </t>
  </si>
  <si>
    <t>163228135337</t>
  </si>
  <si>
    <t>31.12.2023թ.</t>
  </si>
  <si>
    <t>Աթոռ պլաստմասե</t>
  </si>
  <si>
    <t>Գրքերի դարակաշարեր</t>
  </si>
  <si>
    <t>Դարակաշար</t>
  </si>
  <si>
    <t>Ծաղկաման մեծ</t>
  </si>
  <si>
    <t>Մուտքի գորգ</t>
  </si>
  <si>
    <t>Զամբյուղ</t>
  </si>
  <si>
    <t>Հաշվիչ</t>
  </si>
  <si>
    <t>Մկրատ</t>
  </si>
  <si>
    <t>Ծաղկի ճյուղեր արհեստ.</t>
  </si>
  <si>
    <t>Օճառի աման</t>
  </si>
  <si>
    <t>Սուրճի բաժակ</t>
  </si>
  <si>
    <t>Կոնֆետնիցա</t>
  </si>
  <si>
    <t>Տարազային սթռոց</t>
  </si>
  <si>
    <t xml:space="preserve">Կավից ափսե </t>
  </si>
  <si>
    <t>Կավից կուժ</t>
  </si>
  <si>
    <t>Կավից բաժակ</t>
  </si>
  <si>
    <t>Ծառ կտրելու մկրատ</t>
  </si>
  <si>
    <t>Պտուտակահան</t>
  </si>
  <si>
    <t>Ռետինե խողովակ</t>
  </si>
  <si>
    <t>Սապոգ</t>
  </si>
  <si>
    <t>Երկարացման լար</t>
  </si>
  <si>
    <t>Էլ. Լար</t>
  </si>
  <si>
    <t>Կոճ</t>
  </si>
  <si>
    <t>Տոնածառի լույս</t>
  </si>
  <si>
    <t>Տոնածառի խաղալիք</t>
  </si>
  <si>
    <t>Տոնածառի տերև</t>
  </si>
  <si>
    <t>Շախմատ</t>
  </si>
  <si>
    <t>Չիպ</t>
  </si>
  <si>
    <t>Հրշեջ վահանակ գույքով</t>
  </si>
  <si>
    <t xml:space="preserve">Գրականություն </t>
  </si>
  <si>
    <t>Շախմատի գրատախտակ</t>
  </si>
  <si>
    <t>Դրուժբա</t>
  </si>
  <si>
    <t xml:space="preserve">                         ԳՆՈՐԴՆԵՐԻ, ՄԱՏԱԿԱՐԱՐՆԵՐԻ ԵՎ ԱՅԼ ԴԵԲԻՏՈՐՆԵՐԻ</t>
  </si>
  <si>
    <t xml:space="preserve">                       ՈՒ ԿՐԵԴԻՏՈՐՆԵՐԻ ՀԵՏ ՀԱՇՎԱՐԿՆԵՐԻ ԳՈՒՅՔԱԳՐՈՒՄ</t>
  </si>
  <si>
    <t>1930049430590100</t>
  </si>
  <si>
    <t>Եղվարդի կենտրոնացված գրադարանային համակարգ ՀՈԱԿ</t>
  </si>
  <si>
    <t>Հ Հ</t>
  </si>
  <si>
    <t>Դաշնամուր  &lt;&lt;Լիրիկա&gt;&gt;</t>
  </si>
  <si>
    <t>Մեծ ցուցափեղկ</t>
  </si>
  <si>
    <t>Ձայնապնակ պահարան</t>
  </si>
  <si>
    <t>Կախիչ հաելիով</t>
  </si>
  <si>
    <t>Կատալոգի արկղ</t>
  </si>
  <si>
    <t>Նկար  &lt;&lt;Անդրանիկ&gt;&gt;</t>
  </si>
  <si>
    <t>Գրապահարան սև</t>
  </si>
  <si>
    <t>Ծաղկաման կերամիկա</t>
  </si>
  <si>
    <t>Յուղանկար &lt;&lt;Մալիշկա&gt;&gt;</t>
  </si>
  <si>
    <t>Գրքային ֆոնդ</t>
  </si>
  <si>
    <t>1976</t>
  </si>
  <si>
    <t>1978</t>
  </si>
  <si>
    <t>Գիքային ֆոնդ</t>
  </si>
  <si>
    <t>Donatcoverscarlett  տաքաց.</t>
  </si>
  <si>
    <t>Donatcoverscarlett . տաքաց.</t>
  </si>
  <si>
    <t>Համակարգիչ  DVALCON S 300</t>
  </si>
  <si>
    <t>Մոնիտոր  LCLCE 1777</t>
  </si>
  <si>
    <t>Լուսամփոփ</t>
  </si>
  <si>
    <t>Երկաթյա էտաժերկա</t>
  </si>
  <si>
    <t>Ընթերցասեղան մեծ</t>
  </si>
  <si>
    <t xml:space="preserve">Ընթերցասեղան </t>
  </si>
  <si>
    <t>Գարպահարան փայտյա</t>
  </si>
  <si>
    <t>Սեղան  2 տումբանի</t>
  </si>
  <si>
    <t>CD</t>
  </si>
  <si>
    <t>ք.մ.</t>
  </si>
  <si>
    <t>Փոշեկուլ LG</t>
  </si>
  <si>
    <t>Գրքային ֆոնդ (բրոշյուր)</t>
  </si>
  <si>
    <t>Պրինտեր Canon MF3010</t>
  </si>
  <si>
    <t>&lt;&lt;Բոլոր ժամանակների Հայաստան&gt;&gt; գիրք</t>
  </si>
  <si>
    <t>Գրքային ֆոնդ  (նվեր)</t>
  </si>
  <si>
    <t>Գրքային ֆոնդ (նվեր)</t>
  </si>
  <si>
    <t>Դարակ</t>
  </si>
  <si>
    <t xml:space="preserve">Գրքային ֆոնդ </t>
  </si>
  <si>
    <t>Սուրճի սեղան HOBEL WMX-CT-16 (1)</t>
  </si>
  <si>
    <t>Գրապահարան և դարակաշար HOBEL DAVEN K003 (1)</t>
  </si>
  <si>
    <t>Գրապահարան և դարակաշար HOBEL V-LANFEN-03 7648 (1)</t>
  </si>
  <si>
    <t>Աթոռ HOBEL WMX-CH-81 BLACK (1)</t>
  </si>
  <si>
    <t>Սպասարկման սեղան</t>
  </si>
  <si>
    <t>Ստեղնաշար UGREEN M K003 COMBO (BK)(90561)</t>
  </si>
  <si>
    <t>ՀԱՄԱԿԱՐԳԻՉ INTEL G5 905-4.240 SSD (10G)</t>
  </si>
  <si>
    <t>ՄՈՆԻՏՈՐ LG 22MP400-B</t>
  </si>
  <si>
    <t>ՀԱՄԱԿԱՐԳՉԱՅԻՆ ԲԱՐՁՐԱԽՈՍ GENIUS SP-HF1 80 USB (WOOD0</t>
  </si>
  <si>
    <t>Գրապահարան 1 կոմպլեկտ</t>
  </si>
  <si>
    <t>կոպլեկտ</t>
  </si>
  <si>
    <t>Գյուղ Զորավան</t>
  </si>
  <si>
    <t>Քարտերի արկղ</t>
  </si>
  <si>
    <t xml:space="preserve">Գրադարակ երկաթյա </t>
  </si>
  <si>
    <t>Սեղան 2 տումբանի</t>
  </si>
  <si>
    <t>Աթոռ երկաթյա</t>
  </si>
  <si>
    <t>Ցուցափեղկ</t>
  </si>
  <si>
    <t>Գյուղ Արագյուղ</t>
  </si>
  <si>
    <t>Մանկական և այլ գրքեր</t>
  </si>
  <si>
    <t>Գրադարակներ</t>
  </si>
  <si>
    <t>&lt;&lt;Ռիջիդ&gt;&gt; ՍՊԸ</t>
  </si>
  <si>
    <t>&lt;&lt;Մ. Բուատ&gt;&gt; ՍՊԸ</t>
  </si>
  <si>
    <t>Օրհուս ՀԿ</t>
  </si>
  <si>
    <t xml:space="preserve">Ընդամենը </t>
  </si>
  <si>
    <t>&lt;&lt;Արդշինբանկ&gt;&gt;</t>
  </si>
  <si>
    <t>2473702175460000</t>
  </si>
  <si>
    <t>167678.5</t>
  </si>
  <si>
    <r>
      <t xml:space="preserve">    Î³ÝËÇÏ ¹ñ³Ù </t>
    </r>
    <r>
      <rPr>
        <b/>
        <sz val="11"/>
        <rFont val="Arial LatArm"/>
        <family val="2"/>
      </rPr>
      <t xml:space="preserve"> 0 </t>
    </r>
    <r>
      <rPr>
        <sz val="11"/>
        <rFont val="Arial LatArm"/>
        <family val="2"/>
      </rPr>
      <t>¹ñ³Ù</t>
    </r>
  </si>
  <si>
    <t xml:space="preserve">    ¸ñ³Ù³ñÏÕ³ÛÇÝ ûñ¹»ñÝ»ñÇ í»ñçÇÝ Ñ³Ù³ñÝ»ñÁ, ÙáõïùÇ N 0 »ÉùÇ N 0</t>
  </si>
  <si>
    <t>Հավելված 1                                                                                    Նաիրի համայնքի ավագանու                                       2024 թվականի ------- N--- որոշման</t>
  </si>
  <si>
    <t>Հավելված 12                                                Նաիրի համայնքի ավագանու                              2024 թվականի ------- N--- որոշման</t>
  </si>
  <si>
    <t>Հավելված 13                                                Նաիրի համայնքի ավագանու                              2024 թվականի ------- N--- որոշման</t>
  </si>
  <si>
    <t>Հավելված 14                                                Նաիրի համայնքի ավագանու                              2024 թվականի ------- N--- որոշման</t>
  </si>
  <si>
    <t>Պռոշյանի  &lt;&lt;Կարոտ Մկրտչյան&gt;&gt; մշակույթի կենտրոն ՀՈԱԿ</t>
  </si>
  <si>
    <t xml:space="preserve">    &lt;&lt;ԶՈՎՈՒՆԻԻ  ՄՇԱԿՈՒԹԱՅԻՆ ԿԵՆՏՐՈՆ &gt;&gt; ՀՈԱԿ         </t>
  </si>
  <si>
    <t>&lt;&lt;Զովունիի մանկապարտեզ&gt;&gt; ՀՈԱԿ</t>
  </si>
  <si>
    <t>«Քասախի արվեստի  դպրոց ՀՈԱԿ-ին
 սեփականության իրավունքով պատկանող հիմնական միջոցների վերաբերյալ</t>
  </si>
  <si>
    <t>Ինստիտուտի մասնաշենք /հանրակացարան/ 11 միավոր</t>
  </si>
  <si>
    <t>&lt;&lt;Վալի գրուպ&gt;&gt;</t>
  </si>
  <si>
    <t>&lt;&lt;Գազպրոմ Արմենիա&gt;&gt; ՓԲԸ</t>
  </si>
  <si>
    <t>&lt;&lt;Տելեկոմ Արմենիա&gt;&gt; ԲԲԸ</t>
  </si>
  <si>
    <t>&lt;&lt;հայաստանի Էլեկտրական ցանցեր&gt;&gt; ՓԲԸ</t>
  </si>
  <si>
    <t>Ձեռք բերման տարեթիվ</t>
  </si>
  <si>
    <t>Չափի միավոր</t>
  </si>
  <si>
    <t>¼ÇÉ-ØØ¼-4502</t>
  </si>
  <si>
    <t>²Õµ³ñÏÕ</t>
  </si>
  <si>
    <t>Ê³Õ³ë»Õ³Ý</t>
  </si>
  <si>
    <t>æñÇ åáÙåÇ ß³ñÅÇã</t>
  </si>
  <si>
    <t>îåÇã HP</t>
  </si>
  <si>
    <t>äáÙå NDB 500/70</t>
  </si>
  <si>
    <t>Þ³ñÅÇã 160KB 1500åï</t>
  </si>
  <si>
    <t>äáÙå NDB 320/50</t>
  </si>
  <si>
    <t>Î³ÉáÝÏ³</t>
  </si>
  <si>
    <t>Ko-413 ·³½ 53 ³Õµ³ï.</t>
  </si>
  <si>
    <t>1999</t>
  </si>
  <si>
    <t>²íïáÙ»ù»Ý³  GAZ  2410</t>
  </si>
  <si>
    <t>¼ÇÉ KO-449-10 աղբատար</t>
  </si>
  <si>
    <t xml:space="preserve">Ø»ù»Ý³  MDK </t>
  </si>
  <si>
    <t>îñ³Ïïáñ Êî¼</t>
  </si>
  <si>
    <t>¶ñ»Û¹»ñ</t>
  </si>
  <si>
    <t>Îó³ë³ÛÉ</t>
  </si>
  <si>
    <t>îñ³Ïïáñ</t>
  </si>
  <si>
    <t>²Õµ³ñÏÕ Ù»Í</t>
  </si>
  <si>
    <t>Î³ñáõë»É</t>
  </si>
  <si>
    <t>Öá×³Ý³Ï T-³Ó¨</t>
  </si>
  <si>
    <t>Öá×³Ý³Ï 2 ï»Õ³Ýáó</t>
  </si>
  <si>
    <t>Öá×áÝ³Ï 2 ï»Õ³Ýáó</t>
  </si>
  <si>
    <t>Öá×³Ý³Ï 6 ï»Õ³Ýáó</t>
  </si>
  <si>
    <t>Î³Ý·³éÇ Í³ÍÏáó ÷áùñ</t>
  </si>
  <si>
    <t>Î³Ý·³éÇ Í³ÍÏáó Ù»Í</t>
  </si>
  <si>
    <t>Î³Ý·³éÇ Í³ÍÏáó</t>
  </si>
  <si>
    <t>¶»ñ»½Ù³Ýáó</t>
  </si>
  <si>
    <t xml:space="preserve">÷áÕáó³ÛÇÝ Éáõë³íáñáõÃÛáõÝ  </t>
  </si>
  <si>
    <t>ë»Õ³Ý</t>
  </si>
  <si>
    <t>Ýëï³ñ³Ý</t>
  </si>
  <si>
    <t>ë»Õ³Ý ÷áùñ</t>
  </si>
  <si>
    <t>Üëï³ñ³Ý</t>
  </si>
  <si>
    <t>ºñÏ³ÃÛ³ ¿ï³Å»ñÏ³</t>
  </si>
  <si>
    <t>æñÇ µ³Ï</t>
  </si>
  <si>
    <t>Üëï³ñ³Ý (2Ù-ոց)</t>
  </si>
  <si>
    <t>Éí³ó³ñ³Ý å³Ñ³ñ³Ýáí</t>
  </si>
  <si>
    <t>²Õµ³ñÏÕ ÷áùñ</t>
  </si>
  <si>
    <t>²÷ë»</t>
  </si>
  <si>
    <t>²Õ³Ù³Ý</t>
  </si>
  <si>
    <t>²÷ë» Óí³Ó¨ ÓÏ³Ý</t>
  </si>
  <si>
    <t>²÷ë» ÷áùñ</t>
  </si>
  <si>
    <t>²÷ë» ½³ÏáõëÏÇ</t>
  </si>
  <si>
    <t>²÷ë» ½»ÛÃáõÝÇ</t>
  </si>
  <si>
    <t>ä³ï³é³ù³Õ</t>
  </si>
  <si>
    <t>ì³½ Ùñ·Ç</t>
  </si>
  <si>
    <t>ØáËñ³Ù³Ý</t>
  </si>
  <si>
    <t>µ³óÇã</t>
  </si>
  <si>
    <t>ë÷éáó</t>
  </si>
  <si>
    <t>Î³ëïñáõÉÏ³ 40É.</t>
  </si>
  <si>
    <t>Î³ëïñáõÉÏ³ 50É.</t>
  </si>
  <si>
    <t>Î³ëïñáõÉÏ³ 15É.</t>
  </si>
  <si>
    <t>Þ»ñ»÷ ù³÷ÏÇñ</t>
  </si>
  <si>
    <t>Ø»Í ¹³Ý³Ï</t>
  </si>
  <si>
    <t>Ð³óÇ ï³Ëï³Ï</t>
  </si>
  <si>
    <t>êñµÇã »ñ»ëÇ</t>
  </si>
  <si>
    <t>öÉ³íù³Ù óÇÝÏ»</t>
  </si>
  <si>
    <t>êÇÝÇ Ï³åñáÝ»</t>
  </si>
  <si>
    <t>êÇÝÇ Ý»ñÅ»</t>
  </si>
  <si>
    <t>êáõñ×Ç µ³Å³Ï</t>
  </si>
  <si>
    <t xml:space="preserve">êñ×»÷ </t>
  </si>
  <si>
    <t>´³Å³Ï Ù»Í</t>
  </si>
  <si>
    <t>´³Å³Ï ÷áùñ</t>
  </si>
  <si>
    <t>´³Å³Ï µéÝ³Ïáí</t>
  </si>
  <si>
    <t>È³·³Ý Ï³åñáÝ»</t>
  </si>
  <si>
    <t>äáÉÇ ÷³Ûï</t>
  </si>
  <si>
    <t>¶³½ûç³Ë</t>
  </si>
  <si>
    <t>¶³½Ç ËáÕáí³Ï</t>
  </si>
  <si>
    <t>ØáËñ³Ù³Ý Ù»Í</t>
  </si>
  <si>
    <t>¸áõÛÉ</t>
  </si>
  <si>
    <t>²÷ë»Ý»ñÇ å³ëï³íÏ³</t>
  </si>
  <si>
    <t>Î³ñïáýÇÉ Ù³ùñÇã</t>
  </si>
  <si>
    <t xml:space="preserve">Þ»ñï³í³ñ³·áõÛñ  </t>
  </si>
  <si>
    <t>ú¹³÷áËÇã SAMSUNG</t>
  </si>
  <si>
    <t>äáÙå</t>
  </si>
  <si>
    <t>Ñ»éáõëï³óáõÛóÇ ï³Ï¹Çñ</t>
  </si>
  <si>
    <t>³Õµ³ñÏÕ</t>
  </si>
  <si>
    <t>çñÇ ³å³ñ³ï Bosch</t>
  </si>
  <si>
    <t>Ð³·áõëïÇ Ï³ËÇã</t>
  </si>
  <si>
    <t>ö³÷áõÏ Ï³ÑáõÛù</t>
  </si>
  <si>
    <t>²ÃáéÝ»ñ</t>
  </si>
  <si>
    <t>»Ï»Õ»óáõ ³ñïù. Éáõë³íáñáõÃ.</t>
  </si>
  <si>
    <t>³Õցան  ԶԻԼ KO-449-10</t>
  </si>
  <si>
    <t>4522620</t>
  </si>
  <si>
    <t>³íïá³ßï³ñ³Ï ìê-22-01</t>
  </si>
  <si>
    <t xml:space="preserve">áéá·Ù³Ý ó³Ýó  </t>
  </si>
  <si>
    <t xml:space="preserve">·»ñ»½Ù³ÝáóÇ ó³ÝÏ³å³ï  </t>
  </si>
  <si>
    <t xml:space="preserve">ÏáÛáõÕ³·ÇÍ </t>
  </si>
  <si>
    <t xml:space="preserve">ÏáÛáõÕ³·ÇÍ  </t>
  </si>
  <si>
    <t>ÏáÛáõÕ³·Í»ñÇ ¹Çï³Ñáñ. ë³É</t>
  </si>
  <si>
    <t>ä»ñý»ñ³ïáñ</t>
  </si>
  <si>
    <t>Î³ñáõë»É 4 ï»Õ³Ýáó</t>
  </si>
  <si>
    <t>²ëý³Éï³å³ïփողոցներ</t>
  </si>
  <si>
    <t xml:space="preserve">öáÕáó³ÛÇÝ Éáõë³íáñáõÃÛáõÝ  </t>
  </si>
  <si>
    <t xml:space="preserve">öáÕáó³ÛÇÝ Éáõë³íáñáõÃÛáõÝ </t>
  </si>
  <si>
    <t>´»Ù³Ñ³ñÃ³Ï</t>
  </si>
  <si>
    <t xml:space="preserve">Öá×աÝ³Ï </t>
  </si>
  <si>
    <t>ê³ÑÇã</t>
  </si>
  <si>
    <t>²ëֆ³Éï³å³ï ճանապարհներ</t>
  </si>
  <si>
    <t xml:space="preserve">Փողոցային լուսավորություն </t>
  </si>
  <si>
    <t xml:space="preserve">Խճապատված փողոցներ </t>
  </si>
  <si>
    <t>Ոռոգման ցանց</t>
  </si>
  <si>
    <t>Սելավատարի կառուցում</t>
  </si>
  <si>
    <t>²ëý³Éï³å³ï  փողոց.</t>
  </si>
  <si>
    <t>Աղբարկղ</t>
  </si>
  <si>
    <t xml:space="preserve">Կոյուղագիծ </t>
  </si>
  <si>
    <t xml:space="preserve"> Կոյուղագիծ</t>
  </si>
  <si>
    <t>ԿոյուղագÇծ</t>
  </si>
  <si>
    <t>Տերյան փողոցի ջրագիծ</t>
  </si>
  <si>
    <t>Զ.Անդրանիկի խմ.ջրագիծ</t>
  </si>
  <si>
    <t>Խոտհնձիչ կոմբայն</t>
  </si>
  <si>
    <t>Էլ. Խոտհնձիչ</t>
  </si>
  <si>
    <t>Պլաստմասե կոճ ճկախսղովակի</t>
  </si>
  <si>
    <t>üáñ¹ ïñ³Ý½Çï</t>
  </si>
  <si>
    <t>»ñÏ³ÃÛ³ óáõó³Ý³Ï</t>
  </si>
  <si>
    <t xml:space="preserve">³ëý³Éï³å³ï  փողոցներ </t>
  </si>
  <si>
    <t xml:space="preserve">Ա½³ï³Ù³ñïÇÏÝ»ñի Ñáõß³Ñ³Ù³ÉÇñÇ ó³ÝÏ³å³ïáõÙ </t>
  </si>
  <si>
    <t>Ա½³ï³Ù³ñïÇÏÝ»ñի Ñáõß³Ñ³Ù³ÉÇñÇ  ë³ÉÇÏ³å³ïáõÙ.</t>
  </si>
  <si>
    <t xml:space="preserve"> ³ëý³Éï³å³ï  փողոցներ</t>
  </si>
  <si>
    <t>¾É»Ïïñ³Ï³Ý ç»éáõóÇã</t>
  </si>
  <si>
    <t>äáÙå Luck 220-240</t>
  </si>
  <si>
    <t>¶³½Ç Ù»Ùµñ³Ý³ÛÇÝ Ñ³ßíÇã C6C</t>
  </si>
  <si>
    <t>Ð³ßíÇã »é³ý³½</t>
  </si>
  <si>
    <t>Éáõë³ïáõ</t>
  </si>
  <si>
    <t>Ø»ÏÝ³ñÏÇã</t>
  </si>
  <si>
    <t xml:space="preserve"> կոյուղագիծ  </t>
  </si>
  <si>
    <t>Կոյուղատարի կոլեկտր</t>
  </si>
  <si>
    <t>Պոմպ կենտրոնախույս</t>
  </si>
  <si>
    <t>Ասֆալտապատ փողոցներ</t>
  </si>
  <si>
    <t>Թուջե մտոց իր կափարիչով</t>
  </si>
  <si>
    <t>Լուսարձակի հսկիչ</t>
  </si>
  <si>
    <t>Երևանյան թաղամասի լուսավորության անցկացում</t>
  </si>
  <si>
    <t>N1 մանկապարտեզի ոռոգման համ. վերանորոգում</t>
  </si>
  <si>
    <t>Բենզինային խոտհնձիչ</t>
  </si>
  <si>
    <t>Խոտնհձիչ</t>
  </si>
  <si>
    <t>Սաֆարյան փողոցի կոյուղու կառուցում</t>
  </si>
  <si>
    <t>Սաֆարյան փողոցի խմելու ջրագծի կառուցում</t>
  </si>
  <si>
    <t>Կանգառի ծածկոց</t>
  </si>
  <si>
    <t>Էլեկտ. Դրուժբա</t>
  </si>
  <si>
    <t>Աղբարկղեր</t>
  </si>
  <si>
    <t>Աղ տարածող սարքավորում</t>
  </si>
  <si>
    <t>Մուտքի տեսախցիկներ</t>
  </si>
  <si>
    <t>Կամազ 5320 հիդրոխողովակ</t>
  </si>
  <si>
    <t xml:space="preserve"> էնշեյի յուղի նասոս</t>
  </si>
  <si>
    <t>յուղի ճնշման խողովակ</t>
  </si>
  <si>
    <t xml:space="preserve"> շտոկ</t>
  </si>
  <si>
    <t>Կամազ ԿՕ-415Ա գեներատոր</t>
  </si>
  <si>
    <t>ռիչագ ռեգիլիրով.պրավի լեվի</t>
  </si>
  <si>
    <t xml:space="preserve"> Հիդրավլիկ շտոկ</t>
  </si>
  <si>
    <t xml:space="preserve"> Հիդրոգլան</t>
  </si>
  <si>
    <t xml:space="preserve"> Հիդրավլիկի խողովակ</t>
  </si>
  <si>
    <t>Ջրի պոմպ</t>
  </si>
  <si>
    <t>Գծանշում</t>
  </si>
  <si>
    <t>Խաղահրապարակի վերանորոգում</t>
  </si>
  <si>
    <t>Փոսային նորոգում</t>
  </si>
  <si>
    <t>Սղոցած ասֆ.խճապատում</t>
  </si>
  <si>
    <t>Մետաղյա աղբարկղ</t>
  </si>
  <si>
    <t>Հովացուցիչ</t>
  </si>
  <si>
    <t>Փոսային նորոգում և տեղ. Հսկող.</t>
  </si>
  <si>
    <t>ՀՄՊ Հուշարձանի ոռոգման ջր. կառ.</t>
  </si>
  <si>
    <t>գծմ</t>
  </si>
  <si>
    <t xml:space="preserve">Սղոցած ասֆալտով խճապատում </t>
  </si>
  <si>
    <t xml:space="preserve"> Սպանդարյան փողոցի կոյուղագծի կառ.</t>
  </si>
  <si>
    <t>գծ մ</t>
  </si>
  <si>
    <t>Պռոշյան փողոցի կոյուղագծի կառ.</t>
  </si>
  <si>
    <t>Պ. Սևակի 2-րդ փող. Կոյուղ. Վերանորոգում</t>
  </si>
  <si>
    <t>Փողոցների լուսավ. Ցանցի կառուցում</t>
  </si>
  <si>
    <t>Անվադող Կամազ 5320</t>
  </si>
  <si>
    <t>Անվադող Կամազ 415Ա</t>
  </si>
  <si>
    <t>Մարտկոցային մկրատ</t>
  </si>
  <si>
    <t>Բենզինային/ճյուղ կտրող/</t>
  </si>
  <si>
    <t>Շինարարների կոյուղագիծ</t>
  </si>
  <si>
    <t>Գերեզմանոցի ներքին ոռոգման ցանցի կառուցում</t>
  </si>
  <si>
    <t>Մ:Եղվարդեցու 2;3;4 փ-ցների գազաֆիկացում</t>
  </si>
  <si>
    <t>Ասֆալտապատում</t>
  </si>
  <si>
    <t>Թրթուրավոր բուլդուզեր,խորքային փխրեցուցիչ</t>
  </si>
  <si>
    <t>Էքսկավատոր ELAZ,հիդրավլիկ մուրճով FD-5X</t>
  </si>
  <si>
    <t>Ազոտային գութան</t>
  </si>
  <si>
    <t>Մեխանիկական գութան 4 խոփանի</t>
  </si>
  <si>
    <t>Դուպլեքսային -կտրող կախովի խոտհնձիչ</t>
  </si>
  <si>
    <t>Խոտի մամլիչ-հակավորիչ</t>
  </si>
  <si>
    <t>Անիվավոր տրակտոր Ա,2-րդ  քարշակ դասի, կոմունալ հրիչով</t>
  </si>
  <si>
    <t>Մինիամբարձիչ/ցողման խոզանակ,շերեփ,շերեփավոր էքսկավատոր,հիդրոմուրճ</t>
  </si>
  <si>
    <t>Անիվավոր տրակտորXSF,3-րդ քարշակ դասի,կոմունալ հրիչով TX250</t>
  </si>
  <si>
    <t>Եղվարդ քաղաքի զբոսայգու կառուցում</t>
  </si>
  <si>
    <t>Լուսավորության ցանցի վերանորոգում</t>
  </si>
  <si>
    <t>կմ</t>
  </si>
  <si>
    <t>Մովսես Եղվարդեցու  2,3,4 փողոցների գազաֆիկացում</t>
  </si>
  <si>
    <t>Զաքարյան փողոցի հիմնանորոգում</t>
  </si>
  <si>
    <t>Ե/Բ ջրատար  ԼՌ-4</t>
  </si>
  <si>
    <t>Մանկական կառուսել 4 նստատեղ</t>
  </si>
  <si>
    <t>Մանկական ճոճանակ 2 նստատեղ</t>
  </si>
  <si>
    <t>Մանկական  սղարան</t>
  </si>
  <si>
    <t>Մետաղական աղբարկղ</t>
  </si>
  <si>
    <t>Համակարգչի լրակազմ  core 15/DDR4 8GB/SSD 240GB  մկնիկ, ստեցնաշար,մոնիտոր PHILIPS 21.5</t>
  </si>
  <si>
    <t>Անվադող 9․00 R20 I-N 420 MB 14 PR</t>
  </si>
  <si>
    <t>Բազմաֆունկցիոնալ տպող սարք (Canon MF I Sensys MF 237w)</t>
  </si>
  <si>
    <t>Ավտոմեքենա OPEL COMBO 1.6  CNG</t>
  </si>
  <si>
    <t xml:space="preserve">Ավտոմեքենայի անիվներ 9․00 R20 N- 142 MB OМСКШИНА </t>
  </si>
  <si>
    <t>Փողոցների փոսային նորոգում</t>
  </si>
  <si>
    <t>Բենզասղոց</t>
  </si>
  <si>
    <t>Լուսարձակիչ</t>
  </si>
  <si>
    <t>Բալգարկա  3000 w 2300 մմ</t>
  </si>
  <si>
    <t>Մի շարք փողոցների արտաքին լուսավորության ցանցի կառուցում</t>
  </si>
  <si>
    <t>Կոյուղու կառուցում</t>
  </si>
  <si>
    <t>Սղոցած ասֆալտով խճապատում</t>
  </si>
  <si>
    <t>Թեք տանիքների նորոգում</t>
  </si>
  <si>
    <t>շենք</t>
  </si>
  <si>
    <t>Նստարաններ</t>
  </si>
  <si>
    <t>Աղբարկղ մեծ</t>
  </si>
  <si>
    <t>Աղբարկղ փոքր</t>
  </si>
  <si>
    <t>Կանգառների կառուցում և բարեկարգում</t>
  </si>
  <si>
    <t xml:space="preserve"> Սեղանի համակարգիչ</t>
  </si>
  <si>
    <t>Յու պի էս</t>
  </si>
  <si>
    <t>Պերֆերատոր</t>
  </si>
  <si>
    <t>Բենզինային մկրատ</t>
  </si>
  <si>
    <t>Բենզախոտհնձիչ</t>
  </si>
  <si>
    <t>Հորի պոմպ</t>
  </si>
  <si>
    <t>մարտկոցային ցողիչ 3WBD-20B</t>
  </si>
  <si>
    <t>Քսայուղ-ի օդային լյուբրի/սմասկի գործիք</t>
  </si>
  <si>
    <t>Սառնարան1500SN/սգո սրահ/</t>
  </si>
  <si>
    <t>խմելու ջրագծի կառուցում</t>
  </si>
  <si>
    <t>Կոյուղու ցանցի կառուցում</t>
  </si>
  <si>
    <t>ԶՈՐԱՎԱՆ</t>
  </si>
  <si>
    <t xml:space="preserve">Աթոռ սրահի                                                                                               </t>
  </si>
  <si>
    <t>Սառնարան MIDEA HD598FWST</t>
  </si>
  <si>
    <t>Գազօջախ CG-15112</t>
  </si>
  <si>
    <t>Ափսե սպիտակ ԱՎ-88</t>
  </si>
  <si>
    <t>Ափսե սպիտակ ԱՎ-89</t>
  </si>
  <si>
    <t>Ափսեի տակդիր</t>
  </si>
  <si>
    <t>Խոր ափսե</t>
  </si>
  <si>
    <t>Աղցանաման 1 օպալ</t>
  </si>
  <si>
    <t>Աղցանաման 2 օպալ</t>
  </si>
  <si>
    <t>Աղցանաման 3 կերամիկա</t>
  </si>
  <si>
    <t>Ափսե / պանրի/ կերամիկա</t>
  </si>
  <si>
    <t>Ափսե օպալ</t>
  </si>
  <si>
    <t>Ձկան ափսե</t>
  </si>
  <si>
    <t>Մրգաման</t>
  </si>
  <si>
    <t>Եռահարկ</t>
  </si>
  <si>
    <t>Գդալ մեծ</t>
  </si>
  <si>
    <t>Դանակ /պանրի/</t>
  </si>
  <si>
    <t>Խաչքար հուշարձան</t>
  </si>
  <si>
    <t>Փողոցի  լուսավ.</t>
  </si>
  <si>
    <t>Հողերի ոռոգման ցանց</t>
  </si>
  <si>
    <t>Գազի մագիստրալ</t>
  </si>
  <si>
    <t>Ավանի գազի մագիստրալ</t>
  </si>
  <si>
    <t>Գերեզմանոցի լուսավորման ցանց</t>
  </si>
  <si>
    <t>Գերեզմանոցի ջրամատակարարում</t>
  </si>
  <si>
    <t>Համայնքի հատակագիծ</t>
  </si>
  <si>
    <t>2-րդ փողոցի կոյուղու կառուցում</t>
  </si>
  <si>
    <t xml:space="preserve">2-րդ փողոցի ասֆալտապատում </t>
  </si>
  <si>
    <t>3-րդ փողոցի բարեկարգում</t>
  </si>
  <si>
    <t>5-րդ փողոցի լուսավորություն</t>
  </si>
  <si>
    <t>2-րդ փողոցի լուսավորություն</t>
  </si>
  <si>
    <t>Փողոցների ասֆալտապատում</t>
  </si>
  <si>
    <t xml:space="preserve">Տրակտոր </t>
  </si>
  <si>
    <t>Տրակտորի կցասայլ</t>
  </si>
  <si>
    <t>1-ին փողոցի 10-րդ նրբացքի կոյուղագիծ</t>
  </si>
  <si>
    <t>Անվադող 15․5․R-38  Փ-2A</t>
  </si>
  <si>
    <t>Ոռոգման ցանցի կառուցում</t>
  </si>
  <si>
    <t>Մետաղական ցանկապատի կառուցոմ</t>
  </si>
  <si>
    <t>1-ին փողոցի 10-րդ նրբացքի ասֆալտապատում</t>
  </si>
  <si>
    <t>10-րդ փողոցի գազաֆիկացում</t>
  </si>
  <si>
    <t>Խմելու ջրագծի կառուցում</t>
  </si>
  <si>
    <t>Աթոռակ՝ մետաղյա կարկասով</t>
  </si>
  <si>
    <t xml:space="preserve">   ԶՈՎՈՒՆԻ</t>
  </si>
  <si>
    <t>Ցածր լարման լուս. համայնքային</t>
  </si>
  <si>
    <t xml:space="preserve">Ցածր լարման փողոցային լուսավորություն </t>
  </si>
  <si>
    <t>Ցածր լարման փողոցային լուսավորություն</t>
  </si>
  <si>
    <t>Ճանապարհ ավանում /ասֆալտապատ/</t>
  </si>
  <si>
    <t xml:space="preserve">Ասֆալտ ճանապարհ </t>
  </si>
  <si>
    <t>Ասֆալտ ճանապարհ</t>
  </si>
  <si>
    <t xml:space="preserve">Ասֆալտապատ ճանապարհ </t>
  </si>
  <si>
    <t xml:space="preserve"> 18 փողոցի ասֆալտապատում </t>
  </si>
  <si>
    <t xml:space="preserve">Ասֆալտապատ ճանապարհների փոսային նորոգում </t>
  </si>
  <si>
    <t>Թունաքիմիկատ.պահեստ</t>
  </si>
  <si>
    <t>Հողամասերի ոռոգման ցանց</t>
  </si>
  <si>
    <t>Հողամասերի ջրատար փակ խողովակաշար</t>
  </si>
  <si>
    <t>Այգիների ոռոգում ցանց կիսախողովակ</t>
  </si>
  <si>
    <t>Փակ ջրատար</t>
  </si>
  <si>
    <t>Լուծույթի ավազան</t>
  </si>
  <si>
    <t>Հակահրդեհային ավազան</t>
  </si>
  <si>
    <t>Ջրագիծ 2-րդ տեղամասում</t>
  </si>
  <si>
    <t>Էլ ենթակայան</t>
  </si>
  <si>
    <t>Գերեզմանատուն /2 հատ /</t>
  </si>
  <si>
    <t>Ոռոգման ներտնային ցանց</t>
  </si>
  <si>
    <t>Ցածր լարման լուսավորություն</t>
  </si>
  <si>
    <t xml:space="preserve">Ենթակայան </t>
  </si>
  <si>
    <t>5 և 7 շենքերի կոյուղագիծ</t>
  </si>
  <si>
    <t>Ոռոգման ցանցի փականները պահպանող մետաղական արկղ</t>
  </si>
  <si>
    <t>ԱՄՈ թաղամասի գազաֆիկացում</t>
  </si>
  <si>
    <t>7- րդ փողոցի ոռոգ.համակ.հիմնանորոգում</t>
  </si>
  <si>
    <t>Խմելու ջրագծի հիմնանորոգում տեղ. և հեղինակային հսկողություն</t>
  </si>
  <si>
    <t>1,5,15,16 փողոցների լուսավ. Ցանցի կառ.</t>
  </si>
  <si>
    <t>Ճանապարհների բարեկարգում</t>
  </si>
  <si>
    <t>Ոռոգ. ցանցի մասն վերան /կլոր խող./</t>
  </si>
  <si>
    <t>6;21;22;23;24 և 25 փողոցների գազաֆ-ցում</t>
  </si>
  <si>
    <t>Փողոցների կոյուղագծի կառուցում</t>
  </si>
  <si>
    <t>Խաչի տեղադրում</t>
  </si>
  <si>
    <t>Մի շարք փողոցների լուսավորություն</t>
  </si>
  <si>
    <t>35-16-րդ փողոցների ասֆալտապատում</t>
  </si>
  <si>
    <t>Անվադող 10․00 R20 OI-73B</t>
  </si>
  <si>
    <t>35-16-րդ փողոցների սղոցած ասֆալտապատում</t>
  </si>
  <si>
    <t>æñÇ åáÙå Grundfos</t>
  </si>
  <si>
    <t>6-րդ փողոցի ա/բ-յա  հիմնանորոգում</t>
  </si>
  <si>
    <t>Կույուղու կառուցում</t>
  </si>
  <si>
    <t xml:space="preserve">Ջրի  պոմպ </t>
  </si>
  <si>
    <t>Երկաթբետոնյա ցանկապատ</t>
  </si>
  <si>
    <t xml:space="preserve">մետր </t>
  </si>
  <si>
    <t xml:space="preserve">Երնջատապիմայրառու </t>
  </si>
  <si>
    <t xml:space="preserve">Եղվարդի մայր առու  </t>
  </si>
  <si>
    <t xml:space="preserve">Դոտացիոն գ  Արագյուղ </t>
  </si>
  <si>
    <t xml:space="preserve">Ճանապարհներ ներ  համ </t>
  </si>
  <si>
    <t>Ջրհան  կայան  մղող</t>
  </si>
  <si>
    <t xml:space="preserve">Գազատար   </t>
  </si>
  <si>
    <t xml:space="preserve">Գազատար </t>
  </si>
  <si>
    <t xml:space="preserve">մ </t>
  </si>
  <si>
    <t>Երկաթբետոնյա   ցանկապատ</t>
  </si>
  <si>
    <t>Լուսավորության անցկացում</t>
  </si>
  <si>
    <t>Ոռոգման ցցանցի կառուցում</t>
  </si>
  <si>
    <t>խոտհնձիչ բենզինային xbco1-5</t>
  </si>
  <si>
    <t>խմելու ջրագիծ</t>
  </si>
  <si>
    <t>ենթակայան</t>
  </si>
  <si>
    <t xml:space="preserve">տրակտոր </t>
  </si>
  <si>
    <t>փողոցային լուսավորություն</t>
  </si>
  <si>
    <t>Խմելու ջրագիծի հիմնանորոգում</t>
  </si>
  <si>
    <t>Պրոժեկտոր ԷՌԱ 50W/6500K/Eco Slim/</t>
  </si>
  <si>
    <t>Կոյուղագծի հիմնանորոգում</t>
  </si>
  <si>
    <t>1-ին փողոցի հիմնանորոգում</t>
  </si>
  <si>
    <t>Կոյուղագծի կառուցում</t>
  </si>
  <si>
    <t>Գյուղ Սարալանջ</t>
  </si>
  <si>
    <t>Ոռոգման բաց ջրագիծ</t>
  </si>
  <si>
    <t>Ոռոգման փակ ջրագիծ</t>
  </si>
  <si>
    <t>Ոռոգման ջրագիծ փակ ենթակայանից</t>
  </si>
  <si>
    <t>Ոռոգման ներքի ցանց</t>
  </si>
  <si>
    <t>Ենթակայան</t>
  </si>
  <si>
    <t>Գերեզմանոցի ցանկապատ</t>
  </si>
  <si>
    <t>Տրանսֆորմատորային ենթակայան  ԼՏԵ 630/10/04</t>
  </si>
  <si>
    <t>Ապակե ափսե 25սմ</t>
  </si>
  <si>
    <t>Ապակե ափսե 19սմ</t>
  </si>
  <si>
    <t>Ապակե ափսե (ճաշի)</t>
  </si>
  <si>
    <t>Ապակե աղցաման</t>
  </si>
  <si>
    <t>Ապակե բլյուդա օվալ</t>
  </si>
  <si>
    <t>Ապակե բաժակ վիսկիի</t>
  </si>
  <si>
    <t>Ապակե բաժակ օղու</t>
  </si>
  <si>
    <t>Ապակե մոխրաման</t>
  </si>
  <si>
    <t>Ապակե աղաման</t>
  </si>
  <si>
    <t>Ապակե տարրա հրակայուն</t>
  </si>
  <si>
    <t>Ապակե բաժակ սուրճի</t>
  </si>
  <si>
    <t>գյուղ Քասախ</t>
  </si>
  <si>
    <t>Հուշարձանի տարածքի բարեկարգում</t>
  </si>
  <si>
    <t>Թեք տանիքների նորոգ․ Ջալալյան 10</t>
  </si>
  <si>
    <t>Սղոց բենզինային /դրուժբա/</t>
  </si>
  <si>
    <t>Խոտհնձիչ/Մեդվետ/</t>
  </si>
  <si>
    <t>Խոտհնձիչ բենզինային</t>
  </si>
  <si>
    <t>Գազամատակարարաում</t>
  </si>
  <si>
    <t>Ճանապարհներ</t>
  </si>
  <si>
    <t>երկաթգծի անցում &lt;&lt;կամուրջ&gt;&gt;</t>
  </si>
  <si>
    <t>Էլեկտրոֆիկացիա</t>
  </si>
  <si>
    <t>ճանապարհ</t>
  </si>
  <si>
    <t>Ոռոգման ցանց բաց</t>
  </si>
  <si>
    <t>Ոռոգման ցանց փակ</t>
  </si>
  <si>
    <t>Մշակույթի տան տարածքի կանաչապատում</t>
  </si>
  <si>
    <t>Բացոթյա բեմ</t>
  </si>
  <si>
    <t>Զբոսայգի</t>
  </si>
  <si>
    <t>80 վտ լուսադիոդային լուսատուներ</t>
  </si>
  <si>
    <t>Մալուխ ParLan complex F/UTP Cat5e  PVC/Petr 2*0 75</t>
  </si>
  <si>
    <t>LED լուսարձակ</t>
  </si>
  <si>
    <t>ՕԿՋ-ից միացվող խմելու ջրի գլխավոր ջրագիծ</t>
  </si>
  <si>
    <t xml:space="preserve">Գազատար Տերյան փողոցի </t>
  </si>
  <si>
    <t>լուսարձակ փոքր</t>
  </si>
  <si>
    <t>լուսարձակ մեծ</t>
  </si>
  <si>
    <t>Գազատար Տերյան փողոցի  2-րդ հատված</t>
  </si>
  <si>
    <t xml:space="preserve">Նստարաններ Գ․ Նժդեհի փողոցի </t>
  </si>
  <si>
    <t xml:space="preserve">Նստարաններ Երիտասարդական փ․ </t>
  </si>
  <si>
    <t xml:space="preserve">Նստարաններ Ա․ Մարտիրոսյան փ․ </t>
  </si>
  <si>
    <t xml:space="preserve">գազատարի կառուցում Վ․ Տերյան, Կ․ Դեմիրճյանի սկզբնամասից Հ․ Շիրազի փողոց  </t>
  </si>
  <si>
    <t xml:space="preserve"> Թ․ Խաչատրյանի- Ա․ Ստեփանյան  Ա․ մարտիրոսյան  փողոցների և հարակից զբոսայգու ոռոգում</t>
  </si>
  <si>
    <t>Վ․ Տերյան Վ․ Տերյան 5-րդ փողոց 2-րդ հատված և ուռենիներ հատվածների կապիտալ ասֆալտապատում</t>
  </si>
  <si>
    <t xml:space="preserve"> Վ․ Տերյան 4-րդ , Օղակաձև փողոցնների կապիտալ ասֆալտապատում</t>
  </si>
  <si>
    <t>Կիտրոնի քամիչ</t>
  </si>
  <si>
    <t>Կաթսա փոքր</t>
  </si>
  <si>
    <t>Թավա մեծ</t>
  </si>
  <si>
    <t>Թավա փոքր</t>
  </si>
  <si>
    <t>Վազա փոքր</t>
  </si>
  <si>
    <t xml:space="preserve">Մոխրաման </t>
  </si>
  <si>
    <t>Ճաշաման փոքր (բլուդ)</t>
  </si>
  <si>
    <t>Դանակ-պատառաքաղի հավաքածու</t>
  </si>
  <si>
    <t xml:space="preserve">Ջրաման </t>
  </si>
  <si>
    <t>աղաման պիլա</t>
  </si>
  <si>
    <t>Գարեջրի բաժակ</t>
  </si>
  <si>
    <t>Գինու բաժակ</t>
  </si>
  <si>
    <t>Հյութի բաժակ (6 հատ)</t>
  </si>
  <si>
    <t>Կոնյանկի բաժակ</t>
  </si>
  <si>
    <t>Սառույցի աման</t>
  </si>
  <si>
    <t>Գոգնոց</t>
  </si>
  <si>
    <t>Ապակյա տարա փոքր</t>
  </si>
  <si>
    <t>Վազա մեծ</t>
  </si>
  <si>
    <t>Վազա միջին</t>
  </si>
  <si>
    <t>Ափսե փոքր 6 հատ</t>
  </si>
  <si>
    <t xml:space="preserve">Շերեփի խառնիչ </t>
  </si>
  <si>
    <t>Բանջարեղենի կեղևահանիչ</t>
  </si>
  <si>
    <t>Սկուտեղ մետաղյա</t>
  </si>
  <si>
    <t>Բացիչ շշի</t>
  </si>
  <si>
    <t xml:space="preserve">Կաթսա մեծ </t>
  </si>
  <si>
    <t>Շերեփ երկաթյա մեծ</t>
  </si>
  <si>
    <t>Սփռոց</t>
  </si>
  <si>
    <t>Օդորակիչի կախիչ 50սմ․</t>
  </si>
  <si>
    <t>Ապակյա բաժակ</t>
  </si>
  <si>
    <t>ափսեների տակդիր</t>
  </si>
  <si>
    <t>Կաթսա ալյումինի 12լ․ -1 հատ</t>
  </si>
  <si>
    <t>Կաթսա ալյումինի 20լ․ -1 հատ</t>
  </si>
  <si>
    <t>Կաթսա ալյումինի 40լ․ -5 հատ</t>
  </si>
  <si>
    <t>Սառցաման բռնակով</t>
  </si>
  <si>
    <t>Ճանապարհների հիմնանորոգում</t>
  </si>
  <si>
    <t>Թեք տանիքների նորոգ․ Անդրանիկի 5</t>
  </si>
  <si>
    <t>Խանջյան և Անդրանիկի փող․գազաֆիկ</t>
  </si>
  <si>
    <t>Փողոցների լուս․ ցանցի կառուցում</t>
  </si>
  <si>
    <r>
      <t> </t>
    </r>
    <r>
      <rPr>
        <sz val="12"/>
        <color rgb="FF000000"/>
        <rFont val="Arial Unicode"/>
        <family val="2"/>
      </rPr>
      <t>Ասֆալտապատում</t>
    </r>
  </si>
  <si>
    <r>
      <t> </t>
    </r>
    <r>
      <rPr>
        <sz val="12"/>
        <color rgb="FF000000"/>
        <rFont val="Arial Unicode"/>
        <family val="2"/>
      </rPr>
      <t>2005</t>
    </r>
  </si>
  <si>
    <r>
      <t> </t>
    </r>
    <r>
      <rPr>
        <sz val="12"/>
        <color rgb="FF000000"/>
        <rFont val="Arial Unicode"/>
        <family val="2"/>
      </rPr>
      <t>2006</t>
    </r>
  </si>
  <si>
    <r>
      <t> </t>
    </r>
    <r>
      <rPr>
        <sz val="12"/>
        <color rgb="FF000000"/>
        <rFont val="Arial Unicode"/>
        <family val="2"/>
      </rPr>
      <t>2007</t>
    </r>
  </si>
  <si>
    <r>
      <t> </t>
    </r>
    <r>
      <rPr>
        <sz val="12"/>
        <color rgb="FF000000"/>
        <rFont val="Arial Unicode"/>
        <family val="2"/>
      </rPr>
      <t>2008</t>
    </r>
  </si>
  <si>
    <r>
      <t> </t>
    </r>
    <r>
      <rPr>
        <sz val="12"/>
        <color rgb="FF000000"/>
        <rFont val="Arial Unicode"/>
        <family val="2"/>
      </rPr>
      <t>2009</t>
    </r>
  </si>
  <si>
    <r>
      <t> </t>
    </r>
    <r>
      <rPr>
        <sz val="12"/>
        <color rgb="FF000000"/>
        <rFont val="Arial Unicode"/>
        <family val="2"/>
      </rPr>
      <t>2013</t>
    </r>
  </si>
  <si>
    <r>
      <t> </t>
    </r>
    <r>
      <rPr>
        <sz val="12"/>
        <color rgb="FF000000"/>
        <rFont val="Arial Unicode"/>
        <family val="2"/>
      </rPr>
      <t>2014</t>
    </r>
  </si>
  <si>
    <r>
      <t> </t>
    </r>
    <r>
      <rPr>
        <sz val="12"/>
        <color rgb="FF000000"/>
        <rFont val="Arial Unicode"/>
        <family val="2"/>
      </rPr>
      <t>2016</t>
    </r>
  </si>
  <si>
    <r>
      <t> </t>
    </r>
    <r>
      <rPr>
        <sz val="12"/>
        <color rgb="FF000000"/>
        <rFont val="Arial Unicode"/>
        <family val="2"/>
      </rPr>
      <t>2018</t>
    </r>
  </si>
  <si>
    <r>
      <t> </t>
    </r>
    <r>
      <rPr>
        <sz val="12"/>
        <color rgb="FF000000"/>
        <rFont val="Arial Unicode"/>
        <family val="2"/>
      </rPr>
      <t>Գազաֆիկացում, մետաղ․ խողովակ /d=57-159մմ/</t>
    </r>
  </si>
  <si>
    <r>
      <t> </t>
    </r>
    <r>
      <rPr>
        <sz val="12"/>
        <color rgb="FF000000"/>
        <rFont val="Arial Unicode"/>
        <family val="2"/>
      </rPr>
      <t>Գազաֆիկացում, մետաղ․ խողովակ /d=57-108մմ/</t>
    </r>
  </si>
  <si>
    <r>
      <t> </t>
    </r>
    <r>
      <rPr>
        <sz val="12"/>
        <color rgb="FF000000"/>
        <rFont val="Arial Unicode"/>
        <family val="2"/>
      </rPr>
      <t>Գազաֆիկացում, մետաղ խողովակ /d=32.5-76մմ/</t>
    </r>
  </si>
  <si>
    <r>
      <t> </t>
    </r>
    <r>
      <rPr>
        <sz val="12"/>
        <color rgb="FF000000"/>
        <rFont val="Arial Unicode"/>
        <family val="2"/>
      </rPr>
      <t>Գազաֆիկացում, մետաղ խողովակ Փ=108x3,5մմ</t>
    </r>
  </si>
  <si>
    <r>
      <t> </t>
    </r>
    <r>
      <rPr>
        <sz val="12"/>
        <color rgb="FF000000"/>
        <rFont val="Arial Unicode"/>
        <family val="2"/>
      </rPr>
      <t>Ոռոգման ջրի ջրագիծ, մետաղ խողովակ, /d=200մմ/</t>
    </r>
  </si>
  <si>
    <r>
      <t> </t>
    </r>
    <r>
      <rPr>
        <sz val="12"/>
        <color rgb="FF000000"/>
        <rFont val="Arial Unicode"/>
        <family val="2"/>
      </rPr>
      <t>1975</t>
    </r>
  </si>
  <si>
    <r>
      <t> </t>
    </r>
    <r>
      <rPr>
        <sz val="12"/>
        <color rgb="FF000000"/>
        <rFont val="Arial Unicode"/>
        <family val="2"/>
      </rPr>
      <t xml:space="preserve">Արտաքին լուսավոր․ցանց /մետաղ հենասյուն և լուս-տու/ </t>
    </r>
  </si>
  <si>
    <r>
      <t> </t>
    </r>
    <r>
      <rPr>
        <sz val="12"/>
        <color rgb="FF000000"/>
        <rFont val="Arial Unicode"/>
        <family val="2"/>
      </rPr>
      <t>1990</t>
    </r>
  </si>
  <si>
    <r>
      <t> </t>
    </r>
    <r>
      <rPr>
        <sz val="12"/>
        <color rgb="FF000000"/>
        <rFont val="Arial Unicode"/>
        <family val="2"/>
      </rPr>
      <t>Արտաքին լուսավոր․ցանց /մետաղ հենասյուն և լուս-տու/</t>
    </r>
  </si>
  <si>
    <r>
      <t> </t>
    </r>
    <r>
      <rPr>
        <sz val="12"/>
        <color rgb="FF000000"/>
        <rFont val="Arial Unicode"/>
        <family val="2"/>
      </rPr>
      <t>Արտաքին լուսավորութ․ցանց /մետաղ հենասյուն և լուսատու /85 վտ/ /</t>
    </r>
  </si>
  <si>
    <r>
      <t> </t>
    </r>
    <r>
      <rPr>
        <sz val="12"/>
        <color rgb="FF000000"/>
        <rFont val="Arial Unicode"/>
        <family val="2"/>
      </rPr>
      <t>Արտաքին լուսավորութ․ ցանց /մետաղ․ հենասյուն և լուսատու / /Պանթեոն/</t>
    </r>
  </si>
  <si>
    <r>
      <t> </t>
    </r>
    <r>
      <rPr>
        <sz val="12"/>
        <color rgb="FF000000"/>
        <rFont val="Arial Unicode"/>
        <family val="2"/>
      </rPr>
      <t>2017</t>
    </r>
  </si>
  <si>
    <r>
      <t> </t>
    </r>
    <r>
      <rPr>
        <sz val="12"/>
        <color rgb="FF000000"/>
        <rFont val="Arial Unicode"/>
        <family val="2"/>
      </rPr>
      <t>Արտաքին լուսավորութ․ ցանց /միայն լեդ լուս-տուներ՝ բետոնե սյուների վրա տեղակայված/</t>
    </r>
  </si>
  <si>
    <r>
      <t> </t>
    </r>
    <r>
      <rPr>
        <sz val="12"/>
        <color rgb="FF000000"/>
        <rFont val="Arial Unicode"/>
        <family val="2"/>
      </rPr>
      <t>Փողոցային կանգառներ</t>
    </r>
  </si>
  <si>
    <r>
      <t> </t>
    </r>
    <r>
      <rPr>
        <sz val="12"/>
        <color rgb="FF000000"/>
        <rFont val="Arial Unicode"/>
        <family val="2"/>
      </rPr>
      <t>Փողոցային նստարաններ</t>
    </r>
  </si>
  <si>
    <r>
      <t> </t>
    </r>
    <r>
      <rPr>
        <sz val="12"/>
        <color rgb="FF000000"/>
        <rFont val="Arial Unicode"/>
        <family val="2"/>
      </rPr>
      <t>Փողոցային աղբարկղներ</t>
    </r>
  </si>
  <si>
    <r>
      <t> </t>
    </r>
    <r>
      <rPr>
        <sz val="12"/>
        <color rgb="FF000000"/>
        <rFont val="Arial Unicode"/>
        <family val="2"/>
      </rPr>
      <t>Փողոցային խաղարաններ</t>
    </r>
  </si>
  <si>
    <t>Խոտհնձիչ/ սկավառակով</t>
  </si>
  <si>
    <t xml:space="preserve">2 Ըստ կրեդիտորական պարտքերի </t>
  </si>
  <si>
    <t>Հայաստանի էլ:ցանցեր ՓԲԸ</t>
  </si>
  <si>
    <t>2474663156674690</t>
  </si>
  <si>
    <t>2474690580741700</t>
  </si>
  <si>
    <t>2474690580665610</t>
  </si>
  <si>
    <t>2474690580665600</t>
  </si>
  <si>
    <t>2474690580666370</t>
  </si>
  <si>
    <t>2474690570924460</t>
  </si>
  <si>
    <t>&lt;&lt;Կանալ Քլինինգ Սերվիս&gt;&gt;  ՍՊԸ</t>
  </si>
  <si>
    <t>2050922244481001</t>
  </si>
  <si>
    <t>&lt;&lt;Ջերմ Տուն&gt;&gt; ՍՊԸ</t>
  </si>
  <si>
    <t>2052822134901001</t>
  </si>
  <si>
    <t>&lt;&lt;Գազպրոմ Արմենի&gt;&gt; ö´À</t>
  </si>
  <si>
    <t>&lt;&lt;Նաիրիի կանխարգելիչ ախտահանում դուստր&gt;&gt; ՓԲԸ</t>
  </si>
  <si>
    <t>1632288116972</t>
  </si>
  <si>
    <t xml:space="preserve">ԱՁ &lt;&lt;Վահան Մկրտչյան&gt;&gt; </t>
  </si>
  <si>
    <t>&lt;&lt;ԲԻ ԷՅՋ ԴԻ ԷՄ&gt;&gt; ՍՊԸ</t>
  </si>
  <si>
    <t>&lt;&lt;ԱՐՄ ԸՆԴ ՇԻՆ&gt;&gt; ՍՊԸ</t>
  </si>
  <si>
    <t>&lt;&lt;Կարգո Շին&gt;&gt; ՍՊԸ</t>
  </si>
  <si>
    <t>&lt;&lt;ՄԶՖ&gt;&gt; ՍՊԸ</t>
  </si>
  <si>
    <t>&lt;&lt;ԱԼԳԱԶ&gt;&gt; ՍՊԸ</t>
  </si>
  <si>
    <t xml:space="preserve">ԱՁ &lt;&lt;Տարիել Սարգսյան&gt;&gt; </t>
  </si>
  <si>
    <t>ԱՁ &lt;&lt;Արթուր Աբրահամյան&gt;&gt;</t>
  </si>
  <si>
    <t>ԱՁ &lt;&lt;Արման Պետրոսյան&gt;&gt;</t>
  </si>
  <si>
    <t>&lt;&lt;Մաքս Օիլ&gt;&gt; ՍՊԸ</t>
  </si>
  <si>
    <t xml:space="preserve">Արդշին բանկ ՓԲԸ </t>
  </si>
  <si>
    <t>2473702289560000</t>
  </si>
  <si>
    <t xml:space="preserve">  Նաիրիի  բարեկարգում և բնակֆոնդ ՀՈԱԿ</t>
  </si>
  <si>
    <t>Փողոցային լուսավորություն</t>
  </si>
  <si>
    <t>Մանկապարտեզ խաղահրապարակով</t>
  </si>
  <si>
    <t>Հավելված 15                                                                      Նաիրի համայնքի ավագանու                                         2024 թվականի ------- N--- որոշման</t>
  </si>
  <si>
    <t>ակումբի շենք</t>
  </si>
  <si>
    <t>Շենքի ցանկապատ /588ք.մ./</t>
  </si>
  <si>
    <t> Մանկապարտեզ ՚՚՚՚՚&lt;&lt;Աստղիկ&gt;&gt;</t>
  </si>
  <si>
    <t>Սոցիալական տուն, ժամանցի սրահ</t>
  </si>
  <si>
    <t>Ութ ամյա դպրոցի և սգո սրահի  շենք</t>
  </si>
  <si>
    <t>Հավելված 1                                                Նաիրի համայնքի   ավագանու                              2024 թվականի ------- N---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</si>
</sst>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"/>
    <numFmt numFmtId="167" formatCode="dd/mm/yy"/>
    <numFmt numFmtId="168" formatCode="#,###,###,###,##0.00"/>
    <numFmt numFmtId="169" formatCode="#,##0\ _դ_ր_."/>
    <numFmt numFmtId="170" formatCode="#,##0.000"/>
  </numFmts>
  <fonts count="1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sz val="12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sz val="12"/>
      <color theme="1"/>
      <name val="Arial LatArm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sz val="10"/>
      <name val="Arial"/>
      <family val="2"/>
      <charset val="204"/>
    </font>
    <font>
      <sz val="12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 LatArm"/>
      <family val="2"/>
    </font>
    <font>
      <b/>
      <sz val="10"/>
      <name val="Calibri"/>
      <family val="2"/>
      <charset val="204"/>
      <scheme val="minor"/>
    </font>
    <font>
      <b/>
      <sz val="12"/>
      <name val="Sylfaen"/>
      <family val="1"/>
    </font>
    <font>
      <sz val="12"/>
      <color theme="1"/>
      <name val="Arial Armenian"/>
      <family val="2"/>
    </font>
    <font>
      <sz val="12"/>
      <name val="Arial Armenian"/>
      <family val="2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b/>
      <sz val="11"/>
      <color theme="1"/>
      <name val="Arial LatArm"/>
      <family val="2"/>
    </font>
    <font>
      <sz val="11"/>
      <name val="Arial Armenian"/>
      <family val="2"/>
    </font>
    <font>
      <b/>
      <sz val="12"/>
      <name val="Arial Armenian"/>
      <family val="2"/>
    </font>
    <font>
      <b/>
      <sz val="12"/>
      <name val="Arial LatArm"/>
      <family val="2"/>
    </font>
    <font>
      <b/>
      <sz val="12"/>
      <name val="Sylfae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 Armenian"/>
      <family val="2"/>
    </font>
    <font>
      <sz val="11"/>
      <color theme="1"/>
      <name val="Arial Armenian"/>
      <family val="2"/>
    </font>
    <font>
      <sz val="11"/>
      <color rgb="FF000000"/>
      <name val="Arial LatArm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name val="Arial LatArm"/>
      <family val="2"/>
    </font>
    <font>
      <sz val="1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 LatArm"/>
      <family val="2"/>
    </font>
    <font>
      <sz val="11"/>
      <color indexed="8"/>
      <name val="Arial LatArm"/>
      <family val="2"/>
    </font>
    <font>
      <sz val="8"/>
      <color theme="1"/>
      <name val="Calibri"/>
      <family val="2"/>
      <charset val="204"/>
      <scheme val="minor"/>
    </font>
    <font>
      <sz val="8"/>
      <name val="Arial LatArm"/>
      <family val="2"/>
    </font>
    <font>
      <vertAlign val="superscript"/>
      <sz val="12"/>
      <name val="Arial LatArm"/>
      <family val="2"/>
    </font>
    <font>
      <b/>
      <sz val="8"/>
      <name val="Arial LatArm"/>
      <family val="2"/>
    </font>
    <font>
      <sz val="13"/>
      <name val="Arial LatArm"/>
      <family val="2"/>
    </font>
    <font>
      <b/>
      <sz val="11"/>
      <name val="Arial LatArm"/>
      <family val="2"/>
    </font>
    <font>
      <sz val="9"/>
      <color theme="1"/>
      <name val="Arial LatArm"/>
      <family val="2"/>
    </font>
    <font>
      <sz val="9"/>
      <name val="Arial LatArm"/>
      <family val="2"/>
    </font>
    <font>
      <sz val="10"/>
      <color rgb="FF000000"/>
      <name val="Arial LatArm"/>
      <family val="2"/>
    </font>
    <font>
      <sz val="8"/>
      <color rgb="FF000000"/>
      <name val="Arial LatArm"/>
      <family val="2"/>
    </font>
    <font>
      <b/>
      <sz val="10"/>
      <color rgb="FF000000"/>
      <name val="Arial LatArm"/>
      <family val="2"/>
    </font>
    <font>
      <b/>
      <sz val="14"/>
      <name val="Arial LatArm"/>
      <family val="2"/>
    </font>
    <font>
      <sz val="9"/>
      <color rgb="FF000000"/>
      <name val="Arial"/>
      <family val="2"/>
      <charset val="204"/>
    </font>
    <font>
      <sz val="8"/>
      <color theme="1"/>
      <name val="Arial Armenian"/>
      <family val="2"/>
    </font>
    <font>
      <sz val="10"/>
      <name val="Arial Armenian"/>
      <family val="2"/>
    </font>
    <font>
      <sz val="10"/>
      <color theme="1"/>
      <name val="Arial Armenian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GHEA Grapalat"/>
      <family val="3"/>
    </font>
    <font>
      <sz val="11"/>
      <color theme="1"/>
      <name val="Sylfae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MS Gothic"/>
      <family val="3"/>
      <charset val="204"/>
    </font>
    <font>
      <sz val="11"/>
      <color theme="1"/>
      <name val="Courier New"/>
      <family val="3"/>
      <charset val="204"/>
    </font>
    <font>
      <sz val="8"/>
      <color theme="1"/>
      <name val="Arial LatArm"/>
      <family val="2"/>
    </font>
    <font>
      <sz val="8"/>
      <name val="Calibri"/>
      <family val="2"/>
      <charset val="204"/>
    </font>
    <font>
      <sz val="11"/>
      <color rgb="FF222222"/>
      <name val="Tahoma"/>
      <family val="2"/>
      <charset val="204"/>
    </font>
    <font>
      <vertAlign val="superscript"/>
      <sz val="11"/>
      <color rgb="FF222222"/>
      <name val="Tahoma"/>
      <family val="2"/>
      <charset val="204"/>
    </font>
    <font>
      <sz val="11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name val="Sylfaen"/>
      <family val="1"/>
    </font>
    <font>
      <sz val="11"/>
      <color theme="1"/>
      <name val="Sylfaen"/>
      <family val="1"/>
    </font>
    <font>
      <sz val="12"/>
      <color theme="1"/>
      <name val="Arial"/>
      <family val="2"/>
      <charset val="204"/>
    </font>
    <font>
      <sz val="11"/>
      <name val="Calibri"/>
      <family val="2"/>
      <charset val="1"/>
      <scheme val="minor"/>
    </font>
    <font>
      <b/>
      <sz val="9"/>
      <name val="Arial LatArm"/>
      <family val="2"/>
    </font>
    <font>
      <b/>
      <sz val="12"/>
      <color rgb="FF000000"/>
      <name val="Arial LatArm"/>
      <family val="2"/>
    </font>
    <font>
      <b/>
      <sz val="8"/>
      <color rgb="FF000000"/>
      <name val="Arial LatArm"/>
      <family val="2"/>
    </font>
    <font>
      <sz val="7"/>
      <color rgb="FF000000"/>
      <name val="Arial LatArm"/>
      <family val="2"/>
    </font>
    <font>
      <sz val="8"/>
      <color theme="1"/>
      <name val="Calibri"/>
      <family val="2"/>
      <scheme val="minor"/>
    </font>
    <font>
      <b/>
      <sz val="9"/>
      <name val="GHEA Grapalat"/>
      <family val="3"/>
      <charset val="204"/>
    </font>
    <font>
      <b/>
      <sz val="9"/>
      <name val="Calibri"/>
      <family val="2"/>
      <charset val="204"/>
    </font>
    <font>
      <b/>
      <sz val="9"/>
      <name val="Arial LatArm"/>
      <family val="2"/>
      <charset val="204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4"/>
      <color theme="1"/>
      <name val="Arial LatArm"/>
      <family val="2"/>
    </font>
    <font>
      <b/>
      <sz val="11"/>
      <color rgb="FF000000"/>
      <name val="GHEA Grapalat"/>
      <family val="3"/>
    </font>
    <font>
      <b/>
      <sz val="9"/>
      <color indexed="81"/>
      <name val="Tahoma"/>
      <family val="2"/>
    </font>
    <font>
      <sz val="9"/>
      <color rgb="FF000000"/>
      <name val="Sylfae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b/>
      <sz val="14"/>
      <name val="Arial Armenian"/>
      <family val="2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0"/>
      <name val="Cambria"/>
      <family val="1"/>
      <charset val="204"/>
      <scheme val="maj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GHEA Grapalat"/>
      <family val="3"/>
    </font>
    <font>
      <sz val="14"/>
      <name val="Arial LatArm"/>
      <family val="2"/>
    </font>
    <font>
      <sz val="10"/>
      <color theme="1"/>
      <name val="Calibri"/>
      <family val="2"/>
      <scheme val="minor"/>
    </font>
    <font>
      <sz val="10"/>
      <color rgb="FF000000"/>
      <name val="Arial Armenian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Armenian"/>
      <family val="2"/>
    </font>
    <font>
      <b/>
      <sz val="10"/>
      <name val="Arial Armenian"/>
      <family val="2"/>
    </font>
    <font>
      <sz val="9"/>
      <color theme="1"/>
      <name val="Arial Armenian"/>
      <family val="2"/>
    </font>
    <font>
      <sz val="10"/>
      <color rgb="FFFF0000"/>
      <name val="Calibri"/>
      <family val="2"/>
      <charset val="204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Arial Unicode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9">
    <xf numFmtId="0" fontId="0" fillId="0" borderId="0"/>
    <xf numFmtId="0" fontId="1" fillId="0" borderId="0"/>
    <xf numFmtId="0" fontId="11" fillId="0" borderId="0"/>
    <xf numFmtId="0" fontId="11" fillId="0" borderId="0"/>
    <xf numFmtId="0" fontId="38" fillId="0" borderId="0"/>
    <xf numFmtId="0" fontId="1" fillId="0" borderId="0"/>
    <xf numFmtId="0" fontId="11" fillId="0" borderId="0"/>
    <xf numFmtId="0" fontId="1" fillId="0" borderId="0"/>
    <xf numFmtId="0" fontId="11" fillId="0" borderId="0"/>
  </cellStyleXfs>
  <cellXfs count="1439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5" fillId="2" borderId="2" xfId="0" applyFont="1" applyFill="1" applyBorder="1" applyAlignment="1">
      <alignment vertical="center"/>
    </xf>
    <xf numFmtId="0" fontId="10" fillId="0" borderId="2" xfId="0" applyFont="1" applyBorder="1"/>
    <xf numFmtId="0" fontId="5" fillId="2" borderId="5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wrapText="1"/>
    </xf>
    <xf numFmtId="0" fontId="12" fillId="2" borderId="2" xfId="2" applyFont="1" applyFill="1" applyBorder="1" applyAlignment="1">
      <alignment horizontal="center"/>
    </xf>
    <xf numFmtId="0" fontId="14" fillId="2" borderId="2" xfId="2" applyFont="1" applyFill="1" applyBorder="1" applyAlignment="1">
      <alignment horizontal="right" vertical="center"/>
    </xf>
    <xf numFmtId="0" fontId="12" fillId="2" borderId="2" xfId="2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center" vertical="center"/>
    </xf>
    <xf numFmtId="1" fontId="12" fillId="2" borderId="2" xfId="2" applyNumberFormat="1" applyFont="1" applyFill="1" applyBorder="1" applyAlignment="1">
      <alignment horizontal="right" vertical="center"/>
    </xf>
    <xf numFmtId="2" fontId="16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20" fillId="2" borderId="2" xfId="2" applyFont="1" applyFill="1" applyBorder="1" applyAlignment="1">
      <alignment horizontal="right"/>
    </xf>
    <xf numFmtId="0" fontId="20" fillId="2" borderId="2" xfId="2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5" fillId="2" borderId="2" xfId="2" applyFont="1" applyFill="1" applyBorder="1"/>
    <xf numFmtId="0" fontId="20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20" fillId="2" borderId="2" xfId="2" applyFont="1" applyFill="1" applyBorder="1" applyAlignment="1"/>
    <xf numFmtId="0" fontId="7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wrapText="1"/>
    </xf>
    <xf numFmtId="0" fontId="5" fillId="2" borderId="2" xfId="2" applyFont="1" applyFill="1" applyBorder="1" applyAlignment="1">
      <alignment vertical="center" wrapText="1"/>
    </xf>
    <xf numFmtId="0" fontId="20" fillId="2" borderId="2" xfId="2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right"/>
    </xf>
    <xf numFmtId="0" fontId="20" fillId="2" borderId="2" xfId="0" applyFont="1" applyFill="1" applyBorder="1" applyAlignment="1"/>
    <xf numFmtId="0" fontId="5" fillId="2" borderId="5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12" fillId="2" borderId="2" xfId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0" fillId="0" borderId="2" xfId="0" applyBorder="1"/>
    <xf numFmtId="0" fontId="5" fillId="2" borderId="2" xfId="0" applyFont="1" applyFill="1" applyBorder="1" applyAlignment="1">
      <alignment horizontal="left" wrapText="1"/>
    </xf>
    <xf numFmtId="0" fontId="12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1" fontId="28" fillId="2" borderId="2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0" fontId="24" fillId="2" borderId="2" xfId="0" applyFont="1" applyFill="1" applyBorder="1" applyAlignment="1">
      <alignment horizontal="center"/>
    </xf>
    <xf numFmtId="0" fontId="35" fillId="0" borderId="2" xfId="0" applyFont="1" applyBorder="1" applyAlignment="1">
      <alignment vertical="center" wrapText="1"/>
    </xf>
    <xf numFmtId="0" fontId="0" fillId="2" borderId="0" xfId="0" applyFill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0" xfId="0" applyFont="1" applyFill="1"/>
    <xf numFmtId="0" fontId="0" fillId="2" borderId="2" xfId="0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right" vertical="center"/>
    </xf>
    <xf numFmtId="1" fontId="7" fillId="2" borderId="2" xfId="2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center" wrapText="1"/>
    </xf>
    <xf numFmtId="1" fontId="20" fillId="2" borderId="2" xfId="2" applyNumberFormat="1" applyFont="1" applyFill="1" applyBorder="1" applyAlignment="1">
      <alignment horizontal="right"/>
    </xf>
    <xf numFmtId="0" fontId="24" fillId="2" borderId="2" xfId="2" applyFont="1" applyFill="1" applyBorder="1" applyAlignment="1">
      <alignment horizontal="right"/>
    </xf>
    <xf numFmtId="0" fontId="5" fillId="2" borderId="2" xfId="2" applyFont="1" applyFill="1" applyBorder="1" applyAlignment="1">
      <alignment horizontal="right"/>
    </xf>
    <xf numFmtId="1" fontId="5" fillId="2" borderId="2" xfId="2" applyNumberFormat="1" applyFont="1" applyFill="1" applyBorder="1" applyAlignment="1">
      <alignment horizontal="right"/>
    </xf>
    <xf numFmtId="164" fontId="5" fillId="2" borderId="2" xfId="2" applyNumberFormat="1" applyFont="1" applyFill="1" applyBorder="1" applyAlignment="1">
      <alignment horizontal="right"/>
    </xf>
    <xf numFmtId="0" fontId="5" fillId="2" borderId="5" xfId="2" applyFont="1" applyFill="1" applyBorder="1" applyAlignment="1">
      <alignment wrapText="1"/>
    </xf>
    <xf numFmtId="0" fontId="26" fillId="2" borderId="2" xfId="2" applyFont="1" applyFill="1" applyBorder="1" applyAlignment="1">
      <alignment horizontal="center"/>
    </xf>
    <xf numFmtId="0" fontId="26" fillId="2" borderId="2" xfId="2" applyFont="1" applyFill="1" applyBorder="1" applyAlignment="1"/>
    <xf numFmtId="1" fontId="26" fillId="2" borderId="2" xfId="2" applyNumberFormat="1" applyFont="1" applyFill="1" applyBorder="1" applyAlignment="1">
      <alignment horizontal="right"/>
    </xf>
    <xf numFmtId="0" fontId="5" fillId="2" borderId="2" xfId="1" applyFont="1" applyFill="1" applyBorder="1" applyAlignment="1">
      <alignment vertical="center" wrapText="1"/>
    </xf>
    <xf numFmtId="1" fontId="12" fillId="2" borderId="2" xfId="1" applyNumberFormat="1" applyFont="1" applyFill="1" applyBorder="1" applyAlignment="1">
      <alignment horizontal="righ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3" fontId="12" fillId="2" borderId="2" xfId="2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right" vertical="center" wrapText="1"/>
    </xf>
    <xf numFmtId="0" fontId="35" fillId="2" borderId="2" xfId="0" applyFont="1" applyFill="1" applyBorder="1" applyAlignment="1">
      <alignment vertical="center" wrapText="1"/>
    </xf>
    <xf numFmtId="0" fontId="35" fillId="2" borderId="6" xfId="0" applyFont="1" applyFill="1" applyBorder="1" applyAlignment="1">
      <alignment vertical="center" wrapText="1"/>
    </xf>
    <xf numFmtId="0" fontId="35" fillId="2" borderId="2" xfId="0" applyFont="1" applyFill="1" applyBorder="1" applyAlignment="1">
      <alignment horizontal="center" vertical="center" textRotation="90" wrapText="1"/>
    </xf>
    <xf numFmtId="0" fontId="35" fillId="2" borderId="4" xfId="0" applyFont="1" applyFill="1" applyBorder="1" applyAlignment="1">
      <alignment vertical="center" wrapText="1"/>
    </xf>
    <xf numFmtId="1" fontId="28" fillId="2" borderId="2" xfId="0" applyNumberFormat="1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horizontal="right" vertical="center"/>
    </xf>
    <xf numFmtId="0" fontId="33" fillId="2" borderId="6" xfId="0" applyFont="1" applyFill="1" applyBorder="1" applyAlignment="1">
      <alignment horizontal="left" vertical="center" wrapText="1"/>
    </xf>
    <xf numFmtId="1" fontId="36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35" fillId="2" borderId="6" xfId="0" applyFont="1" applyFill="1" applyBorder="1" applyAlignment="1">
      <alignment horizontal="left" vertical="center" wrapText="1"/>
    </xf>
    <xf numFmtId="1" fontId="28" fillId="2" borderId="6" xfId="0" applyNumberFormat="1" applyFont="1" applyFill="1" applyBorder="1" applyAlignment="1">
      <alignment horizontal="left" vertical="center" wrapText="1"/>
    </xf>
    <xf numFmtId="0" fontId="4" fillId="0" borderId="0" xfId="4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vertical="center"/>
    </xf>
    <xf numFmtId="0" fontId="41" fillId="0" borderId="2" xfId="0" applyFont="1" applyBorder="1" applyAlignment="1">
      <alignment vertical="center" wrapText="1"/>
    </xf>
    <xf numFmtId="0" fontId="41" fillId="0" borderId="2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5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2" fillId="0" borderId="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26" fillId="0" borderId="2" xfId="0" applyFont="1" applyBorder="1" applyAlignment="1">
      <alignment horizontal="right"/>
    </xf>
    <xf numFmtId="0" fontId="26" fillId="0" borderId="2" xfId="0" applyFont="1" applyBorder="1"/>
    <xf numFmtId="0" fontId="35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/>
    <xf numFmtId="0" fontId="5" fillId="0" borderId="1" xfId="0" applyFont="1" applyBorder="1" applyAlignment="1">
      <alignment horizontal="left"/>
    </xf>
    <xf numFmtId="0" fontId="42" fillId="0" borderId="3" xfId="0" applyFont="1" applyBorder="1" applyAlignment="1">
      <alignment horizontal="right" vertical="center" wrapText="1"/>
    </xf>
    <xf numFmtId="0" fontId="35" fillId="0" borderId="2" xfId="0" applyFont="1" applyBorder="1" applyAlignment="1">
      <alignment horizontal="right"/>
    </xf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/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/>
    <xf numFmtId="0" fontId="23" fillId="2" borderId="0" xfId="0" applyFont="1" applyFill="1" applyBorder="1" applyAlignment="1">
      <alignment horizontal="right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42" fillId="0" borderId="3" xfId="0" applyFont="1" applyBorder="1" applyAlignment="1">
      <alignment horizontal="right" vertical="center" wrapText="1"/>
    </xf>
    <xf numFmtId="0" fontId="3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23" fillId="2" borderId="0" xfId="0" applyFont="1" applyFill="1" applyBorder="1" applyAlignment="1">
      <alignment horizontal="right" wrapText="1"/>
    </xf>
    <xf numFmtId="0" fontId="0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5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" fontId="26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1" fontId="46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center"/>
    </xf>
    <xf numFmtId="14" fontId="0" fillId="0" borderId="2" xfId="0" applyNumberFormat="1" applyBorder="1"/>
    <xf numFmtId="0" fontId="9" fillId="0" borderId="2" xfId="0" applyFont="1" applyBorder="1"/>
    <xf numFmtId="1" fontId="5" fillId="0" borderId="2" xfId="0" applyNumberFormat="1" applyFont="1" applyBorder="1" applyAlignment="1">
      <alignment horizontal="center"/>
    </xf>
    <xf numFmtId="0" fontId="47" fillId="0" borderId="2" xfId="0" applyFont="1" applyBorder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2" fillId="2" borderId="3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/>
    </xf>
    <xf numFmtId="0" fontId="2" fillId="0" borderId="0" xfId="0" applyFont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/>
    <xf numFmtId="0" fontId="5" fillId="0" borderId="6" xfId="0" applyFont="1" applyFill="1" applyBorder="1"/>
    <xf numFmtId="0" fontId="5" fillId="0" borderId="5" xfId="0" applyFont="1" applyFill="1" applyBorder="1"/>
    <xf numFmtId="164" fontId="5" fillId="0" borderId="2" xfId="0" applyNumberFormat="1" applyFont="1" applyBorder="1"/>
    <xf numFmtId="0" fontId="5" fillId="0" borderId="4" xfId="0" applyFont="1" applyBorder="1"/>
    <xf numFmtId="0" fontId="2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41" fillId="0" borderId="2" xfId="0" applyFont="1" applyBorder="1" applyAlignment="1">
      <alignment horizontal="center" vertical="center"/>
    </xf>
    <xf numFmtId="0" fontId="28" fillId="0" borderId="2" xfId="0" applyFont="1" applyBorder="1"/>
    <xf numFmtId="49" fontId="28" fillId="0" borderId="2" xfId="0" applyNumberFormat="1" applyFont="1" applyBorder="1"/>
    <xf numFmtId="165" fontId="48" fillId="0" borderId="2" xfId="0" applyNumberFormat="1" applyFont="1" applyBorder="1"/>
    <xf numFmtId="0" fontId="35" fillId="2" borderId="2" xfId="0" applyFont="1" applyFill="1" applyBorder="1" applyAlignment="1">
      <alignment horizontal="left" vertical="center" wrapText="1"/>
    </xf>
    <xf numFmtId="1" fontId="28" fillId="2" borderId="2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23" fillId="2" borderId="0" xfId="0" applyFont="1" applyFill="1" applyBorder="1" applyAlignment="1">
      <alignment horizontal="right" wrapText="1"/>
    </xf>
    <xf numFmtId="0" fontId="26" fillId="0" borderId="5" xfId="0" applyFont="1" applyBorder="1" applyAlignment="1">
      <alignment horizontal="center"/>
    </xf>
    <xf numFmtId="0" fontId="4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2" fillId="0" borderId="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right"/>
    </xf>
    <xf numFmtId="0" fontId="35" fillId="2" borderId="0" xfId="1" applyFont="1" applyFill="1" applyAlignment="1">
      <alignment horizontal="right"/>
    </xf>
    <xf numFmtId="0" fontId="35" fillId="2" borderId="0" xfId="1" applyFont="1" applyFill="1"/>
    <xf numFmtId="0" fontId="35" fillId="2" borderId="2" xfId="4" applyFont="1" applyFill="1" applyBorder="1" applyAlignment="1">
      <alignment horizontal="center" vertical="center"/>
    </xf>
    <xf numFmtId="0" fontId="35" fillId="2" borderId="2" xfId="4" applyFont="1" applyFill="1" applyBorder="1" applyAlignment="1">
      <alignment vertical="center"/>
    </xf>
    <xf numFmtId="0" fontId="34" fillId="2" borderId="2" xfId="4" applyFont="1" applyFill="1" applyBorder="1" applyAlignment="1">
      <alignment horizontal="right"/>
    </xf>
    <xf numFmtId="0" fontId="35" fillId="2" borderId="2" xfId="1" applyFont="1" applyFill="1" applyBorder="1" applyAlignment="1">
      <alignment horizontal="right"/>
    </xf>
    <xf numFmtId="0" fontId="34" fillId="2" borderId="2" xfId="4" applyFont="1" applyFill="1" applyBorder="1" applyAlignment="1">
      <alignment horizontal="center"/>
    </xf>
    <xf numFmtId="3" fontId="35" fillId="2" borderId="2" xfId="4" applyNumberFormat="1" applyFont="1" applyFill="1" applyBorder="1" applyAlignment="1">
      <alignment horizontal="center"/>
    </xf>
    <xf numFmtId="0" fontId="49" fillId="2" borderId="2" xfId="4" applyFont="1" applyFill="1" applyBorder="1" applyAlignment="1">
      <alignment horizontal="center"/>
    </xf>
    <xf numFmtId="0" fontId="35" fillId="2" borderId="6" xfId="1" applyFont="1" applyFill="1" applyBorder="1" applyAlignment="1">
      <alignment horizontal="right"/>
    </xf>
    <xf numFmtId="0" fontId="49" fillId="2" borderId="6" xfId="4" applyFont="1" applyFill="1" applyBorder="1" applyAlignment="1">
      <alignment horizontal="center"/>
    </xf>
    <xf numFmtId="0" fontId="35" fillId="2" borderId="2" xfId="1" applyFont="1" applyFill="1" applyBorder="1" applyAlignment="1">
      <alignment horizontal="center"/>
    </xf>
    <xf numFmtId="0" fontId="35" fillId="2" borderId="2" xfId="1" applyFont="1" applyFill="1" applyBorder="1" applyAlignment="1"/>
    <xf numFmtId="0" fontId="35" fillId="2" borderId="2" xfId="1" applyFont="1" applyFill="1" applyBorder="1" applyAlignment="1">
      <alignment vertical="center"/>
    </xf>
    <xf numFmtId="0" fontId="49" fillId="2" borderId="2" xfId="0" applyFont="1" applyFill="1" applyBorder="1" applyAlignment="1">
      <alignment horizontal="center"/>
    </xf>
    <xf numFmtId="0" fontId="49" fillId="2" borderId="2" xfId="0" applyFont="1" applyFill="1" applyBorder="1" applyAlignment="1">
      <alignment horizontal="right" vertical="top"/>
    </xf>
    <xf numFmtId="3" fontId="49" fillId="2" borderId="2" xfId="4" applyNumberFormat="1" applyFont="1" applyFill="1" applyBorder="1" applyAlignment="1">
      <alignment horizontal="center"/>
    </xf>
    <xf numFmtId="0" fontId="45" fillId="2" borderId="0" xfId="1" applyFont="1" applyFill="1" applyAlignment="1"/>
    <xf numFmtId="0" fontId="53" fillId="2" borderId="2" xfId="0" applyFont="1" applyFill="1" applyBorder="1" applyAlignment="1">
      <alignment horizontal="left" vertical="center"/>
    </xf>
    <xf numFmtId="0" fontId="54" fillId="2" borderId="2" xfId="0" applyFont="1" applyFill="1" applyBorder="1" applyAlignment="1">
      <alignment horizontal="center" vertical="center"/>
    </xf>
    <xf numFmtId="0" fontId="55" fillId="2" borderId="2" xfId="5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/>
    </xf>
    <xf numFmtId="0" fontId="55" fillId="0" borderId="2" xfId="5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2" xfId="0" applyFont="1" applyBorder="1" applyAlignment="1"/>
    <xf numFmtId="0" fontId="30" fillId="0" borderId="2" xfId="0" applyFont="1" applyBorder="1" applyAlignment="1">
      <alignment horizontal="center"/>
    </xf>
    <xf numFmtId="0" fontId="24" fillId="0" borderId="2" xfId="5" applyFont="1" applyBorder="1" applyAlignment="1">
      <alignment horizontal="center"/>
    </xf>
    <xf numFmtId="0" fontId="0" fillId="0" borderId="0" xfId="0" applyAlignment="1">
      <alignment horizontal="center"/>
    </xf>
    <xf numFmtId="1" fontId="55" fillId="2" borderId="2" xfId="5" applyNumberFormat="1" applyFont="1" applyFill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3" xfId="5" applyFont="1" applyBorder="1" applyAlignment="1">
      <alignment horizontal="right" vertical="center" wrapText="1"/>
    </xf>
    <xf numFmtId="0" fontId="4" fillId="0" borderId="2" xfId="5" applyFont="1" applyBorder="1" applyAlignment="1">
      <alignment horizontal="right" vertical="center"/>
    </xf>
    <xf numFmtId="0" fontId="4" fillId="0" borderId="2" xfId="5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59" fillId="2" borderId="2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center" vertical="center"/>
    </xf>
    <xf numFmtId="0" fontId="24" fillId="2" borderId="2" xfId="5" applyFont="1" applyFill="1" applyBorder="1" applyAlignment="1">
      <alignment horizontal="center" vertical="center"/>
    </xf>
    <xf numFmtId="0" fontId="24" fillId="0" borderId="2" xfId="5" applyFont="1" applyBorder="1" applyAlignment="1">
      <alignment horizontal="center" vertical="center"/>
    </xf>
    <xf numFmtId="0" fontId="60" fillId="2" borderId="2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2" xfId="5" applyFont="1" applyBorder="1" applyAlignment="1">
      <alignment horizontal="right" vertical="center" wrapText="1"/>
    </xf>
    <xf numFmtId="0" fontId="4" fillId="0" borderId="2" xfId="5" applyFont="1" applyBorder="1" applyAlignment="1">
      <alignment horizontal="right"/>
    </xf>
    <xf numFmtId="0" fontId="4" fillId="0" borderId="2" xfId="5" applyFont="1" applyBorder="1" applyAlignment="1">
      <alignment vertical="center" wrapText="1"/>
    </xf>
    <xf numFmtId="0" fontId="24" fillId="0" borderId="6" xfId="5" applyFont="1" applyBorder="1" applyAlignment="1">
      <alignment horizontal="center" vertical="center"/>
    </xf>
    <xf numFmtId="0" fontId="61" fillId="2" borderId="6" xfId="0" applyFont="1" applyFill="1" applyBorder="1" applyAlignment="1">
      <alignment vertical="center"/>
    </xf>
    <xf numFmtId="0" fontId="24" fillId="0" borderId="20" xfId="5" applyFont="1" applyBorder="1" applyAlignment="1">
      <alignment horizontal="center" vertical="center"/>
    </xf>
    <xf numFmtId="0" fontId="24" fillId="0" borderId="2" xfId="5" applyFont="1" applyBorder="1" applyAlignment="1"/>
    <xf numFmtId="0" fontId="61" fillId="2" borderId="2" xfId="0" applyFont="1" applyFill="1" applyBorder="1" applyAlignment="1">
      <alignment vertical="center"/>
    </xf>
    <xf numFmtId="0" fontId="60" fillId="0" borderId="2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24" fillId="0" borderId="3" xfId="5" applyFont="1" applyBorder="1" applyAlignment="1">
      <alignment horizontal="center" vertical="center"/>
    </xf>
    <xf numFmtId="0" fontId="61" fillId="0" borderId="2" xfId="0" applyFont="1" applyBorder="1" applyAlignment="1">
      <alignment vertical="center"/>
    </xf>
    <xf numFmtId="0" fontId="29" fillId="0" borderId="2" xfId="5" applyFont="1" applyBorder="1" applyAlignment="1"/>
    <xf numFmtId="0" fontId="30" fillId="0" borderId="2" xfId="0" applyFont="1" applyBorder="1" applyAlignment="1">
      <alignment horizontal="center" vertical="center"/>
    </xf>
    <xf numFmtId="0" fontId="31" fillId="2" borderId="2" xfId="4" applyFont="1" applyFill="1" applyBorder="1" applyAlignment="1">
      <alignment horizontal="left"/>
    </xf>
    <xf numFmtId="0" fontId="10" fillId="2" borderId="2" xfId="4" applyFont="1" applyFill="1" applyBorder="1" applyAlignment="1">
      <alignment horizontal="left"/>
    </xf>
    <xf numFmtId="0" fontId="31" fillId="2" borderId="2" xfId="0" applyFont="1" applyFill="1" applyBorder="1" applyAlignment="1">
      <alignment horizontal="left" vertical="top"/>
    </xf>
    <xf numFmtId="0" fontId="4" fillId="0" borderId="0" xfId="4" applyFont="1" applyAlignment="1"/>
    <xf numFmtId="0" fontId="5" fillId="0" borderId="0" xfId="4" applyFont="1" applyAlignment="1">
      <alignment vertical="center"/>
    </xf>
    <xf numFmtId="0" fontId="35" fillId="0" borderId="2" xfId="4" applyFont="1" applyBorder="1" applyAlignment="1">
      <alignment vertical="center" wrapText="1"/>
    </xf>
    <xf numFmtId="0" fontId="35" fillId="0" borderId="2" xfId="4" applyFont="1" applyBorder="1" applyAlignment="1">
      <alignment horizontal="center" vertical="center" textRotation="90" wrapText="1"/>
    </xf>
    <xf numFmtId="0" fontId="35" fillId="0" borderId="6" xfId="4" applyFont="1" applyBorder="1" applyAlignment="1">
      <alignment horizontal="left" vertical="center" wrapText="1"/>
    </xf>
    <xf numFmtId="49" fontId="35" fillId="0" borderId="6" xfId="4" applyNumberFormat="1" applyFont="1" applyBorder="1" applyAlignment="1">
      <alignment horizontal="center" vertical="center" wrapText="1"/>
    </xf>
    <xf numFmtId="1" fontId="35" fillId="0" borderId="6" xfId="4" applyNumberFormat="1" applyFont="1" applyBorder="1" applyAlignment="1">
      <alignment vertical="center" wrapText="1"/>
    </xf>
    <xf numFmtId="0" fontId="35" fillId="0" borderId="6" xfId="4" applyFont="1" applyBorder="1" applyAlignment="1">
      <alignment vertical="center" wrapText="1"/>
    </xf>
    <xf numFmtId="0" fontId="35" fillId="0" borderId="2" xfId="4" applyFont="1" applyBorder="1" applyAlignment="1">
      <alignment horizontal="left" vertical="center" wrapText="1"/>
    </xf>
    <xf numFmtId="12" fontId="35" fillId="0" borderId="6" xfId="4" applyNumberFormat="1" applyFont="1" applyBorder="1" applyAlignment="1">
      <alignment horizontal="center" vertical="center" wrapText="1"/>
    </xf>
    <xf numFmtId="1" fontId="35" fillId="0" borderId="2" xfId="4" applyNumberFormat="1" applyFont="1" applyBorder="1" applyAlignment="1">
      <alignment vertical="center" wrapText="1"/>
    </xf>
    <xf numFmtId="49" fontId="34" fillId="0" borderId="2" xfId="4" applyNumberFormat="1" applyFont="1" applyBorder="1" applyAlignment="1">
      <alignment vertical="center"/>
    </xf>
    <xf numFmtId="1" fontId="34" fillId="0" borderId="2" xfId="4" applyNumberFormat="1" applyFont="1" applyBorder="1" applyAlignment="1">
      <alignment vertical="center"/>
    </xf>
    <xf numFmtId="1" fontId="5" fillId="0" borderId="2" xfId="4" applyNumberFormat="1" applyFont="1" applyBorder="1" applyAlignment="1">
      <alignment vertical="center" wrapText="1"/>
    </xf>
    <xf numFmtId="0" fontId="4" fillId="0" borderId="6" xfId="4" applyFont="1" applyBorder="1" applyAlignment="1">
      <alignment vertical="center" wrapText="1"/>
    </xf>
    <xf numFmtId="0" fontId="35" fillId="0" borderId="2" xfId="4" applyFont="1" applyBorder="1" applyAlignment="1">
      <alignment vertical="center"/>
    </xf>
    <xf numFmtId="1" fontId="16" fillId="0" borderId="2" xfId="4" applyNumberFormat="1" applyFont="1" applyBorder="1" applyAlignment="1">
      <alignment vertical="center"/>
    </xf>
    <xf numFmtId="1" fontId="5" fillId="0" borderId="2" xfId="4" applyNumberFormat="1" applyFont="1" applyBorder="1" applyAlignment="1">
      <alignment vertical="center"/>
    </xf>
    <xf numFmtId="0" fontId="5" fillId="0" borderId="2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1" fontId="26" fillId="0" borderId="0" xfId="4" applyNumberFormat="1" applyFont="1" applyBorder="1" applyAlignment="1">
      <alignment vertical="center"/>
    </xf>
    <xf numFmtId="1" fontId="5" fillId="0" borderId="0" xfId="4" applyNumberFormat="1" applyFont="1" applyBorder="1" applyAlignment="1">
      <alignment vertical="center"/>
    </xf>
    <xf numFmtId="164" fontId="5" fillId="0" borderId="0" xfId="4" applyNumberFormat="1" applyFont="1" applyBorder="1" applyAlignment="1">
      <alignment vertical="center"/>
    </xf>
    <xf numFmtId="0" fontId="35" fillId="0" borderId="2" xfId="4" applyFont="1" applyBorder="1" applyAlignment="1">
      <alignment horizontal="center" vertical="center" wrapText="1"/>
    </xf>
    <xf numFmtId="0" fontId="42" fillId="0" borderId="6" xfId="4" applyFont="1" applyBorder="1" applyAlignment="1">
      <alignment vertical="center" wrapText="1"/>
    </xf>
    <xf numFmtId="49" fontId="42" fillId="0" borderId="6" xfId="4" applyNumberFormat="1" applyFont="1" applyBorder="1" applyAlignment="1">
      <alignment vertical="center" wrapText="1"/>
    </xf>
    <xf numFmtId="1" fontId="66" fillId="2" borderId="2" xfId="4" applyNumberFormat="1" applyFont="1" applyFill="1" applyBorder="1" applyAlignment="1">
      <alignment vertical="center"/>
    </xf>
    <xf numFmtId="0" fontId="42" fillId="2" borderId="2" xfId="4" applyFont="1" applyFill="1" applyBorder="1" applyAlignment="1">
      <alignment horizontal="center" vertical="center" wrapText="1"/>
    </xf>
    <xf numFmtId="0" fontId="42" fillId="0" borderId="6" xfId="4" applyFont="1" applyBorder="1" applyAlignment="1">
      <alignment horizontal="center" vertical="center" wrapText="1"/>
    </xf>
    <xf numFmtId="0" fontId="42" fillId="0" borderId="2" xfId="4" applyFont="1" applyBorder="1" applyAlignment="1">
      <alignment horizontal="center" vertical="center" textRotation="90" wrapText="1"/>
    </xf>
    <xf numFmtId="0" fontId="42" fillId="0" borderId="2" xfId="4" applyFont="1" applyBorder="1" applyAlignment="1">
      <alignment vertical="center" wrapText="1"/>
    </xf>
    <xf numFmtId="49" fontId="42" fillId="0" borderId="2" xfId="4" applyNumberFormat="1" applyFont="1" applyBorder="1" applyAlignment="1">
      <alignment vertical="center"/>
    </xf>
    <xf numFmtId="1" fontId="66" fillId="0" borderId="2" xfId="4" applyNumberFormat="1" applyFont="1" applyBorder="1" applyAlignment="1">
      <alignment vertical="center"/>
    </xf>
    <xf numFmtId="0" fontId="42" fillId="0" borderId="2" xfId="4" applyFont="1" applyBorder="1" applyAlignment="1">
      <alignment horizontal="center" vertical="center" wrapText="1"/>
    </xf>
    <xf numFmtId="0" fontId="42" fillId="0" borderId="2" xfId="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1" fillId="0" borderId="2" xfId="1" applyFont="1" applyBorder="1" applyAlignment="1">
      <alignment vertical="center" wrapText="1"/>
    </xf>
    <xf numFmtId="0" fontId="41" fillId="0" borderId="2" xfId="1" applyFont="1" applyBorder="1" applyAlignment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42" fillId="0" borderId="2" xfId="1" applyFont="1" applyBorder="1" applyAlignment="1">
      <alignment horizontal="center" vertical="center" wrapText="1"/>
    </xf>
    <xf numFmtId="1" fontId="42" fillId="0" borderId="2" xfId="1" applyNumberFormat="1" applyFont="1" applyBorder="1" applyAlignment="1">
      <alignment horizontal="center" vertical="center"/>
    </xf>
    <xf numFmtId="0" fontId="41" fillId="2" borderId="2" xfId="1" applyFont="1" applyFill="1" applyBorder="1" applyAlignment="1">
      <alignment horizontal="center" vertical="center"/>
    </xf>
    <xf numFmtId="0" fontId="41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1" fontId="5" fillId="0" borderId="2" xfId="1" applyNumberFormat="1" applyFont="1" applyBorder="1" applyAlignment="1">
      <alignment horizontal="center"/>
    </xf>
    <xf numFmtId="0" fontId="1" fillId="0" borderId="2" xfId="1" applyBorder="1"/>
    <xf numFmtId="0" fontId="47" fillId="0" borderId="2" xfId="1" applyFont="1" applyBorder="1"/>
    <xf numFmtId="0" fontId="5" fillId="0" borderId="2" xfId="1" applyFont="1" applyBorder="1" applyAlignment="1">
      <alignment horizontal="center"/>
    </xf>
    <xf numFmtId="0" fontId="1" fillId="0" borderId="2" xfId="1" applyFont="1" applyBorder="1" applyAlignment="1">
      <alignment vertical="center" wrapText="1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1" fontId="4" fillId="0" borderId="2" xfId="1" applyNumberFormat="1" applyFont="1" applyBorder="1" applyAlignment="1">
      <alignment horizontal="center"/>
    </xf>
    <xf numFmtId="0" fontId="1" fillId="0" borderId="2" xfId="1" applyFont="1" applyBorder="1"/>
    <xf numFmtId="0" fontId="10" fillId="0" borderId="2" xfId="1" applyFont="1" applyBorder="1"/>
    <xf numFmtId="0" fontId="4" fillId="0" borderId="2" xfId="1" applyFont="1" applyBorder="1" applyAlignment="1">
      <alignment horizontal="center"/>
    </xf>
    <xf numFmtId="1" fontId="35" fillId="0" borderId="2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 vertical="center"/>
    </xf>
    <xf numFmtId="1" fontId="4" fillId="2" borderId="2" xfId="0" applyNumberFormat="1" applyFont="1" applyFill="1" applyBorder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68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2" fontId="26" fillId="2" borderId="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10" fillId="2" borderId="5" xfId="0" applyFont="1" applyFill="1" applyBorder="1"/>
    <xf numFmtId="0" fontId="46" fillId="2" borderId="2" xfId="0" applyFont="1" applyFill="1" applyBorder="1" applyAlignment="1">
      <alignment horizontal="center"/>
    </xf>
    <xf numFmtId="0" fontId="46" fillId="2" borderId="2" xfId="0" applyFont="1" applyFill="1" applyBorder="1" applyAlignment="1">
      <alignment horizontal="right"/>
    </xf>
    <xf numFmtId="0" fontId="46" fillId="2" borderId="2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right" vertical="center"/>
    </xf>
    <xf numFmtId="0" fontId="21" fillId="0" borderId="0" xfId="0" applyFont="1"/>
    <xf numFmtId="0" fontId="37" fillId="0" borderId="0" xfId="0" applyFont="1"/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7" fillId="0" borderId="2" xfId="0" applyFont="1" applyBorder="1"/>
    <xf numFmtId="1" fontId="37" fillId="0" borderId="2" xfId="0" applyNumberFormat="1" applyFont="1" applyBorder="1" applyAlignment="1">
      <alignment horizontal="left"/>
    </xf>
    <xf numFmtId="164" fontId="21" fillId="0" borderId="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1" fontId="70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/>
    <xf numFmtId="0" fontId="0" fillId="2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0" fontId="71" fillId="2" borderId="2" xfId="0" applyFont="1" applyFill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center" vertical="center"/>
    </xf>
    <xf numFmtId="0" fontId="70" fillId="2" borderId="2" xfId="0" applyFont="1" applyFill="1" applyBorder="1" applyAlignment="1">
      <alignment horizontal="center" vertical="center" wrapText="1"/>
    </xf>
    <xf numFmtId="0" fontId="72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2" fontId="7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wrapText="1"/>
    </xf>
    <xf numFmtId="2" fontId="0" fillId="0" borderId="2" xfId="0" applyNumberFormat="1" applyFont="1" applyBorder="1" applyAlignment="1">
      <alignment horizontal="center" vertical="center"/>
    </xf>
    <xf numFmtId="1" fontId="37" fillId="0" borderId="2" xfId="0" applyNumberFormat="1" applyFont="1" applyBorder="1"/>
    <xf numFmtId="2" fontId="21" fillId="0" borderId="2" xfId="0" applyNumberFormat="1" applyFont="1" applyBorder="1" applyAlignment="1">
      <alignment horizontal="center"/>
    </xf>
    <xf numFmtId="0" fontId="41" fillId="2" borderId="2" xfId="1" applyFont="1" applyFill="1" applyBorder="1" applyAlignment="1">
      <alignment horizontal="center" vertical="center" wrapText="1"/>
    </xf>
    <xf numFmtId="0" fontId="73" fillId="2" borderId="6" xfId="1" applyFont="1" applyFill="1" applyBorder="1" applyAlignment="1">
      <alignment horizontal="center" vertical="center"/>
    </xf>
    <xf numFmtId="0" fontId="73" fillId="2" borderId="6" xfId="1" applyFont="1" applyFill="1" applyBorder="1" applyAlignment="1">
      <alignment horizontal="center" vertical="center" wrapText="1"/>
    </xf>
    <xf numFmtId="0" fontId="48" fillId="2" borderId="2" xfId="1" applyFont="1" applyFill="1" applyBorder="1" applyAlignment="1">
      <alignment horizontal="center" vertical="center" wrapText="1"/>
    </xf>
    <xf numFmtId="1" fontId="48" fillId="2" borderId="2" xfId="1" applyNumberFormat="1" applyFont="1" applyFill="1" applyBorder="1" applyAlignment="1">
      <alignment horizontal="center" vertical="center"/>
    </xf>
    <xf numFmtId="0" fontId="37" fillId="2" borderId="2" xfId="1" applyFont="1" applyFill="1" applyBorder="1" applyAlignment="1">
      <alignment horizontal="center" vertical="center"/>
    </xf>
    <xf numFmtId="2" fontId="47" fillId="2" borderId="2" xfId="1" applyNumberFormat="1" applyFont="1" applyFill="1" applyBorder="1" applyAlignment="1">
      <alignment horizontal="center" vertical="center"/>
    </xf>
    <xf numFmtId="0" fontId="42" fillId="2" borderId="2" xfId="1" applyFont="1" applyFill="1" applyBorder="1" applyAlignment="1">
      <alignment horizontal="left"/>
    </xf>
    <xf numFmtId="1" fontId="42" fillId="2" borderId="2" xfId="1" applyNumberFormat="1" applyFont="1" applyFill="1" applyBorder="1" applyAlignment="1">
      <alignment horizontal="center"/>
    </xf>
    <xf numFmtId="0" fontId="41" fillId="2" borderId="2" xfId="1" applyFont="1" applyFill="1" applyBorder="1"/>
    <xf numFmtId="0" fontId="66" fillId="2" borderId="2" xfId="1" applyFont="1" applyFill="1" applyBorder="1"/>
    <xf numFmtId="0" fontId="42" fillId="2" borderId="2" xfId="1" applyFont="1" applyFill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35" fillId="0" borderId="0" xfId="1" applyFont="1" applyAlignment="1">
      <alignment horizontal="right"/>
    </xf>
    <xf numFmtId="0" fontId="35" fillId="0" borderId="0" xfId="1" applyFont="1"/>
    <xf numFmtId="0" fontId="5" fillId="0" borderId="1" xfId="1" applyFont="1" applyBorder="1" applyAlignment="1">
      <alignment horizontal="left"/>
    </xf>
    <xf numFmtId="0" fontId="42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right" vertical="center" wrapText="1"/>
    </xf>
    <xf numFmtId="0" fontId="35" fillId="0" borderId="2" xfId="1" applyFont="1" applyBorder="1" applyAlignment="1">
      <alignment horizontal="right"/>
    </xf>
    <xf numFmtId="0" fontId="35" fillId="0" borderId="2" xfId="1" applyFont="1" applyBorder="1" applyAlignment="1">
      <alignment vertical="center" wrapText="1"/>
    </xf>
    <xf numFmtId="0" fontId="5" fillId="0" borderId="2" xfId="1" applyFont="1" applyBorder="1"/>
    <xf numFmtId="0" fontId="5" fillId="2" borderId="2" xfId="1" applyFont="1" applyFill="1" applyBorder="1" applyAlignment="1">
      <alignment wrapText="1"/>
    </xf>
    <xf numFmtId="0" fontId="5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right"/>
    </xf>
    <xf numFmtId="0" fontId="8" fillId="2" borderId="2" xfId="1" applyFont="1" applyFill="1" applyBorder="1"/>
    <xf numFmtId="0" fontId="5" fillId="2" borderId="2" xfId="1" applyFont="1" applyFill="1" applyBorder="1" applyAlignment="1">
      <alignment horizontal="right"/>
    </xf>
    <xf numFmtId="0" fontId="5" fillId="2" borderId="2" xfId="1" applyFont="1" applyFill="1" applyBorder="1"/>
    <xf numFmtId="0" fontId="5" fillId="0" borderId="2" xfId="1" applyFont="1" applyBorder="1" applyAlignment="1">
      <alignment horizontal="right"/>
    </xf>
    <xf numFmtId="0" fontId="5" fillId="0" borderId="6" xfId="1" applyFont="1" applyBorder="1"/>
    <xf numFmtId="0" fontId="5" fillId="2" borderId="6" xfId="1" applyFont="1" applyFill="1" applyBorder="1" applyAlignment="1">
      <alignment wrapText="1"/>
    </xf>
    <xf numFmtId="0" fontId="8" fillId="2" borderId="6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right" vertical="center" wrapText="1"/>
    </xf>
    <xf numFmtId="0" fontId="5" fillId="2" borderId="5" xfId="1" applyFont="1" applyFill="1" applyBorder="1" applyAlignment="1">
      <alignment wrapText="1"/>
    </xf>
    <xf numFmtId="0" fontId="5" fillId="2" borderId="4" xfId="1" applyFont="1" applyFill="1" applyBorder="1"/>
    <xf numFmtId="0" fontId="5" fillId="0" borderId="4" xfId="1" applyFont="1" applyBorder="1"/>
    <xf numFmtId="0" fontId="8" fillId="0" borderId="2" xfId="1" applyFont="1" applyBorder="1" applyAlignment="1">
      <alignment horizontal="right"/>
    </xf>
    <xf numFmtId="0" fontId="35" fillId="0" borderId="2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left" wrapText="1"/>
    </xf>
    <xf numFmtId="0" fontId="5" fillId="0" borderId="2" xfId="0" applyNumberFormat="1" applyFont="1" applyBorder="1"/>
    <xf numFmtId="49" fontId="3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left" vertical="top" wrapText="1"/>
    </xf>
    <xf numFmtId="0" fontId="74" fillId="0" borderId="3" xfId="0" applyFont="1" applyBorder="1" applyAlignment="1">
      <alignment horizontal="left" vertical="top" wrapText="1"/>
    </xf>
    <xf numFmtId="0" fontId="75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5" fillId="0" borderId="0" xfId="0" applyFont="1" applyBorder="1" applyAlignment="1">
      <alignment horizontal="left" vertical="top" wrapText="1"/>
    </xf>
    <xf numFmtId="0" fontId="0" fillId="0" borderId="2" xfId="0" applyBorder="1" applyAlignment="1"/>
    <xf numFmtId="0" fontId="62" fillId="0" borderId="0" xfId="0" applyFont="1" applyAlignment="1"/>
    <xf numFmtId="0" fontId="62" fillId="0" borderId="21" xfId="0" applyFont="1" applyBorder="1" applyAlignment="1"/>
    <xf numFmtId="0" fontId="76" fillId="0" borderId="3" xfId="0" applyFont="1" applyBorder="1" applyAlignment="1">
      <alignment horizontal="center"/>
    </xf>
    <xf numFmtId="0" fontId="62" fillId="0" borderId="21" xfId="0" applyFont="1" applyBorder="1" applyAlignment="1">
      <alignment wrapText="1"/>
    </xf>
    <xf numFmtId="0" fontId="76" fillId="0" borderId="2" xfId="0" applyFont="1" applyBorder="1" applyAlignment="1">
      <alignment horizontal="center"/>
    </xf>
    <xf numFmtId="0" fontId="62" fillId="0" borderId="2" xfId="0" applyFont="1" applyBorder="1" applyAlignment="1">
      <alignment wrapText="1"/>
    </xf>
    <xf numFmtId="0" fontId="46" fillId="0" borderId="2" xfId="0" applyFont="1" applyBorder="1"/>
    <xf numFmtId="2" fontId="42" fillId="0" borderId="2" xfId="0" applyNumberFormat="1" applyFont="1" applyBorder="1"/>
    <xf numFmtId="0" fontId="0" fillId="0" borderId="6" xfId="0" applyBorder="1" applyAlignment="1">
      <alignment horizontal="center" vertical="center"/>
    </xf>
    <xf numFmtId="0" fontId="28" fillId="0" borderId="0" xfId="0" applyFont="1"/>
    <xf numFmtId="0" fontId="7" fillId="0" borderId="0" xfId="0" applyFont="1"/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7" fillId="0" borderId="2" xfId="0" applyFont="1" applyBorder="1"/>
    <xf numFmtId="49" fontId="5" fillId="0" borderId="2" xfId="0" applyNumberFormat="1" applyFont="1" applyBorder="1"/>
    <xf numFmtId="1" fontId="7" fillId="0" borderId="2" xfId="0" applyNumberFormat="1" applyFont="1" applyBorder="1"/>
    <xf numFmtId="1" fontId="7" fillId="0" borderId="2" xfId="0" applyNumberFormat="1" applyFont="1" applyBorder="1" applyAlignment="1">
      <alignment horizontal="left"/>
    </xf>
    <xf numFmtId="0" fontId="33" fillId="0" borderId="2" xfId="0" applyFont="1" applyBorder="1" applyAlignment="1"/>
    <xf numFmtId="12" fontId="77" fillId="0" borderId="2" xfId="0" applyNumberFormat="1" applyFont="1" applyBorder="1" applyAlignment="1">
      <alignment horizontal="left"/>
    </xf>
    <xf numFmtId="0" fontId="33" fillId="0" borderId="2" xfId="0" applyFont="1" applyBorder="1"/>
    <xf numFmtId="1" fontId="77" fillId="0" borderId="2" xfId="0" applyNumberFormat="1" applyFont="1" applyBorder="1" applyAlignment="1">
      <alignment horizontal="left"/>
    </xf>
    <xf numFmtId="1" fontId="28" fillId="0" borderId="2" xfId="0" applyNumberFormat="1" applyFont="1" applyBorder="1" applyAlignment="1">
      <alignment horizontal="left" vertical="top"/>
    </xf>
    <xf numFmtId="2" fontId="35" fillId="0" borderId="2" xfId="0" applyNumberFormat="1" applyFont="1" applyBorder="1"/>
    <xf numFmtId="1" fontId="48" fillId="0" borderId="2" xfId="0" applyNumberFormat="1" applyFont="1" applyBorder="1" applyAlignment="1">
      <alignment horizontal="center"/>
    </xf>
    <xf numFmtId="166" fontId="47" fillId="0" borderId="2" xfId="0" applyNumberFormat="1" applyFont="1" applyBorder="1"/>
    <xf numFmtId="166" fontId="48" fillId="0" borderId="2" xfId="0" applyNumberFormat="1" applyFont="1" applyBorder="1" applyAlignment="1">
      <alignment horizontal="center"/>
    </xf>
    <xf numFmtId="49" fontId="50" fillId="0" borderId="2" xfId="0" applyNumberFormat="1" applyFont="1" applyBorder="1" applyAlignment="1" applyProtection="1">
      <alignment horizontal="center" wrapText="1" shrinkToFit="1" readingOrder="1"/>
    </xf>
    <xf numFmtId="49" fontId="50" fillId="0" borderId="2" xfId="0" applyNumberFormat="1" applyFont="1" applyBorder="1" applyAlignment="1" applyProtection="1">
      <alignment horizontal="left" wrapText="1" shrinkToFit="1" readingOrder="1"/>
    </xf>
    <xf numFmtId="167" fontId="50" fillId="0" borderId="2" xfId="0" applyNumberFormat="1" applyFont="1" applyBorder="1" applyAlignment="1" applyProtection="1">
      <alignment horizontal="center" wrapText="1" shrinkToFit="1" readingOrder="1"/>
    </xf>
    <xf numFmtId="2" fontId="50" fillId="0" borderId="2" xfId="0" applyNumberFormat="1" applyFont="1" applyBorder="1" applyAlignment="1" applyProtection="1">
      <alignment horizontal="center" wrapText="1" shrinkToFit="1" readingOrder="1"/>
    </xf>
    <xf numFmtId="1" fontId="50" fillId="2" borderId="2" xfId="0" applyNumberFormat="1" applyFont="1" applyFill="1" applyBorder="1" applyAlignment="1" applyProtection="1">
      <alignment horizontal="center" wrapText="1" shrinkToFit="1" readingOrder="1"/>
    </xf>
    <xf numFmtId="168" fontId="50" fillId="0" borderId="2" xfId="0" applyNumberFormat="1" applyFont="1" applyBorder="1" applyAlignment="1" applyProtection="1">
      <alignment horizontal="center" wrapText="1" shrinkToFit="1" readingOrder="1"/>
    </xf>
    <xf numFmtId="49" fontId="50" fillId="2" borderId="2" xfId="0" applyNumberFormat="1" applyFont="1" applyFill="1" applyBorder="1" applyAlignment="1" applyProtection="1">
      <alignment horizontal="left" wrapText="1" shrinkToFit="1" readingOrder="1"/>
    </xf>
    <xf numFmtId="49" fontId="50" fillId="0" borderId="2" xfId="0" applyNumberFormat="1" applyFont="1" applyBorder="1" applyAlignment="1">
      <alignment horizontal="left" wrapText="1" shrinkToFit="1" readingOrder="1"/>
    </xf>
    <xf numFmtId="167" fontId="50" fillId="0" borderId="2" xfId="0" applyNumberFormat="1" applyFont="1" applyBorder="1" applyAlignment="1">
      <alignment horizontal="center" wrapText="1" shrinkToFit="1" readingOrder="1"/>
    </xf>
    <xf numFmtId="168" fontId="50" fillId="0" borderId="2" xfId="0" applyNumberFormat="1" applyFont="1" applyBorder="1" applyAlignment="1">
      <alignment horizontal="right" wrapText="1" shrinkToFit="1" readingOrder="1"/>
    </xf>
    <xf numFmtId="49" fontId="81" fillId="0" borderId="2" xfId="0" applyNumberFormat="1" applyFont="1" applyBorder="1" applyAlignment="1">
      <alignment horizontal="left" wrapText="1" shrinkToFit="1" readingOrder="1"/>
    </xf>
    <xf numFmtId="167" fontId="81" fillId="0" borderId="2" xfId="0" applyNumberFormat="1" applyFont="1" applyBorder="1" applyAlignment="1">
      <alignment horizontal="center" wrapText="1" shrinkToFit="1" readingOrder="1"/>
    </xf>
    <xf numFmtId="168" fontId="81" fillId="0" borderId="2" xfId="0" applyNumberFormat="1" applyFont="1" applyBorder="1" applyAlignment="1">
      <alignment horizontal="right" wrapText="1" shrinkToFit="1" readingOrder="1"/>
    </xf>
    <xf numFmtId="1" fontId="81" fillId="2" borderId="2" xfId="0" applyNumberFormat="1" applyFont="1" applyFill="1" applyBorder="1" applyAlignment="1" applyProtection="1">
      <alignment horizontal="center" wrapText="1" shrinkToFit="1" readingOrder="1"/>
    </xf>
    <xf numFmtId="168" fontId="81" fillId="0" borderId="5" xfId="0" applyNumberFormat="1" applyFont="1" applyBorder="1" applyAlignment="1">
      <alignment horizontal="right" wrapText="1" shrinkToFit="1" readingOrder="1"/>
    </xf>
    <xf numFmtId="49" fontId="81" fillId="0" borderId="2" xfId="0" applyNumberFormat="1" applyFont="1" applyBorder="1" applyAlignment="1" applyProtection="1">
      <alignment horizontal="center" vertical="center" wrapText="1" shrinkToFit="1" readingOrder="1"/>
    </xf>
    <xf numFmtId="49" fontId="81" fillId="0" borderId="2" xfId="0" applyNumberFormat="1" applyFont="1" applyBorder="1" applyAlignment="1">
      <alignment horizontal="left" vertical="top" wrapText="1" shrinkToFit="1" readingOrder="1"/>
    </xf>
    <xf numFmtId="167" fontId="81" fillId="0" borderId="6" xfId="0" applyNumberFormat="1" applyFont="1" applyBorder="1" applyAlignment="1">
      <alignment horizontal="center" vertical="top" wrapText="1" shrinkToFit="1" readingOrder="1"/>
    </xf>
    <xf numFmtId="168" fontId="81" fillId="0" borderId="0" xfId="0" applyNumberFormat="1" applyFont="1" applyBorder="1" applyAlignment="1">
      <alignment horizontal="right" vertical="top" wrapText="1" shrinkToFit="1" readingOrder="1"/>
    </xf>
    <xf numFmtId="1" fontId="81" fillId="2" borderId="2" xfId="0" applyNumberFormat="1" applyFont="1" applyFill="1" applyBorder="1" applyAlignment="1" applyProtection="1">
      <alignment horizontal="center" vertical="center" wrapText="1" shrinkToFit="1" readingOrder="1"/>
    </xf>
    <xf numFmtId="168" fontId="81" fillId="0" borderId="2" xfId="0" applyNumberFormat="1" applyFont="1" applyBorder="1" applyAlignment="1" applyProtection="1">
      <alignment horizontal="center" vertical="center" wrapText="1" shrinkToFit="1" readingOrder="1"/>
    </xf>
    <xf numFmtId="1" fontId="81" fillId="0" borderId="2" xfId="0" applyNumberFormat="1" applyFont="1" applyBorder="1" applyAlignment="1" applyProtection="1">
      <alignment horizontal="center" vertical="center" wrapText="1" shrinkToFit="1" readingOrder="1"/>
    </xf>
    <xf numFmtId="0" fontId="80" fillId="4" borderId="2" xfId="0" applyNumberFormat="1" applyFont="1" applyFill="1" applyBorder="1" applyAlignment="1" applyProtection="1">
      <alignment horizontal="center" vertical="center" wrapText="1" shrinkToFit="1" readingOrder="1"/>
    </xf>
    <xf numFmtId="1" fontId="80" fillId="5" borderId="2" xfId="0" applyNumberFormat="1" applyFont="1" applyFill="1" applyBorder="1" applyAlignment="1" applyProtection="1">
      <alignment horizontal="center" vertical="center" wrapText="1" shrinkToFit="1" readingOrder="1"/>
    </xf>
    <xf numFmtId="0" fontId="9" fillId="0" borderId="0" xfId="0" applyFont="1" applyAlignment="1">
      <alignment horizontal="center"/>
    </xf>
    <xf numFmtId="0" fontId="9" fillId="0" borderId="0" xfId="0" applyFont="1"/>
    <xf numFmtId="0" fontId="8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83" fillId="0" borderId="2" xfId="6" applyFont="1" applyBorder="1" applyAlignment="1">
      <alignment horizontal="center" vertical="center" wrapText="1"/>
    </xf>
    <xf numFmtId="0" fontId="83" fillId="0" borderId="4" xfId="6" applyFont="1" applyBorder="1" applyAlignment="1">
      <alignment horizontal="center" vertical="center" wrapText="1"/>
    </xf>
    <xf numFmtId="1" fontId="84" fillId="0" borderId="2" xfId="6" applyNumberFormat="1" applyFont="1" applyBorder="1" applyAlignment="1">
      <alignment horizontal="left" vertical="center" wrapText="1"/>
    </xf>
    <xf numFmtId="0" fontId="85" fillId="0" borderId="2" xfId="0" applyFont="1" applyBorder="1" applyAlignment="1">
      <alignment vertical="center"/>
    </xf>
    <xf numFmtId="0" fontId="73" fillId="0" borderId="2" xfId="0" applyFont="1" applyBorder="1" applyAlignment="1">
      <alignment vertical="center"/>
    </xf>
    <xf numFmtId="0" fontId="83" fillId="0" borderId="4" xfId="6" applyFont="1" applyBorder="1" applyAlignment="1" applyProtection="1">
      <alignment horizontal="left" vertical="center" wrapText="1"/>
      <protection locked="0"/>
    </xf>
    <xf numFmtId="1" fontId="86" fillId="0" borderId="2" xfId="6" applyNumberFormat="1" applyFont="1" applyBorder="1" applyAlignment="1">
      <alignment horizontal="left" vertical="center" wrapText="1"/>
    </xf>
    <xf numFmtId="0" fontId="87" fillId="0" borderId="2" xfId="0" applyFont="1" applyBorder="1" applyAlignment="1">
      <alignment vertical="center"/>
    </xf>
    <xf numFmtId="2" fontId="87" fillId="0" borderId="2" xfId="0" applyNumberFormat="1" applyFont="1" applyBorder="1" applyAlignment="1">
      <alignment vertical="center"/>
    </xf>
    <xf numFmtId="2" fontId="73" fillId="0" borderId="2" xfId="0" applyNumberFormat="1" applyFont="1" applyBorder="1" applyAlignment="1">
      <alignment vertical="center"/>
    </xf>
    <xf numFmtId="0" fontId="83" fillId="0" borderId="4" xfId="6" applyFont="1" applyBorder="1" applyAlignment="1">
      <alignment horizontal="left" vertical="center" wrapText="1"/>
    </xf>
    <xf numFmtId="0" fontId="83" fillId="0" borderId="2" xfId="6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1" fontId="32" fillId="0" borderId="2" xfId="0" applyNumberFormat="1" applyFont="1" applyBorder="1" applyAlignment="1">
      <alignment horizontal="left"/>
    </xf>
    <xf numFmtId="0" fontId="72" fillId="0" borderId="2" xfId="0" applyFont="1" applyBorder="1"/>
    <xf numFmtId="0" fontId="88" fillId="0" borderId="2" xfId="0" applyFont="1" applyBorder="1"/>
    <xf numFmtId="0" fontId="8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86" fillId="0" borderId="2" xfId="0" applyNumberFormat="1" applyFont="1" applyBorder="1" applyAlignment="1">
      <alignment vertical="center"/>
    </xf>
    <xf numFmtId="164" fontId="86" fillId="0" borderId="2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9" fontId="85" fillId="0" borderId="2" xfId="0" applyNumberFormat="1" applyFont="1" applyBorder="1" applyAlignment="1">
      <alignment vertical="center"/>
    </xf>
    <xf numFmtId="164" fontId="15" fillId="0" borderId="2" xfId="0" applyNumberFormat="1" applyFont="1" applyBorder="1" applyAlignment="1">
      <alignment vertical="center"/>
    </xf>
    <xf numFmtId="164" fontId="87" fillId="0" borderId="2" xfId="0" applyNumberFormat="1" applyFont="1" applyBorder="1" applyAlignment="1">
      <alignment vertical="center"/>
    </xf>
    <xf numFmtId="0" fontId="86" fillId="0" borderId="2" xfId="6" applyFont="1" applyBorder="1" applyAlignment="1">
      <alignment horizontal="left" vertical="center" wrapText="1"/>
    </xf>
    <xf numFmtId="0" fontId="86" fillId="0" borderId="2" xfId="6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66" fillId="0" borderId="2" xfId="0" applyFont="1" applyBorder="1" applyAlignment="1">
      <alignment vertical="center" wrapText="1"/>
    </xf>
    <xf numFmtId="0" fontId="66" fillId="0" borderId="2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/>
    </xf>
    <xf numFmtId="0" fontId="42" fillId="0" borderId="3" xfId="7" applyFont="1" applyBorder="1" applyAlignment="1">
      <alignment horizontal="center" vertical="center" wrapText="1"/>
    </xf>
    <xf numFmtId="0" fontId="42" fillId="0" borderId="20" xfId="7" applyFont="1" applyBorder="1" applyAlignment="1">
      <alignment horizontal="center" vertical="center" wrapText="1"/>
    </xf>
    <xf numFmtId="0" fontId="42" fillId="0" borderId="2" xfId="7" applyFont="1" applyBorder="1" applyAlignment="1">
      <alignment horizontal="center" vertical="top" wrapText="1"/>
    </xf>
    <xf numFmtId="0" fontId="42" fillId="0" borderId="2" xfId="7" applyFont="1" applyBorder="1" applyAlignment="1">
      <alignment horizontal="center" vertical="top"/>
    </xf>
    <xf numFmtId="0" fontId="42" fillId="0" borderId="2" xfId="7" applyFont="1" applyBorder="1" applyAlignment="1">
      <alignment vertical="top" wrapText="1"/>
    </xf>
    <xf numFmtId="0" fontId="42" fillId="2" borderId="2" xfId="8" applyFont="1" applyFill="1" applyBorder="1" applyAlignment="1">
      <alignment wrapText="1"/>
    </xf>
    <xf numFmtId="0" fontId="66" fillId="2" borderId="22" xfId="7" applyFont="1" applyFill="1" applyBorder="1" applyAlignment="1">
      <alignment horizontal="justify" vertical="top" wrapText="1"/>
    </xf>
    <xf numFmtId="0" fontId="66" fillId="2" borderId="2" xfId="7" applyFont="1" applyFill="1" applyBorder="1" applyAlignment="1">
      <alignment horizontal="center" vertical="center" wrapText="1"/>
    </xf>
    <xf numFmtId="0" fontId="80" fillId="2" borderId="2" xfId="7" applyFont="1" applyFill="1" applyBorder="1" applyAlignment="1">
      <alignment horizontal="center" vertical="center" wrapText="1"/>
    </xf>
    <xf numFmtId="169" fontId="42" fillId="2" borderId="2" xfId="8" applyNumberFormat="1" applyFont="1" applyFill="1" applyBorder="1" applyAlignment="1">
      <alignment horizontal="left" vertical="center" wrapText="1"/>
    </xf>
    <xf numFmtId="0" fontId="66" fillId="2" borderId="22" xfId="7" applyFont="1" applyFill="1" applyBorder="1" applyAlignment="1">
      <alignment horizontal="center" vertical="center" wrapText="1"/>
    </xf>
    <xf numFmtId="3" fontId="42" fillId="2" borderId="2" xfId="8" applyNumberFormat="1" applyFont="1" applyFill="1" applyBorder="1" applyAlignment="1">
      <alignment horizontal="center" vertical="center" wrapText="1"/>
    </xf>
    <xf numFmtId="0" fontId="66" fillId="2" borderId="22" xfId="7" applyNumberFormat="1" applyFont="1" applyFill="1" applyBorder="1" applyAlignment="1">
      <alignment horizontal="center" vertical="center" wrapText="1"/>
    </xf>
    <xf numFmtId="0" fontId="66" fillId="2" borderId="23" xfId="7" applyFont="1" applyFill="1" applyBorder="1" applyAlignment="1">
      <alignment horizontal="justify" vertical="top" wrapText="1"/>
    </xf>
    <xf numFmtId="0" fontId="66" fillId="2" borderId="23" xfId="7" applyFont="1" applyFill="1" applyBorder="1" applyAlignment="1">
      <alignment horizontal="center" vertical="center" wrapText="1"/>
    </xf>
    <xf numFmtId="0" fontId="66" fillId="2" borderId="24" xfId="7" applyNumberFormat="1" applyFont="1" applyFill="1" applyBorder="1" applyAlignment="1">
      <alignment horizontal="center" vertical="center" wrapText="1"/>
    </xf>
    <xf numFmtId="3" fontId="42" fillId="2" borderId="3" xfId="8" applyNumberFormat="1" applyFont="1" applyFill="1" applyBorder="1" applyAlignment="1">
      <alignment horizontal="center" vertical="center" wrapText="1"/>
    </xf>
    <xf numFmtId="0" fontId="66" fillId="2" borderId="2" xfId="7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wrapText="1"/>
    </xf>
    <xf numFmtId="0" fontId="66" fillId="2" borderId="24" xfId="7" applyFont="1" applyFill="1" applyBorder="1" applyAlignment="1">
      <alignment horizontal="justify" vertical="top" wrapText="1"/>
    </xf>
    <xf numFmtId="0" fontId="66" fillId="2" borderId="24" xfId="7" applyFont="1" applyFill="1" applyBorder="1" applyAlignment="1">
      <alignment horizontal="center" vertical="center" wrapText="1"/>
    </xf>
    <xf numFmtId="0" fontId="66" fillId="2" borderId="0" xfId="7" applyNumberFormat="1" applyFont="1" applyFill="1" applyBorder="1" applyAlignment="1">
      <alignment horizontal="center" vertical="center" wrapText="1"/>
    </xf>
    <xf numFmtId="3" fontId="42" fillId="2" borderId="6" xfId="8" applyNumberFormat="1" applyFont="1" applyFill="1" applyBorder="1" applyAlignment="1">
      <alignment horizontal="center" vertical="center" wrapText="1"/>
    </xf>
    <xf numFmtId="0" fontId="66" fillId="2" borderId="23" xfId="7" applyNumberFormat="1" applyFont="1" applyFill="1" applyBorder="1" applyAlignment="1">
      <alignment horizontal="center" vertical="center" wrapText="1"/>
    </xf>
    <xf numFmtId="0" fontId="66" fillId="2" borderId="25" xfId="7" applyFont="1" applyFill="1" applyBorder="1" applyAlignment="1">
      <alignment horizontal="justify" vertical="top" wrapText="1"/>
    </xf>
    <xf numFmtId="0" fontId="66" fillId="2" borderId="23" xfId="7" applyFont="1" applyFill="1" applyBorder="1" applyAlignment="1">
      <alignment vertical="top" wrapText="1"/>
    </xf>
    <xf numFmtId="0" fontId="66" fillId="2" borderId="24" xfId="7" applyFont="1" applyFill="1" applyBorder="1" applyAlignment="1">
      <alignment vertical="top" wrapText="1"/>
    </xf>
    <xf numFmtId="0" fontId="66" fillId="2" borderId="22" xfId="7" applyFont="1" applyFill="1" applyBorder="1" applyAlignment="1">
      <alignment vertical="top" wrapText="1"/>
    </xf>
    <xf numFmtId="0" fontId="42" fillId="2" borderId="2" xfId="8" applyFont="1" applyFill="1" applyBorder="1" applyAlignment="1">
      <alignment vertical="top" wrapText="1"/>
    </xf>
    <xf numFmtId="0" fontId="66" fillId="2" borderId="23" xfId="7" applyFont="1" applyFill="1" applyBorder="1" applyAlignment="1">
      <alignment horizontal="left" vertical="top" wrapText="1"/>
    </xf>
    <xf numFmtId="0" fontId="66" fillId="2" borderId="2" xfId="7" applyFont="1" applyFill="1" applyBorder="1" applyAlignment="1">
      <alignment horizontal="center" vertical="top" wrapText="1"/>
    </xf>
    <xf numFmtId="0" fontId="80" fillId="2" borderId="2" xfId="7" applyFont="1" applyFill="1" applyBorder="1" applyAlignment="1">
      <alignment horizontal="center" vertical="top" wrapText="1"/>
    </xf>
    <xf numFmtId="169" fontId="42" fillId="2" borderId="2" xfId="8" applyNumberFormat="1" applyFont="1" applyFill="1" applyBorder="1" applyAlignment="1">
      <alignment horizontal="left" vertical="top" wrapText="1"/>
    </xf>
    <xf numFmtId="0" fontId="66" fillId="2" borderId="23" xfId="7" applyFont="1" applyFill="1" applyBorder="1" applyAlignment="1">
      <alignment horizontal="center" vertical="top" wrapText="1"/>
    </xf>
    <xf numFmtId="3" fontId="42" fillId="2" borderId="2" xfId="8" applyNumberFormat="1" applyFont="1" applyFill="1" applyBorder="1" applyAlignment="1">
      <alignment horizontal="center" vertical="top" wrapText="1"/>
    </xf>
    <xf numFmtId="0" fontId="66" fillId="2" borderId="23" xfId="7" applyNumberFormat="1" applyFont="1" applyFill="1" applyBorder="1" applyAlignment="1">
      <alignment horizontal="center" vertical="top" wrapText="1"/>
    </xf>
    <xf numFmtId="0" fontId="42" fillId="2" borderId="2" xfId="8" applyFont="1" applyFill="1" applyBorder="1" applyAlignment="1">
      <alignment horizontal="right" vertical="center" wrapText="1"/>
    </xf>
    <xf numFmtId="169" fontId="66" fillId="2" borderId="2" xfId="7" applyNumberFormat="1" applyFont="1" applyFill="1" applyBorder="1" applyAlignment="1">
      <alignment horizontal="left" vertical="center" wrapText="1"/>
    </xf>
    <xf numFmtId="0" fontId="66" fillId="2" borderId="26" xfId="7" applyFont="1" applyFill="1" applyBorder="1" applyAlignment="1">
      <alignment horizontal="center" vertical="center" wrapText="1"/>
    </xf>
    <xf numFmtId="0" fontId="66" fillId="2" borderId="26" xfId="7" applyNumberFormat="1" applyFont="1" applyFill="1" applyBorder="1" applyAlignment="1">
      <alignment horizontal="center" vertical="center" wrapText="1"/>
    </xf>
    <xf numFmtId="0" fontId="42" fillId="2" borderId="2" xfId="8" applyFont="1" applyFill="1" applyBorder="1" applyAlignment="1">
      <alignment vertical="center" wrapText="1"/>
    </xf>
    <xf numFmtId="3" fontId="66" fillId="2" borderId="2" xfId="7" applyNumberFormat="1" applyFont="1" applyFill="1" applyBorder="1" applyAlignment="1">
      <alignment horizontal="center" vertical="center" wrapText="1"/>
    </xf>
    <xf numFmtId="0" fontId="66" fillId="2" borderId="12" xfId="7" applyFont="1" applyFill="1" applyBorder="1" applyAlignment="1">
      <alignment horizontal="center" vertical="center" wrapText="1"/>
    </xf>
    <xf numFmtId="0" fontId="66" fillId="2" borderId="12" xfId="7" applyNumberFormat="1" applyFont="1" applyFill="1" applyBorder="1" applyAlignment="1">
      <alignment horizontal="center" vertical="center" wrapText="1"/>
    </xf>
    <xf numFmtId="0" fontId="66" fillId="2" borderId="12" xfId="7" applyFont="1" applyFill="1" applyBorder="1" applyAlignment="1">
      <alignment vertical="top" wrapText="1"/>
    </xf>
    <xf numFmtId="169" fontId="66" fillId="2" borderId="2" xfId="7" applyNumberFormat="1" applyFont="1" applyFill="1" applyBorder="1" applyAlignment="1">
      <alignment horizontal="left" vertical="top" wrapText="1"/>
    </xf>
    <xf numFmtId="0" fontId="66" fillId="2" borderId="12" xfId="7" applyFont="1" applyFill="1" applyBorder="1" applyAlignment="1">
      <alignment horizontal="center" vertical="top" wrapText="1"/>
    </xf>
    <xf numFmtId="0" fontId="66" fillId="2" borderId="12" xfId="7" applyNumberFormat="1" applyFont="1" applyFill="1" applyBorder="1" applyAlignment="1">
      <alignment horizontal="center" vertical="top" wrapText="1"/>
    </xf>
    <xf numFmtId="0" fontId="66" fillId="2" borderId="25" xfId="7" applyFont="1" applyFill="1" applyBorder="1" applyAlignment="1">
      <alignment vertical="top" wrapText="1"/>
    </xf>
    <xf numFmtId="0" fontId="66" fillId="2" borderId="25" xfId="7" applyFont="1" applyFill="1" applyBorder="1" applyAlignment="1">
      <alignment horizontal="center" vertical="center" wrapText="1"/>
    </xf>
    <xf numFmtId="0" fontId="66" fillId="2" borderId="25" xfId="7" applyNumberFormat="1" applyFont="1" applyFill="1" applyBorder="1" applyAlignment="1">
      <alignment horizontal="center" vertical="center" wrapText="1"/>
    </xf>
    <xf numFmtId="0" fontId="66" fillId="2" borderId="26" xfId="7" applyFont="1" applyFill="1" applyBorder="1" applyAlignment="1">
      <alignment vertical="top" wrapText="1"/>
    </xf>
    <xf numFmtId="0" fontId="66" fillId="2" borderId="22" xfId="7" applyFont="1" applyFill="1" applyBorder="1" applyAlignment="1">
      <alignment horizontal="center" vertical="top" wrapText="1"/>
    </xf>
    <xf numFmtId="0" fontId="66" fillId="2" borderId="22" xfId="7" applyNumberFormat="1" applyFont="1" applyFill="1" applyBorder="1" applyAlignment="1">
      <alignment horizontal="center" vertical="top" wrapText="1"/>
    </xf>
    <xf numFmtId="0" fontId="42" fillId="2" borderId="3" xfId="8" applyFont="1" applyFill="1" applyBorder="1" applyAlignment="1">
      <alignment wrapText="1"/>
    </xf>
    <xf numFmtId="169" fontId="66" fillId="2" borderId="3" xfId="7" applyNumberFormat="1" applyFont="1" applyFill="1" applyBorder="1" applyAlignment="1">
      <alignment horizontal="left" vertical="center" wrapText="1"/>
    </xf>
    <xf numFmtId="0" fontId="66" fillId="2" borderId="2" xfId="7" applyFont="1" applyFill="1" applyBorder="1" applyAlignment="1">
      <alignment wrapText="1"/>
    </xf>
    <xf numFmtId="0" fontId="66" fillId="2" borderId="2" xfId="7" applyFont="1" applyFill="1" applyBorder="1" applyAlignment="1">
      <alignment vertical="top" wrapText="1"/>
    </xf>
    <xf numFmtId="3" fontId="66" fillId="2" borderId="2" xfId="7" applyNumberFormat="1" applyFont="1" applyFill="1" applyBorder="1" applyAlignment="1">
      <alignment horizontal="center" vertical="top" wrapText="1"/>
    </xf>
    <xf numFmtId="0" fontId="66" fillId="2" borderId="6" xfId="7" applyFont="1" applyFill="1" applyBorder="1" applyAlignment="1">
      <alignment horizontal="center" vertical="center" wrapText="1"/>
    </xf>
    <xf numFmtId="0" fontId="66" fillId="2" borderId="6" xfId="7" applyNumberFormat="1" applyFont="1" applyFill="1" applyBorder="1" applyAlignment="1">
      <alignment horizontal="center" vertical="center" wrapText="1"/>
    </xf>
    <xf numFmtId="0" fontId="66" fillId="2" borderId="2" xfId="7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center" wrapText="1"/>
    </xf>
    <xf numFmtId="0" fontId="47" fillId="2" borderId="2" xfId="0" applyFont="1" applyFill="1" applyBorder="1" applyAlignment="1">
      <alignment horizontal="center" vertical="center" wrapText="1"/>
    </xf>
    <xf numFmtId="3" fontId="47" fillId="2" borderId="2" xfId="0" applyNumberFormat="1" applyFont="1" applyFill="1" applyBorder="1" applyAlignment="1">
      <alignment horizontal="left" wrapText="1"/>
    </xf>
    <xf numFmtId="3" fontId="34" fillId="2" borderId="2" xfId="0" applyNumberFormat="1" applyFont="1" applyFill="1" applyBorder="1" applyAlignment="1">
      <alignment horizontal="center" vertical="center" wrapText="1"/>
    </xf>
    <xf numFmtId="0" fontId="66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66" fillId="0" borderId="2" xfId="7" applyFont="1" applyBorder="1" applyAlignment="1">
      <alignment wrapText="1"/>
    </xf>
    <xf numFmtId="0" fontId="66" fillId="0" borderId="2" xfId="7" applyFont="1" applyBorder="1" applyAlignment="1">
      <alignment horizontal="center" vertical="center" wrapText="1"/>
    </xf>
    <xf numFmtId="169" fontId="66" fillId="0" borderId="2" xfId="7" applyNumberFormat="1" applyFont="1" applyBorder="1" applyAlignment="1">
      <alignment horizontal="left" vertical="center" wrapText="1"/>
    </xf>
    <xf numFmtId="3" fontId="66" fillId="0" borderId="2" xfId="7" applyNumberFormat="1" applyFont="1" applyBorder="1" applyAlignment="1">
      <alignment horizontal="center" vertical="center" wrapText="1"/>
    </xf>
    <xf numFmtId="0" fontId="66" fillId="0" borderId="2" xfId="7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2" fillId="0" borderId="20" xfId="0" applyFont="1" applyBorder="1" applyAlignment="1">
      <alignment vertical="center" wrapText="1"/>
    </xf>
    <xf numFmtId="0" fontId="32" fillId="0" borderId="4" xfId="0" applyFont="1" applyBorder="1" applyAlignment="1"/>
    <xf numFmtId="0" fontId="32" fillId="0" borderId="5" xfId="0" applyFont="1" applyBorder="1" applyAlignment="1"/>
    <xf numFmtId="0" fontId="32" fillId="0" borderId="7" xfId="0" applyFont="1" applyBorder="1" applyAlignment="1"/>
    <xf numFmtId="0" fontId="32" fillId="0" borderId="6" xfId="0" applyFont="1" applyBorder="1" applyAlignment="1">
      <alignment vertical="center" wrapText="1"/>
    </xf>
    <xf numFmtId="0" fontId="32" fillId="0" borderId="2" xfId="0" applyFont="1" applyBorder="1" applyAlignment="1">
      <alignment horizontal="left" wrapText="1"/>
    </xf>
    <xf numFmtId="1" fontId="10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vertical="center" wrapText="1"/>
    </xf>
    <xf numFmtId="164" fontId="9" fillId="0" borderId="2" xfId="0" applyNumberFormat="1" applyFont="1" applyBorder="1"/>
    <xf numFmtId="0" fontId="1" fillId="0" borderId="0" xfId="1" applyFont="1" applyAlignment="1">
      <alignment vertical="center"/>
    </xf>
    <xf numFmtId="0" fontId="66" fillId="0" borderId="2" xfId="1" applyFont="1" applyBorder="1" applyAlignment="1">
      <alignment horizontal="center" vertical="center"/>
    </xf>
    <xf numFmtId="0" fontId="42" fillId="0" borderId="2" xfId="1" applyFont="1" applyBorder="1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66" fillId="0" borderId="0" xfId="0" applyFont="1"/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Border="1"/>
    <xf numFmtId="0" fontId="89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/>
    </xf>
    <xf numFmtId="0" fontId="24" fillId="0" borderId="2" xfId="0" applyFont="1" applyBorder="1" applyAlignment="1">
      <alignment horizontal="center" vertical="center" wrapText="1"/>
    </xf>
    <xf numFmtId="0" fontId="58" fillId="0" borderId="0" xfId="0" applyFont="1"/>
    <xf numFmtId="0" fontId="90" fillId="0" borderId="2" xfId="0" applyFont="1" applyBorder="1" applyAlignment="1">
      <alignment horizontal="left" vertical="center" wrapText="1"/>
    </xf>
    <xf numFmtId="0" fontId="90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35" fillId="0" borderId="2" xfId="0" applyFont="1" applyBorder="1"/>
    <xf numFmtId="0" fontId="35" fillId="2" borderId="2" xfId="0" applyFont="1" applyFill="1" applyBorder="1" applyAlignment="1">
      <alignment horizontal="right"/>
    </xf>
    <xf numFmtId="0" fontId="35" fillId="0" borderId="4" xfId="0" applyFont="1" applyBorder="1" applyAlignment="1">
      <alignment horizontal="right"/>
    </xf>
    <xf numFmtId="0" fontId="34" fillId="0" borderId="2" xfId="0" applyFont="1" applyBorder="1"/>
    <xf numFmtId="0" fontId="34" fillId="0" borderId="5" xfId="0" applyFont="1" applyBorder="1"/>
    <xf numFmtId="0" fontId="34" fillId="0" borderId="2" xfId="0" applyFont="1" applyBorder="1" applyAlignment="1">
      <alignment horizontal="right"/>
    </xf>
    <xf numFmtId="0" fontId="34" fillId="0" borderId="4" xfId="0" applyFont="1" applyBorder="1"/>
    <xf numFmtId="0" fontId="34" fillId="0" borderId="5" xfId="0" applyFont="1" applyBorder="1" applyAlignment="1">
      <alignment horizontal="right"/>
    </xf>
    <xf numFmtId="0" fontId="34" fillId="0" borderId="7" xfId="0" applyFont="1" applyBorder="1"/>
    <xf numFmtId="0" fontId="34" fillId="0" borderId="6" xfId="0" applyFont="1" applyBorder="1"/>
    <xf numFmtId="0" fontId="34" fillId="0" borderId="27" xfId="0" applyFont="1" applyBorder="1" applyAlignment="1">
      <alignment horizontal="right"/>
    </xf>
    <xf numFmtId="0" fontId="34" fillId="0" borderId="27" xfId="0" applyFont="1" applyBorder="1"/>
    <xf numFmtId="0" fontId="34" fillId="0" borderId="20" xfId="0" applyFont="1" applyBorder="1"/>
    <xf numFmtId="0" fontId="8" fillId="0" borderId="0" xfId="0" applyFont="1"/>
    <xf numFmtId="0" fontId="34" fillId="0" borderId="3" xfId="0" applyFont="1" applyBorder="1"/>
    <xf numFmtId="0" fontId="34" fillId="0" borderId="28" xfId="0" applyFont="1" applyBorder="1"/>
    <xf numFmtId="0" fontId="34" fillId="0" borderId="0" xfId="0" applyFont="1"/>
    <xf numFmtId="0" fontId="34" fillId="0" borderId="8" xfId="0" applyFont="1" applyBorder="1" applyAlignment="1">
      <alignment horizontal="right"/>
    </xf>
    <xf numFmtId="0" fontId="34" fillId="0" borderId="8" xfId="0" applyFont="1" applyBorder="1"/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42" fillId="0" borderId="0" xfId="0" applyFont="1" applyAlignment="1"/>
    <xf numFmtId="1" fontId="9" fillId="0" borderId="2" xfId="0" applyNumberFormat="1" applyFont="1" applyBorder="1"/>
    <xf numFmtId="1" fontId="9" fillId="0" borderId="2" xfId="0" applyNumberFormat="1" applyFont="1" applyBorder="1" applyAlignment="1">
      <alignment horizontal="left"/>
    </xf>
    <xf numFmtId="0" fontId="48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2" fillId="0" borderId="3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2" fillId="0" borderId="2" xfId="0" applyFont="1" applyBorder="1" applyAlignment="1">
      <alignment horizontal="center" vertical="center" wrapText="1"/>
    </xf>
    <xf numFmtId="0" fontId="8" fillId="0" borderId="6" xfId="0" applyFont="1" applyBorder="1"/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 wrapText="1"/>
    </xf>
    <xf numFmtId="1" fontId="34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 wrapText="1"/>
    </xf>
    <xf numFmtId="49" fontId="71" fillId="0" borderId="2" xfId="0" applyNumberFormat="1" applyFont="1" applyBorder="1" applyAlignment="1">
      <alignment horizontal="center" vertical="center"/>
    </xf>
    <xf numFmtId="2" fontId="70" fillId="0" borderId="2" xfId="0" applyNumberFormat="1" applyFont="1" applyBorder="1" applyAlignment="1">
      <alignment horizontal="center" vertical="center"/>
    </xf>
    <xf numFmtId="1" fontId="72" fillId="0" borderId="2" xfId="0" applyNumberFormat="1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1" fontId="72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/>
    </xf>
    <xf numFmtId="170" fontId="48" fillId="0" borderId="2" xfId="0" applyNumberFormat="1" applyFont="1" applyBorder="1"/>
    <xf numFmtId="49" fontId="5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/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6" borderId="2" xfId="0" applyNumberFormat="1" applyFont="1" applyFill="1" applyBorder="1" applyAlignment="1">
      <alignment horizontal="right" vertical="center" wrapText="1"/>
    </xf>
    <xf numFmtId="0" fontId="20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7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2" borderId="2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 wrapText="1"/>
    </xf>
    <xf numFmtId="0" fontId="20" fillId="0" borderId="6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right" vertical="center"/>
    </xf>
    <xf numFmtId="0" fontId="20" fillId="0" borderId="2" xfId="0" applyFont="1" applyBorder="1" applyAlignment="1"/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/>
    <xf numFmtId="0" fontId="25" fillId="0" borderId="2" xfId="0" applyFont="1" applyBorder="1" applyAlignment="1">
      <alignment vertical="center"/>
    </xf>
    <xf numFmtId="0" fontId="20" fillId="0" borderId="2" xfId="2" applyFont="1" applyBorder="1" applyAlignment="1"/>
    <xf numFmtId="0" fontId="20" fillId="0" borderId="2" xfId="2" applyFont="1" applyBorder="1" applyAlignment="1">
      <alignment horizontal="right"/>
    </xf>
    <xf numFmtId="0" fontId="20" fillId="0" borderId="5" xfId="0" applyFont="1" applyBorder="1" applyAlignment="1">
      <alignment vertical="center"/>
    </xf>
    <xf numFmtId="164" fontId="22" fillId="0" borderId="2" xfId="0" applyNumberFormat="1" applyFont="1" applyBorder="1" applyAlignment="1">
      <alignment vertical="center"/>
    </xf>
    <xf numFmtId="49" fontId="35" fillId="0" borderId="6" xfId="0" applyNumberFormat="1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1" fontId="0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/>
    <xf numFmtId="0" fontId="94" fillId="0" borderId="2" xfId="0" applyFont="1" applyBorder="1"/>
    <xf numFmtId="0" fontId="28" fillId="0" borderId="2" xfId="0" applyFont="1" applyBorder="1" applyAlignment="1">
      <alignment horizontal="center"/>
    </xf>
    <xf numFmtId="0" fontId="48" fillId="0" borderId="2" xfId="0" applyFont="1" applyBorder="1"/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/>
    </xf>
    <xf numFmtId="0" fontId="4" fillId="2" borderId="0" xfId="0" applyFont="1" applyFill="1"/>
    <xf numFmtId="0" fontId="2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8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right"/>
    </xf>
    <xf numFmtId="0" fontId="28" fillId="2" borderId="2" xfId="0" applyFont="1" applyFill="1" applyBorder="1"/>
    <xf numFmtId="0" fontId="5" fillId="2" borderId="5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right" vertical="top" wrapText="1"/>
    </xf>
    <xf numFmtId="0" fontId="20" fillId="2" borderId="2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center"/>
    </xf>
    <xf numFmtId="0" fontId="98" fillId="2" borderId="2" xfId="0" applyFont="1" applyFill="1" applyBorder="1"/>
    <xf numFmtId="0" fontId="98" fillId="2" borderId="2" xfId="0" applyFont="1" applyFill="1" applyBorder="1" applyAlignment="1">
      <alignment horizontal="center"/>
    </xf>
    <xf numFmtId="1" fontId="98" fillId="2" borderId="2" xfId="0" applyNumberFormat="1" applyFont="1" applyFill="1" applyBorder="1"/>
    <xf numFmtId="0" fontId="5" fillId="2" borderId="2" xfId="3" applyFont="1" applyFill="1" applyBorder="1" applyAlignment="1">
      <alignment horizontal="left" vertical="center"/>
    </xf>
    <xf numFmtId="0" fontId="97" fillId="2" borderId="2" xfId="0" applyFont="1" applyFill="1" applyBorder="1"/>
    <xf numFmtId="0" fontId="97" fillId="2" borderId="2" xfId="0" applyFont="1" applyFill="1" applyBorder="1" applyAlignment="1">
      <alignment horizontal="center"/>
    </xf>
    <xf numFmtId="0" fontId="46" fillId="2" borderId="2" xfId="0" applyFont="1" applyFill="1" applyBorder="1"/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1" fontId="46" fillId="2" borderId="2" xfId="0" applyNumberFormat="1" applyFont="1" applyFill="1" applyBorder="1" applyAlignment="1">
      <alignment horizontal="right" vertical="center"/>
    </xf>
    <xf numFmtId="1" fontId="46" fillId="2" borderId="2" xfId="0" applyNumberFormat="1" applyFont="1" applyFill="1" applyBorder="1" applyAlignment="1">
      <alignment horizontal="center" vertical="center"/>
    </xf>
    <xf numFmtId="2" fontId="28" fillId="2" borderId="0" xfId="0" applyNumberFormat="1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right"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vertical="top" wrapText="1"/>
    </xf>
    <xf numFmtId="1" fontId="5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19" xfId="0" applyFont="1" applyFill="1" applyBorder="1" applyAlignment="1">
      <alignment vertical="top" wrapText="1"/>
    </xf>
    <xf numFmtId="1" fontId="46" fillId="2" borderId="2" xfId="0" applyNumberFormat="1" applyFont="1" applyFill="1" applyBorder="1" applyAlignment="1">
      <alignment horizontal="center"/>
    </xf>
    <xf numFmtId="1" fontId="46" fillId="2" borderId="2" xfId="0" applyNumberFormat="1" applyFont="1" applyFill="1" applyBorder="1"/>
    <xf numFmtId="0" fontId="46" fillId="2" borderId="0" xfId="0" applyFont="1" applyFill="1" applyBorder="1" applyAlignment="1">
      <alignment horizontal="center"/>
    </xf>
    <xf numFmtId="0" fontId="46" fillId="2" borderId="0" xfId="0" applyFont="1" applyFill="1" applyBorder="1"/>
    <xf numFmtId="1" fontId="46" fillId="2" borderId="0" xfId="0" applyNumberFormat="1" applyFont="1" applyFill="1" applyBorder="1" applyAlignment="1">
      <alignment horizontal="center"/>
    </xf>
    <xf numFmtId="1" fontId="46" fillId="2" borderId="0" xfId="0" applyNumberFormat="1" applyFont="1" applyFill="1" applyBorder="1"/>
    <xf numFmtId="0" fontId="97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33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2" borderId="7" xfId="0" applyFont="1" applyFill="1" applyBorder="1" applyAlignment="1"/>
    <xf numFmtId="0" fontId="33" fillId="2" borderId="20" xfId="0" applyFont="1" applyFill="1" applyBorder="1" applyAlignment="1">
      <alignment vertical="center" wrapText="1"/>
    </xf>
    <xf numFmtId="0" fontId="33" fillId="2" borderId="6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/>
    </xf>
    <xf numFmtId="1" fontId="35" fillId="2" borderId="2" xfId="0" applyNumberFormat="1" applyFont="1" applyFill="1" applyBorder="1" applyAlignment="1">
      <alignment horizontal="center" vertical="center"/>
    </xf>
    <xf numFmtId="0" fontId="99" fillId="2" borderId="2" xfId="0" applyFont="1" applyFill="1" applyBorder="1"/>
    <xf numFmtId="0" fontId="99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33" fillId="2" borderId="2" xfId="0" applyFont="1" applyFill="1" applyBorder="1" applyAlignment="1">
      <alignment horizontal="left"/>
    </xf>
    <xf numFmtId="0" fontId="28" fillId="2" borderId="2" xfId="0" applyFont="1" applyFill="1" applyBorder="1" applyAlignment="1">
      <alignment horizontal="left"/>
    </xf>
    <xf numFmtId="1" fontId="7" fillId="2" borderId="2" xfId="0" applyNumberFormat="1" applyFont="1" applyFill="1" applyBorder="1" applyAlignment="1">
      <alignment horizontal="left"/>
    </xf>
    <xf numFmtId="0" fontId="33" fillId="2" borderId="6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left" vertical="center"/>
    </xf>
    <xf numFmtId="1" fontId="100" fillId="2" borderId="2" xfId="0" applyNumberFormat="1" applyFont="1" applyFill="1" applyBorder="1" applyAlignment="1">
      <alignment horizontal="left" vertical="center"/>
    </xf>
    <xf numFmtId="0" fontId="101" fillId="2" borderId="2" xfId="0" applyFont="1" applyFill="1" applyBorder="1" applyAlignment="1">
      <alignment horizontal="center"/>
    </xf>
    <xf numFmtId="1" fontId="99" fillId="2" borderId="2" xfId="0" applyNumberFormat="1" applyFont="1" applyFill="1" applyBorder="1"/>
    <xf numFmtId="1" fontId="99" fillId="2" borderId="2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02" fillId="0" borderId="2" xfId="0" applyFont="1" applyBorder="1" applyAlignment="1">
      <alignment horizontal="center" vertical="center" wrapText="1"/>
    </xf>
    <xf numFmtId="0" fontId="102" fillId="0" borderId="2" xfId="0" applyFont="1" applyBorder="1" applyAlignment="1">
      <alignment vertical="center" wrapText="1"/>
    </xf>
    <xf numFmtId="0" fontId="102" fillId="0" borderId="2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6" fillId="0" borderId="1" xfId="0" applyFont="1" applyBorder="1" applyAlignment="1"/>
    <xf numFmtId="0" fontId="26" fillId="0" borderId="0" xfId="0" applyFont="1" applyBorder="1" applyAlignment="1"/>
    <xf numFmtId="0" fontId="0" fillId="0" borderId="0" xfId="0" applyAlignment="1"/>
    <xf numFmtId="0" fontId="5" fillId="2" borderId="2" xfId="0" applyFont="1" applyFill="1" applyBorder="1" applyAlignment="1">
      <alignment horizontal="center" vertical="center" wrapText="1"/>
    </xf>
    <xf numFmtId="2" fontId="97" fillId="2" borderId="2" xfId="0" applyNumberFormat="1" applyFont="1" applyFill="1" applyBorder="1" applyAlignment="1">
      <alignment horizontal="center" vertical="center"/>
    </xf>
    <xf numFmtId="1" fontId="44" fillId="0" borderId="2" xfId="4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35" fillId="2" borderId="2" xfId="0" applyFont="1" applyFill="1" applyBorder="1" applyAlignment="1">
      <alignment horizontal="left"/>
    </xf>
    <xf numFmtId="0" fontId="35" fillId="2" borderId="2" xfId="0" applyFont="1" applyFill="1" applyBorder="1" applyAlignment="1"/>
    <xf numFmtId="0" fontId="35" fillId="2" borderId="2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right"/>
    </xf>
    <xf numFmtId="0" fontId="35" fillId="2" borderId="2" xfId="0" applyFont="1" applyFill="1" applyBorder="1" applyAlignment="1">
      <alignment horizontal="right" vertical="center" wrapText="1"/>
    </xf>
    <xf numFmtId="0" fontId="35" fillId="2" borderId="6" xfId="0" applyFont="1" applyFill="1" applyBorder="1" applyAlignment="1">
      <alignment horizontal="left"/>
    </xf>
    <xf numFmtId="0" fontId="35" fillId="2" borderId="6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right"/>
    </xf>
    <xf numFmtId="0" fontId="35" fillId="2" borderId="6" xfId="0" applyFont="1" applyFill="1" applyBorder="1" applyAlignment="1">
      <alignment horizontal="right" vertical="center" wrapText="1"/>
    </xf>
    <xf numFmtId="0" fontId="35" fillId="2" borderId="2" xfId="0" applyFont="1" applyFill="1" applyBorder="1" applyAlignment="1">
      <alignment horizontal="left" vertical="center"/>
    </xf>
    <xf numFmtId="0" fontId="35" fillId="2" borderId="2" xfId="0" applyFont="1" applyFill="1" applyBorder="1" applyAlignment="1">
      <alignment horizontal="right" vertical="center"/>
    </xf>
    <xf numFmtId="0" fontId="35" fillId="2" borderId="7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right" vertical="center"/>
    </xf>
    <xf numFmtId="0" fontId="35" fillId="2" borderId="3" xfId="0" applyFont="1" applyFill="1" applyBorder="1" applyAlignment="1">
      <alignment horizontal="right" vertical="center" wrapText="1"/>
    </xf>
    <xf numFmtId="0" fontId="35" fillId="2" borderId="2" xfId="0" applyFont="1" applyFill="1" applyBorder="1"/>
    <xf numFmtId="49" fontId="35" fillId="2" borderId="2" xfId="0" applyNumberFormat="1" applyFont="1" applyFill="1" applyBorder="1" applyAlignment="1">
      <alignment horizontal="right" vertical="center" wrapText="1"/>
    </xf>
    <xf numFmtId="0" fontId="35" fillId="2" borderId="4" xfId="0" applyFont="1" applyFill="1" applyBorder="1" applyAlignment="1">
      <alignment horizontal="left" vertical="center"/>
    </xf>
    <xf numFmtId="0" fontId="35" fillId="2" borderId="7" xfId="0" applyFont="1" applyFill="1" applyBorder="1" applyAlignment="1">
      <alignment horizontal="left" vertical="center" wrapText="1"/>
    </xf>
    <xf numFmtId="1" fontId="35" fillId="2" borderId="4" xfId="0" applyNumberFormat="1" applyFont="1" applyFill="1" applyBorder="1"/>
    <xf numFmtId="1" fontId="35" fillId="2" borderId="2" xfId="0" applyNumberFormat="1" applyFont="1" applyFill="1" applyBorder="1" applyAlignment="1">
      <alignment horizontal="center"/>
    </xf>
    <xf numFmtId="1" fontId="35" fillId="2" borderId="2" xfId="0" applyNumberFormat="1" applyFont="1" applyFill="1" applyBorder="1" applyAlignment="1">
      <alignment horizontal="right"/>
    </xf>
    <xf numFmtId="0" fontId="35" fillId="2" borderId="2" xfId="0" applyFont="1" applyFill="1" applyBorder="1" applyAlignment="1">
      <alignment vertical="center"/>
    </xf>
    <xf numFmtId="0" fontId="19" fillId="0" borderId="0" xfId="0" applyFont="1"/>
    <xf numFmtId="0" fontId="106" fillId="2" borderId="3" xfId="0" applyFont="1" applyFill="1" applyBorder="1" applyAlignment="1">
      <alignment horizontal="left" vertical="center" wrapText="1"/>
    </xf>
    <xf numFmtId="0" fontId="35" fillId="2" borderId="3" xfId="0" applyFont="1" applyFill="1" applyBorder="1" applyAlignment="1"/>
    <xf numFmtId="0" fontId="56" fillId="2" borderId="9" xfId="0" applyFont="1" applyFill="1" applyBorder="1"/>
    <xf numFmtId="0" fontId="35" fillId="2" borderId="9" xfId="0" applyFont="1" applyFill="1" applyBorder="1" applyAlignment="1">
      <alignment horizontal="center"/>
    </xf>
    <xf numFmtId="0" fontId="55" fillId="2" borderId="2" xfId="2" applyFont="1" applyFill="1" applyBorder="1"/>
    <xf numFmtId="0" fontId="94" fillId="0" borderId="0" xfId="0" applyFon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55" fillId="2" borderId="2" xfId="2" applyFont="1" applyFill="1" applyBorder="1" applyAlignment="1">
      <alignment horizontal="center" vertical="center"/>
    </xf>
    <xf numFmtId="0" fontId="106" fillId="2" borderId="2" xfId="0" applyFont="1" applyFill="1" applyBorder="1" applyAlignment="1">
      <alignment horizontal="center" vertical="center" wrapText="1"/>
    </xf>
    <xf numFmtId="0" fontId="55" fillId="2" borderId="2" xfId="2" applyFont="1" applyFill="1" applyBorder="1" applyAlignment="1">
      <alignment vertical="center"/>
    </xf>
    <xf numFmtId="0" fontId="35" fillId="2" borderId="3" xfId="0" applyFont="1" applyFill="1" applyBorder="1" applyAlignment="1">
      <alignment vertical="center"/>
    </xf>
    <xf numFmtId="0" fontId="55" fillId="2" borderId="6" xfId="2" applyFont="1" applyFill="1" applyBorder="1"/>
    <xf numFmtId="0" fontId="55" fillId="2" borderId="2" xfId="0" applyFont="1" applyFill="1" applyBorder="1" applyAlignment="1">
      <alignment horizontal="right"/>
    </xf>
    <xf numFmtId="0" fontId="55" fillId="2" borderId="2" xfId="0" applyFont="1" applyFill="1" applyBorder="1"/>
    <xf numFmtId="0" fontId="55" fillId="2" borderId="2" xfId="0" applyFont="1" applyFill="1" applyBorder="1" applyAlignment="1">
      <alignment horizontal="right" vertical="center"/>
    </xf>
    <xf numFmtId="0" fontId="55" fillId="2" borderId="2" xfId="0" applyFont="1" applyFill="1" applyBorder="1" applyAlignment="1"/>
    <xf numFmtId="1" fontId="55" fillId="2" borderId="2" xfId="2" applyNumberFormat="1" applyFont="1" applyFill="1" applyBorder="1"/>
    <xf numFmtId="0" fontId="112" fillId="0" borderId="0" xfId="0" applyFont="1"/>
    <xf numFmtId="0" fontId="32" fillId="0" borderId="0" xfId="0" applyFont="1"/>
    <xf numFmtId="0" fontId="35" fillId="2" borderId="2" xfId="0" applyFont="1" applyFill="1" applyBorder="1" applyAlignment="1">
      <alignment horizontal="left" wrapText="1"/>
    </xf>
    <xf numFmtId="0" fontId="113" fillId="2" borderId="2" xfId="2" applyFont="1" applyFill="1" applyBorder="1" applyAlignment="1">
      <alignment horizontal="left" vertical="center"/>
    </xf>
    <xf numFmtId="1" fontId="35" fillId="2" borderId="4" xfId="0" applyNumberFormat="1" applyFont="1" applyFill="1" applyBorder="1" applyAlignment="1">
      <alignment horizontal="right"/>
    </xf>
    <xf numFmtId="164" fontId="35" fillId="2" borderId="4" xfId="0" applyNumberFormat="1" applyFont="1" applyFill="1" applyBorder="1" applyAlignment="1">
      <alignment horizontal="right"/>
    </xf>
    <xf numFmtId="0" fontId="114" fillId="2" borderId="2" xfId="0" applyFont="1" applyFill="1" applyBorder="1" applyAlignment="1">
      <alignment horizontal="left" vertical="center"/>
    </xf>
    <xf numFmtId="0" fontId="114" fillId="2" borderId="2" xfId="0" applyFont="1" applyFill="1" applyBorder="1" applyAlignment="1">
      <alignment horizontal="center" vertical="center"/>
    </xf>
    <xf numFmtId="0" fontId="114" fillId="2" borderId="2" xfId="0" applyFont="1" applyFill="1" applyBorder="1" applyAlignment="1">
      <alignment horizontal="left" vertical="center" wrapText="1"/>
    </xf>
    <xf numFmtId="0" fontId="114" fillId="2" borderId="3" xfId="0" applyFont="1" applyFill="1" applyBorder="1" applyAlignment="1">
      <alignment horizontal="left" vertical="center"/>
    </xf>
    <xf numFmtId="0" fontId="114" fillId="2" borderId="3" xfId="0" applyFont="1" applyFill="1" applyBorder="1" applyAlignment="1">
      <alignment horizontal="center" vertical="center"/>
    </xf>
    <xf numFmtId="0" fontId="115" fillId="2" borderId="13" xfId="0" applyFont="1" applyFill="1" applyBorder="1" applyAlignment="1">
      <alignment vertical="top" wrapText="1"/>
    </xf>
    <xf numFmtId="0" fontId="115" fillId="2" borderId="14" xfId="0" applyFont="1" applyFill="1" applyBorder="1" applyAlignment="1">
      <alignment horizontal="center" vertical="top" wrapText="1"/>
    </xf>
    <xf numFmtId="0" fontId="115" fillId="2" borderId="14" xfId="0" applyFont="1" applyFill="1" applyBorder="1" applyAlignment="1">
      <alignment vertical="top" wrapText="1"/>
    </xf>
    <xf numFmtId="1" fontId="19" fillId="2" borderId="2" xfId="0" applyNumberFormat="1" applyFont="1" applyFill="1" applyBorder="1" applyAlignment="1">
      <alignment horizontal="center"/>
    </xf>
    <xf numFmtId="1" fontId="30" fillId="2" borderId="2" xfId="0" applyNumberFormat="1" applyFont="1" applyFill="1" applyBorder="1" applyAlignment="1">
      <alignment horizontal="right"/>
    </xf>
    <xf numFmtId="0" fontId="115" fillId="2" borderId="15" xfId="0" applyFont="1" applyFill="1" applyBorder="1" applyAlignment="1">
      <alignment horizontal="center" vertical="top" wrapText="1"/>
    </xf>
    <xf numFmtId="0" fontId="115" fillId="2" borderId="33" xfId="0" applyFont="1" applyFill="1" applyBorder="1" applyAlignment="1">
      <alignment vertical="top" wrapText="1"/>
    </xf>
    <xf numFmtId="0" fontId="115" fillId="2" borderId="2" xfId="0" applyFont="1" applyFill="1" applyBorder="1" applyAlignment="1">
      <alignment horizontal="center" vertical="top" wrapText="1"/>
    </xf>
    <xf numFmtId="0" fontId="115" fillId="2" borderId="19" xfId="0" applyFont="1" applyFill="1" applyBorder="1" applyAlignment="1">
      <alignment vertical="top" wrapText="1"/>
    </xf>
    <xf numFmtId="0" fontId="115" fillId="2" borderId="15" xfId="0" applyFont="1" applyFill="1" applyBorder="1" applyAlignment="1">
      <alignment vertical="top" wrapText="1"/>
    </xf>
    <xf numFmtId="1" fontId="19" fillId="2" borderId="3" xfId="0" applyNumberFormat="1" applyFont="1" applyFill="1" applyBorder="1" applyAlignment="1">
      <alignment horizontal="center"/>
    </xf>
    <xf numFmtId="1" fontId="30" fillId="2" borderId="3" xfId="0" applyNumberFormat="1" applyFont="1" applyFill="1" applyBorder="1" applyAlignment="1">
      <alignment horizontal="right"/>
    </xf>
    <xf numFmtId="0" fontId="115" fillId="2" borderId="4" xfId="0" applyFont="1" applyFill="1" applyBorder="1" applyAlignment="1">
      <alignment vertical="top" wrapText="1"/>
    </xf>
    <xf numFmtId="0" fontId="115" fillId="2" borderId="2" xfId="0" applyFont="1" applyFill="1" applyBorder="1" applyAlignment="1">
      <alignment vertical="top" wrapText="1"/>
    </xf>
    <xf numFmtId="0" fontId="115" fillId="2" borderId="9" xfId="0" applyFont="1" applyFill="1" applyBorder="1" applyAlignment="1">
      <alignment vertical="top" wrapText="1"/>
    </xf>
    <xf numFmtId="0" fontId="115" fillId="2" borderId="3" xfId="0" applyFont="1" applyFill="1" applyBorder="1" applyAlignment="1">
      <alignment vertical="top" wrapText="1"/>
    </xf>
    <xf numFmtId="0" fontId="115" fillId="2" borderId="0" xfId="0" applyFont="1" applyFill="1" applyBorder="1" applyAlignment="1">
      <alignment vertical="top" wrapText="1"/>
    </xf>
    <xf numFmtId="1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2" fontId="9" fillId="0" borderId="2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119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wrapText="1"/>
    </xf>
    <xf numFmtId="49" fontId="0" fillId="0" borderId="2" xfId="0" applyNumberFormat="1" applyBorder="1"/>
    <xf numFmtId="0" fontId="5" fillId="0" borderId="1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23" fillId="2" borderId="0" xfId="0" applyFont="1" applyFill="1" applyBorder="1" applyAlignment="1">
      <alignment wrapText="1"/>
    </xf>
    <xf numFmtId="0" fontId="55" fillId="2" borderId="6" xfId="0" applyFont="1" applyFill="1" applyBorder="1" applyAlignment="1">
      <alignment horizontal="center" vertical="center" wrapText="1"/>
    </xf>
    <xf numFmtId="0" fontId="35" fillId="2" borderId="6" xfId="0" applyFont="1" applyFill="1" applyBorder="1"/>
    <xf numFmtId="0" fontId="105" fillId="2" borderId="2" xfId="0" applyFont="1" applyFill="1" applyBorder="1"/>
    <xf numFmtId="0" fontId="35" fillId="2" borderId="3" xfId="0" applyFont="1" applyFill="1" applyBorder="1" applyAlignment="1">
      <alignment horizontal="left"/>
    </xf>
    <xf numFmtId="0" fontId="35" fillId="2" borderId="3" xfId="0" applyFont="1" applyFill="1" applyBorder="1" applyAlignment="1">
      <alignment horizontal="center"/>
    </xf>
    <xf numFmtId="0" fontId="35" fillId="2" borderId="9" xfId="0" applyFont="1" applyFill="1" applyBorder="1" applyAlignment="1">
      <alignment horizontal="right"/>
    </xf>
    <xf numFmtId="0" fontId="35" fillId="2" borderId="4" xfId="0" applyFont="1" applyFill="1" applyBorder="1" applyAlignment="1">
      <alignment horizontal="left" vertical="center" wrapText="1"/>
    </xf>
    <xf numFmtId="0" fontId="56" fillId="2" borderId="2" xfId="0" applyFont="1" applyFill="1" applyBorder="1"/>
    <xf numFmtId="0" fontId="106" fillId="2" borderId="2" xfId="0" applyFont="1" applyFill="1" applyBorder="1" applyAlignment="1">
      <alignment horizontal="left" vertical="center" wrapText="1"/>
    </xf>
    <xf numFmtId="0" fontId="35" fillId="2" borderId="9" xfId="0" applyFont="1" applyFill="1" applyBorder="1" applyAlignment="1">
      <alignment horizontal="center" vertical="center"/>
    </xf>
    <xf numFmtId="0" fontId="56" fillId="2" borderId="9" xfId="0" applyFont="1" applyFill="1" applyBorder="1" applyAlignment="1">
      <alignment vertical="center"/>
    </xf>
    <xf numFmtId="0" fontId="35" fillId="2" borderId="3" xfId="0" applyFont="1" applyFill="1" applyBorder="1" applyAlignment="1">
      <alignment horizontal="right"/>
    </xf>
    <xf numFmtId="0" fontId="35" fillId="2" borderId="9" xfId="0" applyFont="1" applyFill="1" applyBorder="1" applyAlignment="1"/>
    <xf numFmtId="0" fontId="56" fillId="2" borderId="9" xfId="0" applyFont="1" applyFill="1" applyBorder="1" applyAlignment="1">
      <alignment horizontal="center"/>
    </xf>
    <xf numFmtId="1" fontId="35" fillId="2" borderId="3" xfId="0" applyNumberFormat="1" applyFont="1" applyFill="1" applyBorder="1" applyAlignment="1">
      <alignment horizontal="center"/>
    </xf>
    <xf numFmtId="2" fontId="16" fillId="2" borderId="9" xfId="0" applyNumberFormat="1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/>
    </xf>
    <xf numFmtId="0" fontId="35" fillId="2" borderId="7" xfId="0" applyFont="1" applyFill="1" applyBorder="1" applyAlignment="1">
      <alignment horizontal="left" wrapText="1"/>
    </xf>
    <xf numFmtId="0" fontId="35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56" fillId="2" borderId="7" xfId="0" applyFont="1" applyFill="1" applyBorder="1"/>
    <xf numFmtId="0" fontId="35" fillId="2" borderId="7" xfId="0" applyFont="1" applyFill="1" applyBorder="1" applyAlignment="1"/>
    <xf numFmtId="0" fontId="0" fillId="2" borderId="7" xfId="0" applyFill="1" applyBorder="1"/>
    <xf numFmtId="0" fontId="0" fillId="2" borderId="5" xfId="0" applyFill="1" applyBorder="1"/>
    <xf numFmtId="0" fontId="56" fillId="2" borderId="26" xfId="0" applyFont="1" applyFill="1" applyBorder="1" applyAlignment="1">
      <alignment horizontal="left" vertical="top" wrapText="1"/>
    </xf>
    <xf numFmtId="0" fontId="56" fillId="2" borderId="6" xfId="0" applyFont="1" applyFill="1" applyBorder="1" applyAlignment="1">
      <alignment vertical="top" wrapText="1"/>
    </xf>
    <xf numFmtId="0" fontId="56" fillId="2" borderId="6" xfId="0" applyFont="1" applyFill="1" applyBorder="1" applyAlignment="1">
      <alignment horizontal="center" vertical="top" wrapText="1"/>
    </xf>
    <xf numFmtId="0" fontId="56" fillId="2" borderId="23" xfId="0" applyFont="1" applyFill="1" applyBorder="1" applyAlignment="1">
      <alignment horizontal="left" vertical="top" wrapText="1"/>
    </xf>
    <xf numFmtId="0" fontId="56" fillId="2" borderId="2" xfId="0" applyFont="1" applyFill="1" applyBorder="1" applyAlignment="1">
      <alignment vertical="top" wrapText="1"/>
    </xf>
    <xf numFmtId="0" fontId="56" fillId="2" borderId="2" xfId="0" applyFont="1" applyFill="1" applyBorder="1" applyAlignment="1">
      <alignment horizontal="center" vertical="top" wrapText="1"/>
    </xf>
    <xf numFmtId="0" fontId="55" fillId="2" borderId="2" xfId="0" applyFont="1" applyFill="1" applyBorder="1" applyAlignment="1">
      <alignment horizontal="left" vertical="center"/>
    </xf>
    <xf numFmtId="0" fontId="55" fillId="2" borderId="2" xfId="0" applyFont="1" applyFill="1" applyBorder="1" applyAlignment="1">
      <alignment vertical="center"/>
    </xf>
    <xf numFmtId="0" fontId="55" fillId="2" borderId="2" xfId="0" applyFont="1" applyFill="1" applyBorder="1" applyAlignment="1">
      <alignment horizontal="center" vertical="top" wrapText="1"/>
    </xf>
    <xf numFmtId="0" fontId="55" fillId="2" borderId="0" xfId="0" applyFont="1" applyFill="1" applyBorder="1" applyAlignment="1">
      <alignment horizontal="left" vertical="center"/>
    </xf>
    <xf numFmtId="0" fontId="56" fillId="2" borderId="2" xfId="0" applyFont="1" applyFill="1" applyBorder="1" applyAlignment="1">
      <alignment horizontal="left"/>
    </xf>
    <xf numFmtId="0" fontId="56" fillId="2" borderId="2" xfId="0" applyFont="1" applyFill="1" applyBorder="1" applyAlignment="1">
      <alignment horizontal="center"/>
    </xf>
    <xf numFmtId="0" fontId="56" fillId="2" borderId="2" xfId="0" applyFont="1" applyFill="1" applyBorder="1" applyAlignment="1">
      <alignment horizontal="right" vertical="top" wrapText="1"/>
    </xf>
    <xf numFmtId="2" fontId="55" fillId="2" borderId="2" xfId="2" applyNumberFormat="1" applyFont="1" applyFill="1" applyBorder="1"/>
    <xf numFmtId="0" fontId="56" fillId="2" borderId="24" xfId="0" applyFont="1" applyFill="1" applyBorder="1" applyAlignment="1">
      <alignment horizontal="left" vertical="top" wrapText="1"/>
    </xf>
    <xf numFmtId="0" fontId="56" fillId="2" borderId="3" xfId="0" applyFont="1" applyFill="1" applyBorder="1" applyAlignment="1">
      <alignment horizontal="right" vertical="top" wrapText="1"/>
    </xf>
    <xf numFmtId="0" fontId="56" fillId="2" borderId="3" xfId="0" applyFont="1" applyFill="1" applyBorder="1" applyAlignment="1">
      <alignment horizontal="center" vertical="top" wrapText="1"/>
    </xf>
    <xf numFmtId="0" fontId="55" fillId="2" borderId="3" xfId="2" applyFont="1" applyFill="1" applyBorder="1"/>
    <xf numFmtId="0" fontId="56" fillId="2" borderId="3" xfId="0" applyFont="1" applyFill="1" applyBorder="1" applyAlignment="1">
      <alignment vertical="top" wrapText="1"/>
    </xf>
    <xf numFmtId="0" fontId="56" fillId="2" borderId="2" xfId="0" applyFont="1" applyFill="1" applyBorder="1" applyAlignment="1">
      <alignment horizontal="left" vertical="top" wrapText="1"/>
    </xf>
    <xf numFmtId="0" fontId="56" fillId="2" borderId="2" xfId="0" applyFont="1" applyFill="1" applyBorder="1" applyAlignment="1">
      <alignment horizontal="center" vertical="center" wrapText="1"/>
    </xf>
    <xf numFmtId="0" fontId="56" fillId="2" borderId="2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107" fillId="2" borderId="2" xfId="0" applyFont="1" applyFill="1" applyBorder="1"/>
    <xf numFmtId="0" fontId="0" fillId="2" borderId="0" xfId="0" applyFill="1" applyAlignment="1">
      <alignment horizontal="left"/>
    </xf>
    <xf numFmtId="0" fontId="108" fillId="2" borderId="0" xfId="0" applyFont="1" applyFill="1"/>
    <xf numFmtId="0" fontId="109" fillId="2" borderId="2" xfId="0" applyFont="1" applyFill="1" applyBorder="1" applyAlignment="1">
      <alignment horizontal="center" vertical="center" wrapText="1"/>
    </xf>
    <xf numFmtId="0" fontId="55" fillId="2" borderId="27" xfId="2" applyFont="1" applyFill="1" applyBorder="1" applyAlignment="1">
      <alignment horizontal="left"/>
    </xf>
    <xf numFmtId="0" fontId="55" fillId="2" borderId="5" xfId="2" applyFont="1" applyFill="1" applyBorder="1" applyAlignment="1">
      <alignment horizontal="left"/>
    </xf>
    <xf numFmtId="0" fontId="55" fillId="2" borderId="5" xfId="2" applyFont="1" applyFill="1" applyBorder="1" applyAlignment="1">
      <alignment horizontal="left" wrapText="1"/>
    </xf>
    <xf numFmtId="0" fontId="19" fillId="2" borderId="2" xfId="0" applyFont="1" applyFill="1" applyBorder="1"/>
    <xf numFmtId="0" fontId="20" fillId="2" borderId="5" xfId="2" applyFont="1" applyFill="1" applyBorder="1" applyAlignment="1">
      <alignment horizontal="left"/>
    </xf>
    <xf numFmtId="0" fontId="20" fillId="2" borderId="2" xfId="2" applyFont="1" applyFill="1" applyBorder="1"/>
    <xf numFmtId="0" fontId="110" fillId="2" borderId="2" xfId="2" applyFont="1" applyFill="1" applyBorder="1"/>
    <xf numFmtId="0" fontId="55" fillId="2" borderId="2" xfId="0" applyFont="1" applyFill="1" applyBorder="1" applyAlignment="1">
      <alignment horizontal="left"/>
    </xf>
    <xf numFmtId="0" fontId="55" fillId="2" borderId="2" xfId="0" applyFont="1" applyFill="1" applyBorder="1" applyAlignment="1">
      <alignment horizontal="center"/>
    </xf>
    <xf numFmtId="1" fontId="55" fillId="2" borderId="2" xfId="0" applyNumberFormat="1" applyFont="1" applyFill="1" applyBorder="1" applyAlignment="1">
      <alignment horizontal="right"/>
    </xf>
    <xf numFmtId="0" fontId="55" fillId="2" borderId="2" xfId="0" applyFont="1" applyFill="1" applyBorder="1" applyAlignment="1">
      <alignment horizontal="left" wrapText="1"/>
    </xf>
    <xf numFmtId="0" fontId="55" fillId="2" borderId="20" xfId="0" applyFont="1" applyFill="1" applyBorder="1" applyAlignment="1">
      <alignment horizontal="center"/>
    </xf>
    <xf numFmtId="0" fontId="20" fillId="2" borderId="2" xfId="0" applyFont="1" applyFill="1" applyBorder="1"/>
    <xf numFmtId="0" fontId="20" fillId="2" borderId="2" xfId="0" applyFont="1" applyFill="1" applyBorder="1" applyAlignment="1">
      <alignment horizontal="left"/>
    </xf>
    <xf numFmtId="0" fontId="110" fillId="2" borderId="2" xfId="0" applyFont="1" applyFill="1" applyBorder="1"/>
    <xf numFmtId="0" fontId="55" fillId="2" borderId="2" xfId="2" applyFont="1" applyFill="1" applyBorder="1" applyAlignment="1">
      <alignment horizontal="left"/>
    </xf>
    <xf numFmtId="164" fontId="56" fillId="2" borderId="2" xfId="0" applyNumberFormat="1" applyFont="1" applyFill="1" applyBorder="1"/>
    <xf numFmtId="0" fontId="55" fillId="2" borderId="2" xfId="2" applyFont="1" applyFill="1" applyBorder="1" applyAlignment="1">
      <alignment horizontal="left" wrapText="1"/>
    </xf>
    <xf numFmtId="164" fontId="55" fillId="2" borderId="2" xfId="2" applyNumberFormat="1" applyFont="1" applyFill="1" applyBorder="1"/>
    <xf numFmtId="0" fontId="30" fillId="2" borderId="2" xfId="0" applyFont="1" applyFill="1" applyBorder="1" applyAlignment="1">
      <alignment horizontal="center"/>
    </xf>
    <xf numFmtId="0" fontId="111" fillId="2" borderId="2" xfId="0" applyFont="1" applyFill="1" applyBorder="1" applyAlignment="1">
      <alignment horizontal="center"/>
    </xf>
    <xf numFmtId="0" fontId="56" fillId="2" borderId="5" xfId="2" applyFont="1" applyFill="1" applyBorder="1" applyAlignment="1">
      <alignment wrapText="1"/>
    </xf>
    <xf numFmtId="0" fontId="56" fillId="2" borderId="2" xfId="2" applyFont="1" applyFill="1" applyBorder="1" applyAlignment="1">
      <alignment horizontal="center"/>
    </xf>
    <xf numFmtId="0" fontId="56" fillId="2" borderId="2" xfId="2" applyFont="1" applyFill="1" applyBorder="1" applyAlignment="1"/>
    <xf numFmtId="1" fontId="56" fillId="2" borderId="2" xfId="2" applyNumberFormat="1" applyFont="1" applyFill="1" applyBorder="1" applyAlignment="1">
      <alignment horizontal="right"/>
    </xf>
    <xf numFmtId="1" fontId="56" fillId="2" borderId="2" xfId="2" applyNumberFormat="1" applyFont="1" applyFill="1" applyBorder="1" applyAlignment="1"/>
    <xf numFmtId="0" fontId="56" fillId="2" borderId="2" xfId="2" applyFont="1" applyFill="1" applyBorder="1" applyAlignment="1">
      <alignment wrapText="1"/>
    </xf>
    <xf numFmtId="0" fontId="20" fillId="2" borderId="2" xfId="2" applyFont="1" applyFill="1" applyBorder="1" applyAlignment="1">
      <alignment horizontal="left"/>
    </xf>
    <xf numFmtId="1" fontId="110" fillId="2" borderId="2" xfId="2" applyNumberFormat="1" applyFont="1" applyFill="1" applyBorder="1"/>
    <xf numFmtId="1" fontId="55" fillId="2" borderId="2" xfId="0" applyNumberFormat="1" applyFont="1" applyFill="1" applyBorder="1" applyAlignment="1">
      <alignment horizontal="center"/>
    </xf>
    <xf numFmtId="0" fontId="113" fillId="2" borderId="2" xfId="2" applyFont="1" applyFill="1" applyBorder="1" applyAlignment="1">
      <alignment horizontal="center"/>
    </xf>
    <xf numFmtId="0" fontId="113" fillId="2" borderId="2" xfId="1" applyFont="1" applyFill="1" applyBorder="1" applyAlignment="1">
      <alignment horizontal="center" vertical="center" wrapText="1"/>
    </xf>
    <xf numFmtId="0" fontId="113" fillId="2" borderId="2" xfId="2" applyFont="1" applyFill="1" applyBorder="1" applyAlignment="1">
      <alignment horizontal="right" vertical="center"/>
    </xf>
    <xf numFmtId="0" fontId="113" fillId="2" borderId="2" xfId="2" applyFont="1" applyFill="1" applyBorder="1" applyAlignment="1">
      <alignment horizontal="center" vertical="center"/>
    </xf>
    <xf numFmtId="0" fontId="113" fillId="2" borderId="4" xfId="2" applyFont="1" applyFill="1" applyBorder="1" applyAlignment="1">
      <alignment horizontal="center" vertical="center"/>
    </xf>
    <xf numFmtId="1" fontId="113" fillId="2" borderId="2" xfId="2" applyNumberFormat="1" applyFont="1" applyFill="1" applyBorder="1" applyAlignment="1">
      <alignment horizontal="right" vertical="center"/>
    </xf>
    <xf numFmtId="0" fontId="114" fillId="2" borderId="2" xfId="0" applyFont="1" applyFill="1" applyBorder="1" applyAlignment="1">
      <alignment horizontal="right" vertical="center"/>
    </xf>
    <xf numFmtId="0" fontId="114" fillId="2" borderId="4" xfId="0" applyFont="1" applyFill="1" applyBorder="1" applyAlignment="1">
      <alignment horizontal="center" vertical="center"/>
    </xf>
    <xf numFmtId="1" fontId="114" fillId="2" borderId="2" xfId="0" applyNumberFormat="1" applyFont="1" applyFill="1" applyBorder="1" applyAlignment="1">
      <alignment horizontal="right" vertical="center"/>
    </xf>
    <xf numFmtId="0" fontId="114" fillId="2" borderId="3" xfId="0" applyFont="1" applyFill="1" applyBorder="1" applyAlignment="1">
      <alignment horizontal="right" vertical="center"/>
    </xf>
    <xf numFmtId="0" fontId="114" fillId="2" borderId="9" xfId="0" applyFont="1" applyFill="1" applyBorder="1" applyAlignment="1">
      <alignment horizontal="center" vertical="center"/>
    </xf>
    <xf numFmtId="0" fontId="113" fillId="2" borderId="3" xfId="1" applyFont="1" applyFill="1" applyBorder="1" applyAlignment="1">
      <alignment horizontal="center" vertical="center" wrapText="1"/>
    </xf>
    <xf numFmtId="0" fontId="110" fillId="2" borderId="2" xfId="0" applyFont="1" applyFill="1" applyBorder="1" applyAlignment="1">
      <alignment horizontal="center"/>
    </xf>
    <xf numFmtId="0" fontId="108" fillId="2" borderId="2" xfId="0" applyFont="1" applyFill="1" applyBorder="1"/>
    <xf numFmtId="0" fontId="117" fillId="2" borderId="2" xfId="0" applyFont="1" applyFill="1" applyBorder="1" applyAlignment="1">
      <alignment horizontal="left"/>
    </xf>
    <xf numFmtId="2" fontId="21" fillId="2" borderId="2" xfId="0" applyNumberFormat="1" applyFont="1" applyFill="1" applyBorder="1"/>
    <xf numFmtId="1" fontId="21" fillId="2" borderId="2" xfId="0" applyNumberFormat="1" applyFont="1" applyFill="1" applyBorder="1"/>
    <xf numFmtId="0" fontId="16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98" fillId="2" borderId="4" xfId="0" applyFont="1" applyFill="1" applyBorder="1" applyAlignment="1">
      <alignment horizontal="center"/>
    </xf>
    <xf numFmtId="0" fontId="98" fillId="2" borderId="5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97" fillId="2" borderId="4" xfId="0" applyFont="1" applyFill="1" applyBorder="1" applyAlignment="1">
      <alignment horizontal="center"/>
    </xf>
    <xf numFmtId="0" fontId="97" fillId="2" borderId="7" xfId="0" applyFont="1" applyFill="1" applyBorder="1" applyAlignment="1">
      <alignment horizontal="center"/>
    </xf>
    <xf numFmtId="0" fontId="97" fillId="2" borderId="5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46" fillId="2" borderId="4" xfId="0" applyFont="1" applyFill="1" applyBorder="1" applyAlignment="1">
      <alignment horizontal="center"/>
    </xf>
    <xf numFmtId="0" fontId="46" fillId="2" borderId="7" xfId="0" applyFont="1" applyFill="1" applyBorder="1" applyAlignment="1">
      <alignment horizontal="center"/>
    </xf>
    <xf numFmtId="0" fontId="46" fillId="2" borderId="5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horizontal="center" vertical="center" wrapText="1"/>
    </xf>
    <xf numFmtId="0" fontId="27" fillId="2" borderId="7" xfId="1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103" fillId="2" borderId="0" xfId="0" applyFont="1" applyFill="1" applyAlignment="1">
      <alignment horizontal="right" vertical="center" wrapText="1"/>
    </xf>
    <xf numFmtId="0" fontId="97" fillId="2" borderId="0" xfId="0" applyFont="1" applyFill="1" applyAlignment="1">
      <alignment horizontal="right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33" fillId="2" borderId="7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2" borderId="1" xfId="2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6" fillId="2" borderId="0" xfId="0" applyFont="1" applyFill="1" applyBorder="1" applyAlignment="1">
      <alignment horizontal="right" wrapText="1"/>
    </xf>
    <xf numFmtId="0" fontId="26" fillId="0" borderId="4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2" fillId="0" borderId="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95" fillId="0" borderId="4" xfId="0" applyFont="1" applyBorder="1" applyAlignment="1">
      <alignment horizontal="center" vertical="center"/>
    </xf>
    <xf numFmtId="0" fontId="95" fillId="0" borderId="7" xfId="0" applyFont="1" applyBorder="1" applyAlignment="1">
      <alignment horizontal="center" vertical="center"/>
    </xf>
    <xf numFmtId="0" fontId="95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96" fillId="0" borderId="4" xfId="0" applyFont="1" applyBorder="1" applyAlignment="1">
      <alignment horizontal="center" vertical="center"/>
    </xf>
    <xf numFmtId="0" fontId="96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2" fillId="0" borderId="3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right" vertical="center" wrapText="1"/>
    </xf>
    <xf numFmtId="0" fontId="42" fillId="0" borderId="6" xfId="0" applyFont="1" applyBorder="1" applyAlignment="1">
      <alignment horizontal="right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5" fillId="0" borderId="3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2" fillId="2" borderId="3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5" fillId="0" borderId="3" xfId="4" applyFont="1" applyBorder="1" applyAlignment="1">
      <alignment horizontal="center" vertical="center" wrapText="1"/>
    </xf>
    <xf numFmtId="0" fontId="35" fillId="0" borderId="20" xfId="4" applyFont="1" applyBorder="1" applyAlignment="1">
      <alignment horizontal="center" vertical="center" wrapText="1"/>
    </xf>
    <xf numFmtId="0" fontId="35" fillId="0" borderId="6" xfId="4" applyFont="1" applyBorder="1" applyAlignment="1">
      <alignment horizontal="center" vertical="center" wrapText="1"/>
    </xf>
    <xf numFmtId="0" fontId="35" fillId="0" borderId="4" xfId="4" applyFont="1" applyBorder="1" applyAlignment="1">
      <alignment horizontal="center" vertical="center" wrapText="1"/>
    </xf>
    <xf numFmtId="0" fontId="35" fillId="0" borderId="7" xfId="4" applyFont="1" applyBorder="1" applyAlignment="1">
      <alignment horizontal="center" vertical="center" wrapText="1"/>
    </xf>
    <xf numFmtId="0" fontId="35" fillId="0" borderId="5" xfId="4" applyFont="1" applyBorder="1" applyAlignment="1">
      <alignment horizontal="center" vertical="center" wrapText="1"/>
    </xf>
    <xf numFmtId="0" fontId="35" fillId="0" borderId="4" xfId="4" applyFont="1" applyBorder="1" applyAlignment="1">
      <alignment horizontal="center" vertical="center"/>
    </xf>
    <xf numFmtId="0" fontId="35" fillId="0" borderId="7" xfId="4" applyFont="1" applyBorder="1" applyAlignment="1">
      <alignment horizontal="center" vertical="center"/>
    </xf>
    <xf numFmtId="0" fontId="35" fillId="0" borderId="5" xfId="4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0" fontId="55" fillId="0" borderId="4" xfId="5" applyFont="1" applyBorder="1" applyAlignment="1">
      <alignment horizontal="center"/>
    </xf>
    <xf numFmtId="0" fontId="55" fillId="0" borderId="5" xfId="5" applyFont="1" applyBorder="1" applyAlignment="1">
      <alignment horizontal="center"/>
    </xf>
    <xf numFmtId="0" fontId="57" fillId="0" borderId="0" xfId="0" applyFont="1" applyAlignment="1">
      <alignment horizontal="center"/>
    </xf>
    <xf numFmtId="0" fontId="35" fillId="0" borderId="3" xfId="4" applyFont="1" applyBorder="1" applyAlignment="1">
      <alignment vertical="center" wrapText="1"/>
    </xf>
    <xf numFmtId="0" fontId="35" fillId="0" borderId="20" xfId="4" applyFont="1" applyBorder="1" applyAlignment="1">
      <alignment vertical="center" wrapText="1"/>
    </xf>
    <xf numFmtId="0" fontId="35" fillId="0" borderId="6" xfId="4" applyFont="1" applyBorder="1" applyAlignment="1">
      <alignment vertical="center" wrapText="1"/>
    </xf>
    <xf numFmtId="0" fontId="4" fillId="0" borderId="0" xfId="4" applyFont="1" applyAlignment="1">
      <alignment horizontal="center"/>
    </xf>
    <xf numFmtId="0" fontId="35" fillId="2" borderId="4" xfId="4" applyFont="1" applyFill="1" applyBorder="1" applyAlignment="1">
      <alignment horizontal="center" vertical="center" wrapText="1"/>
    </xf>
    <xf numFmtId="0" fontId="35" fillId="2" borderId="5" xfId="4" applyFont="1" applyFill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/>
    </xf>
    <xf numFmtId="0" fontId="51" fillId="2" borderId="4" xfId="4" applyFont="1" applyFill="1" applyBorder="1" applyAlignment="1">
      <alignment horizontal="center" vertical="top"/>
    </xf>
    <xf numFmtId="0" fontId="51" fillId="2" borderId="5" xfId="4" applyFont="1" applyFill="1" applyBorder="1" applyAlignment="1">
      <alignment horizontal="center" vertical="top"/>
    </xf>
    <xf numFmtId="0" fontId="52" fillId="2" borderId="0" xfId="1" applyFont="1" applyFill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/>
    </xf>
    <xf numFmtId="0" fontId="35" fillId="2" borderId="3" xfId="4" applyFont="1" applyFill="1" applyBorder="1" applyAlignment="1">
      <alignment horizontal="center" vertical="center"/>
    </xf>
    <xf numFmtId="0" fontId="35" fillId="2" borderId="6" xfId="4" applyFont="1" applyFill="1" applyBorder="1" applyAlignment="1">
      <alignment horizontal="center" vertical="center"/>
    </xf>
    <xf numFmtId="0" fontId="35" fillId="2" borderId="3" xfId="4" applyFont="1" applyFill="1" applyBorder="1" applyAlignment="1">
      <alignment horizontal="center" vertical="center" wrapText="1"/>
    </xf>
    <xf numFmtId="0" fontId="35" fillId="2" borderId="6" xfId="4" applyFont="1" applyFill="1" applyBorder="1" applyAlignment="1">
      <alignment horizontal="center" vertical="center" wrapText="1"/>
    </xf>
    <xf numFmtId="0" fontId="41" fillId="2" borderId="2" xfId="1" applyFont="1" applyFill="1" applyBorder="1" applyAlignment="1">
      <alignment horizontal="center" vertical="center"/>
    </xf>
    <xf numFmtId="0" fontId="41" fillId="2" borderId="3" xfId="1" applyFont="1" applyFill="1" applyBorder="1" applyAlignment="1">
      <alignment horizontal="center" vertical="center" wrapText="1"/>
    </xf>
    <xf numFmtId="0" fontId="41" fillId="2" borderId="6" xfId="1" applyFont="1" applyFill="1" applyBorder="1" applyAlignment="1">
      <alignment horizontal="center" vertical="center" wrapText="1"/>
    </xf>
    <xf numFmtId="0" fontId="41" fillId="2" borderId="4" xfId="1" applyFont="1" applyFill="1" applyBorder="1" applyAlignment="1">
      <alignment horizontal="center" vertical="center" wrapText="1"/>
    </xf>
    <xf numFmtId="0" fontId="41" fillId="2" borderId="5" xfId="1" applyFont="1" applyFill="1" applyBorder="1" applyAlignment="1">
      <alignment horizontal="center" vertical="center" wrapText="1"/>
    </xf>
    <xf numFmtId="0" fontId="41" fillId="2" borderId="2" xfId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7" fillId="0" borderId="3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35" fillId="0" borderId="3" xfId="1" applyFont="1" applyBorder="1" applyAlignment="1">
      <alignment horizontal="center" vertical="center" wrapText="1"/>
    </xf>
    <xf numFmtId="0" fontId="35" fillId="0" borderId="6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42" fillId="0" borderId="5" xfId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5" fillId="0" borderId="5" xfId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104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2" fillId="0" borderId="4" xfId="0" applyFont="1" applyBorder="1" applyAlignment="1">
      <alignment horizontal="center"/>
    </xf>
    <xf numFmtId="0" fontId="82" fillId="0" borderId="7" xfId="0" applyFont="1" applyBorder="1" applyAlignment="1">
      <alignment horizontal="center"/>
    </xf>
    <xf numFmtId="0" fontId="82" fillId="0" borderId="5" xfId="0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82" fillId="0" borderId="3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2" fillId="0" borderId="6" xfId="0" applyFont="1" applyBorder="1" applyAlignment="1">
      <alignment horizontal="center"/>
    </xf>
    <xf numFmtId="0" fontId="82" fillId="0" borderId="3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6" xfId="0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/>
    </xf>
    <xf numFmtId="0" fontId="80" fillId="4" borderId="2" xfId="0" applyNumberFormat="1" applyFont="1" applyFill="1" applyBorder="1" applyAlignment="1" applyProtection="1">
      <alignment horizontal="center" vertical="center" wrapText="1" shrinkToFit="1" readingOrder="1"/>
    </xf>
    <xf numFmtId="0" fontId="44" fillId="3" borderId="2" xfId="0" applyFont="1" applyFill="1" applyBorder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79" fillId="0" borderId="0" xfId="0" applyNumberFormat="1" applyFont="1" applyAlignment="1" applyProtection="1">
      <alignment horizontal="left" vertical="top" wrapText="1" shrinkToFit="1" readingOrder="1"/>
    </xf>
    <xf numFmtId="0" fontId="80" fillId="3" borderId="2" xfId="0" applyNumberFormat="1" applyFont="1" applyFill="1" applyBorder="1" applyAlignment="1" applyProtection="1">
      <alignment horizontal="center" vertical="center" wrapText="1" shrinkToFit="1" readingOrder="1"/>
    </xf>
    <xf numFmtId="0" fontId="78" fillId="0" borderId="0" xfId="6" applyFont="1" applyAlignment="1">
      <alignment horizontal="center" vertical="center" wrapText="1"/>
    </xf>
    <xf numFmtId="0" fontId="3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37" fillId="0" borderId="3" xfId="1" applyFont="1" applyBorder="1" applyAlignment="1">
      <alignment horizontal="center" vertical="center" wrapText="1"/>
    </xf>
    <xf numFmtId="0" fontId="37" fillId="0" borderId="6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 wrapText="1"/>
    </xf>
    <xf numFmtId="0" fontId="37" fillId="0" borderId="5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2" fillId="0" borderId="3" xfId="7" applyFont="1" applyBorder="1" applyAlignment="1">
      <alignment horizontal="center" vertical="center" wrapText="1"/>
    </xf>
    <xf numFmtId="0" fontId="42" fillId="0" borderId="6" xfId="7" applyFont="1" applyBorder="1" applyAlignment="1">
      <alignment horizontal="center" vertical="center" wrapText="1"/>
    </xf>
    <xf numFmtId="0" fontId="42" fillId="0" borderId="4" xfId="7" applyFont="1" applyBorder="1" applyAlignment="1">
      <alignment horizontal="center" vertical="center" wrapText="1"/>
    </xf>
    <xf numFmtId="0" fontId="42" fillId="0" borderId="5" xfId="7" applyFont="1" applyBorder="1" applyAlignment="1">
      <alignment horizontal="center" vertical="center" wrapText="1"/>
    </xf>
    <xf numFmtId="0" fontId="42" fillId="0" borderId="4" xfId="7" applyFont="1" applyBorder="1" applyAlignment="1">
      <alignment horizontal="center" vertical="top" wrapText="1"/>
    </xf>
    <xf numFmtId="0" fontId="42" fillId="0" borderId="5" xfId="7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/>
    </xf>
    <xf numFmtId="0" fontId="34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25" fillId="2" borderId="4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</cellXfs>
  <cellStyles count="9">
    <cellStyle name="Normal 2" xfId="2"/>
    <cellStyle name="Normal 2 2" xfId="6"/>
    <cellStyle name="Normal 2 3" xfId="8"/>
    <cellStyle name="Normal 3" xfId="7"/>
    <cellStyle name="Normal_Sheet1" xfId="3"/>
    <cellStyle name="Обычный" xfId="0" builtinId="0"/>
    <cellStyle name="Обычный 2" xfId="4"/>
    <cellStyle name="Обычный 2 2" xfId="1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3"/>
  <sheetViews>
    <sheetView tabSelected="1" topLeftCell="A788" zoomScaleNormal="100" workbookViewId="0">
      <selection activeCell="Q851" sqref="Q851"/>
    </sheetView>
  </sheetViews>
  <sheetFormatPr defaultRowHeight="15"/>
  <cols>
    <col min="1" max="1" width="4.140625" style="812" customWidth="1"/>
    <col min="2" max="2" width="4.42578125" style="812" customWidth="1"/>
    <col min="3" max="3" width="37.28515625" style="812" customWidth="1"/>
    <col min="4" max="4" width="23.28515625" style="812" customWidth="1"/>
    <col min="5" max="5" width="12.42578125" style="812" customWidth="1"/>
    <col min="6" max="6" width="13.42578125" style="813" customWidth="1"/>
    <col min="7" max="8" width="12.85546875" style="812" customWidth="1"/>
    <col min="9" max="9" width="15.140625" style="812" customWidth="1"/>
    <col min="10" max="10" width="12.7109375" style="812" customWidth="1"/>
    <col min="11" max="11" width="16.85546875" style="812" customWidth="1"/>
    <col min="12" max="12" width="9.140625" style="812"/>
    <col min="13" max="13" width="10.140625" style="812" customWidth="1"/>
    <col min="14" max="16" width="9.140625" style="812"/>
    <col min="17" max="17" width="10" style="812" customWidth="1"/>
    <col min="18" max="16384" width="9.140625" style="812"/>
  </cols>
  <sheetData>
    <row r="1" spans="1:11" ht="62.25" customHeight="1">
      <c r="H1" s="1155" t="s">
        <v>2735</v>
      </c>
      <c r="I1" s="1156"/>
      <c r="J1" s="1156"/>
      <c r="K1" s="1156"/>
    </row>
    <row r="2" spans="1:11" ht="15.75">
      <c r="A2" s="1169" t="s">
        <v>0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</row>
    <row r="3" spans="1:11" ht="15.75">
      <c r="A3" s="1128" t="s">
        <v>1</v>
      </c>
      <c r="B3" s="1129"/>
      <c r="C3" s="1170" t="s">
        <v>2</v>
      </c>
      <c r="D3" s="1170" t="s">
        <v>3</v>
      </c>
      <c r="E3" s="1172" t="s">
        <v>4</v>
      </c>
      <c r="F3" s="1170" t="s">
        <v>5</v>
      </c>
      <c r="G3" s="1174" t="s">
        <v>6</v>
      </c>
      <c r="H3" s="1176" t="s">
        <v>7</v>
      </c>
      <c r="I3" s="1177"/>
      <c r="J3" s="1176" t="s">
        <v>8</v>
      </c>
      <c r="K3" s="1177"/>
    </row>
    <row r="4" spans="1:11" ht="31.5">
      <c r="A4" s="1130"/>
      <c r="B4" s="1131"/>
      <c r="C4" s="1171"/>
      <c r="D4" s="1171"/>
      <c r="E4" s="1173"/>
      <c r="F4" s="1171"/>
      <c r="G4" s="1175"/>
      <c r="H4" s="245" t="s">
        <v>9</v>
      </c>
      <c r="I4" s="245" t="s">
        <v>10</v>
      </c>
      <c r="J4" s="82" t="s">
        <v>9</v>
      </c>
      <c r="K4" s="245" t="s">
        <v>10</v>
      </c>
    </row>
    <row r="5" spans="1:11" ht="15.75">
      <c r="A5" s="2">
        <v>1</v>
      </c>
      <c r="B5" s="2">
        <v>1</v>
      </c>
      <c r="C5" s="3" t="s">
        <v>11</v>
      </c>
      <c r="D5" s="4">
        <v>1934</v>
      </c>
      <c r="E5" s="4">
        <v>1934</v>
      </c>
      <c r="F5" s="5" t="s">
        <v>12</v>
      </c>
      <c r="G5" s="30">
        <v>1266100</v>
      </c>
      <c r="H5" s="4">
        <v>1</v>
      </c>
      <c r="I5" s="24">
        <f>SUM(G5*H5)</f>
        <v>1266100</v>
      </c>
      <c r="J5" s="25">
        <v>1</v>
      </c>
      <c r="K5" s="83">
        <f>I5</f>
        <v>1266100</v>
      </c>
    </row>
    <row r="6" spans="1:11" ht="15.75">
      <c r="A6" s="2">
        <v>2</v>
      </c>
      <c r="B6" s="2">
        <v>2</v>
      </c>
      <c r="C6" s="3" t="s">
        <v>13</v>
      </c>
      <c r="D6" s="4">
        <v>1974</v>
      </c>
      <c r="E6" s="4">
        <v>1974</v>
      </c>
      <c r="F6" s="5" t="s">
        <v>12</v>
      </c>
      <c r="G6" s="30">
        <v>134061400</v>
      </c>
      <c r="H6" s="4">
        <v>1</v>
      </c>
      <c r="I6" s="22">
        <f>H6*G6</f>
        <v>134061400</v>
      </c>
      <c r="J6" s="25">
        <v>1</v>
      </c>
      <c r="K6" s="83">
        <f>J6*G6</f>
        <v>134061400</v>
      </c>
    </row>
    <row r="7" spans="1:11" ht="15.75">
      <c r="A7" s="2">
        <v>3</v>
      </c>
      <c r="B7" s="2">
        <v>3</v>
      </c>
      <c r="C7" s="3" t="s">
        <v>14</v>
      </c>
      <c r="D7" s="4">
        <v>1979</v>
      </c>
      <c r="E7" s="4">
        <v>2002</v>
      </c>
      <c r="F7" s="5" t="s">
        <v>12</v>
      </c>
      <c r="G7" s="30">
        <v>1823600</v>
      </c>
      <c r="H7" s="4">
        <v>1</v>
      </c>
      <c r="I7" s="24">
        <f>SUM(G7*H7)</f>
        <v>1823600</v>
      </c>
      <c r="J7" s="25">
        <v>1</v>
      </c>
      <c r="K7" s="83">
        <f>I7</f>
        <v>1823600</v>
      </c>
    </row>
    <row r="8" spans="1:11" ht="15.75">
      <c r="A8" s="2">
        <v>4</v>
      </c>
      <c r="B8" s="2">
        <v>4</v>
      </c>
      <c r="C8" s="3" t="s">
        <v>15</v>
      </c>
      <c r="D8" s="4">
        <v>1979</v>
      </c>
      <c r="E8" s="4">
        <v>2002</v>
      </c>
      <c r="F8" s="5" t="s">
        <v>12</v>
      </c>
      <c r="G8" s="30">
        <v>339600</v>
      </c>
      <c r="H8" s="4">
        <v>1</v>
      </c>
      <c r="I8" s="24">
        <f>SUM(G8*H8)</f>
        <v>339600</v>
      </c>
      <c r="J8" s="25">
        <v>1</v>
      </c>
      <c r="K8" s="83">
        <f t="shared" ref="K8:K18" si="0">I8</f>
        <v>339600</v>
      </c>
    </row>
    <row r="9" spans="1:11" ht="15.75">
      <c r="A9" s="2">
        <v>5</v>
      </c>
      <c r="B9" s="2">
        <v>5</v>
      </c>
      <c r="C9" s="3" t="s">
        <v>16</v>
      </c>
      <c r="D9" s="4">
        <v>1985</v>
      </c>
      <c r="E9" s="4">
        <v>2002</v>
      </c>
      <c r="F9" s="5" t="s">
        <v>12</v>
      </c>
      <c r="G9" s="30">
        <v>237219000</v>
      </c>
      <c r="H9" s="4">
        <v>1</v>
      </c>
      <c r="I9" s="84">
        <f>H9*G9</f>
        <v>237219000</v>
      </c>
      <c r="J9" s="25">
        <v>1</v>
      </c>
      <c r="K9" s="83">
        <f>H9*I9</f>
        <v>237219000</v>
      </c>
    </row>
    <row r="10" spans="1:11" ht="15.75">
      <c r="A10" s="2">
        <v>6</v>
      </c>
      <c r="B10" s="2">
        <v>6</v>
      </c>
      <c r="C10" s="3" t="s">
        <v>17</v>
      </c>
      <c r="D10" s="4">
        <v>2006</v>
      </c>
      <c r="E10" s="4">
        <v>2006</v>
      </c>
      <c r="F10" s="5" t="s">
        <v>12</v>
      </c>
      <c r="G10" s="30">
        <v>46657200</v>
      </c>
      <c r="H10" s="4">
        <v>1</v>
      </c>
      <c r="I10" s="84">
        <f>H10*G10</f>
        <v>46657200</v>
      </c>
      <c r="J10" s="25">
        <v>1</v>
      </c>
      <c r="K10" s="83">
        <f t="shared" si="0"/>
        <v>46657200</v>
      </c>
    </row>
    <row r="11" spans="1:11" ht="15.75">
      <c r="A11" s="2">
        <v>7</v>
      </c>
      <c r="B11" s="2">
        <v>7</v>
      </c>
      <c r="C11" s="3" t="s">
        <v>18</v>
      </c>
      <c r="D11" s="4">
        <v>1984</v>
      </c>
      <c r="E11" s="4">
        <v>1986</v>
      </c>
      <c r="F11" s="5" t="s">
        <v>12</v>
      </c>
      <c r="G11" s="30">
        <v>404347000</v>
      </c>
      <c r="H11" s="4">
        <v>1</v>
      </c>
      <c r="I11" s="24">
        <f>SUM(G11*H11)</f>
        <v>404347000</v>
      </c>
      <c r="J11" s="25">
        <v>1</v>
      </c>
      <c r="K11" s="83">
        <f>H11*I11</f>
        <v>404347000</v>
      </c>
    </row>
    <row r="12" spans="1:11" ht="15.75">
      <c r="A12" s="2">
        <v>8</v>
      </c>
      <c r="B12" s="2">
        <v>8</v>
      </c>
      <c r="C12" s="3" t="s">
        <v>19</v>
      </c>
      <c r="D12" s="4">
        <v>1972</v>
      </c>
      <c r="E12" s="4">
        <v>1977</v>
      </c>
      <c r="F12" s="5" t="s">
        <v>12</v>
      </c>
      <c r="G12" s="30">
        <v>201958200</v>
      </c>
      <c r="H12" s="4">
        <v>1</v>
      </c>
      <c r="I12" s="24">
        <f>H12*G12</f>
        <v>201958200</v>
      </c>
      <c r="J12" s="25">
        <v>1</v>
      </c>
      <c r="K12" s="83">
        <f>H12*I12</f>
        <v>201958200</v>
      </c>
    </row>
    <row r="13" spans="1:11" ht="15.75">
      <c r="A13" s="2">
        <v>9</v>
      </c>
      <c r="B13" s="2">
        <v>9</v>
      </c>
      <c r="C13" s="3" t="s">
        <v>20</v>
      </c>
      <c r="D13" s="4">
        <v>1977</v>
      </c>
      <c r="E13" s="4">
        <v>1997</v>
      </c>
      <c r="F13" s="5" t="s">
        <v>12</v>
      </c>
      <c r="G13" s="22">
        <v>15924500</v>
      </c>
      <c r="H13" s="4">
        <v>1</v>
      </c>
      <c r="I13" s="24">
        <f t="shared" ref="I13:I24" si="1">SUM(G13*H13)</f>
        <v>15924500</v>
      </c>
      <c r="J13" s="25">
        <v>1</v>
      </c>
      <c r="K13" s="83">
        <f t="shared" si="0"/>
        <v>15924500</v>
      </c>
    </row>
    <row r="14" spans="1:11" ht="15.75">
      <c r="A14" s="2">
        <v>10</v>
      </c>
      <c r="B14" s="2">
        <v>10</v>
      </c>
      <c r="C14" s="3" t="s">
        <v>21</v>
      </c>
      <c r="D14" s="4">
        <v>1976</v>
      </c>
      <c r="E14" s="4">
        <v>2010</v>
      </c>
      <c r="F14" s="5" t="s">
        <v>12</v>
      </c>
      <c r="G14" s="30">
        <v>5715800</v>
      </c>
      <c r="H14" s="4">
        <v>1</v>
      </c>
      <c r="I14" s="24">
        <f t="shared" si="1"/>
        <v>5715800</v>
      </c>
      <c r="J14" s="25">
        <v>1</v>
      </c>
      <c r="K14" s="83">
        <f t="shared" si="0"/>
        <v>5715800</v>
      </c>
    </row>
    <row r="15" spans="1:11" ht="15.75">
      <c r="A15" s="2">
        <v>11</v>
      </c>
      <c r="B15" s="2">
        <v>11</v>
      </c>
      <c r="C15" s="3" t="s">
        <v>22</v>
      </c>
      <c r="D15" s="4">
        <v>1978</v>
      </c>
      <c r="E15" s="4">
        <v>2006</v>
      </c>
      <c r="F15" s="5" t="s">
        <v>12</v>
      </c>
      <c r="G15" s="30">
        <v>9611700</v>
      </c>
      <c r="H15" s="4">
        <v>1</v>
      </c>
      <c r="I15" s="24">
        <f t="shared" si="1"/>
        <v>9611700</v>
      </c>
      <c r="J15" s="25">
        <v>1</v>
      </c>
      <c r="K15" s="83">
        <f t="shared" si="0"/>
        <v>9611700</v>
      </c>
    </row>
    <row r="16" spans="1:11" ht="15.75">
      <c r="A16" s="2">
        <v>12</v>
      </c>
      <c r="B16" s="2">
        <v>12</v>
      </c>
      <c r="C16" s="3" t="s">
        <v>23</v>
      </c>
      <c r="D16" s="4">
        <v>1978</v>
      </c>
      <c r="E16" s="4">
        <v>2006</v>
      </c>
      <c r="F16" s="5" t="s">
        <v>12</v>
      </c>
      <c r="G16" s="30">
        <v>3937200</v>
      </c>
      <c r="H16" s="4">
        <v>1</v>
      </c>
      <c r="I16" s="24">
        <f t="shared" si="1"/>
        <v>3937200</v>
      </c>
      <c r="J16" s="25">
        <v>1</v>
      </c>
      <c r="K16" s="83">
        <f t="shared" si="0"/>
        <v>3937200</v>
      </c>
    </row>
    <row r="17" spans="1:11" ht="15.75">
      <c r="A17" s="2">
        <v>13</v>
      </c>
      <c r="B17" s="2">
        <v>13</v>
      </c>
      <c r="C17" s="3" t="s">
        <v>24</v>
      </c>
      <c r="D17" s="4">
        <v>1997</v>
      </c>
      <c r="E17" s="4">
        <v>1997</v>
      </c>
      <c r="F17" s="5" t="s">
        <v>12</v>
      </c>
      <c r="G17" s="30">
        <v>66664000</v>
      </c>
      <c r="H17" s="4">
        <v>1</v>
      </c>
      <c r="I17" s="24">
        <f t="shared" si="1"/>
        <v>66664000</v>
      </c>
      <c r="J17" s="25">
        <v>1</v>
      </c>
      <c r="K17" s="83">
        <f>H17*I17</f>
        <v>66664000</v>
      </c>
    </row>
    <row r="18" spans="1:11" ht="15.75">
      <c r="A18" s="2">
        <v>14</v>
      </c>
      <c r="B18" s="2">
        <v>14</v>
      </c>
      <c r="C18" s="3" t="s">
        <v>25</v>
      </c>
      <c r="D18" s="4">
        <v>2010</v>
      </c>
      <c r="E18" s="4">
        <v>2010</v>
      </c>
      <c r="F18" s="5" t="s">
        <v>12</v>
      </c>
      <c r="G18" s="30">
        <v>35133200</v>
      </c>
      <c r="H18" s="4">
        <v>1</v>
      </c>
      <c r="I18" s="24">
        <f t="shared" si="1"/>
        <v>35133200</v>
      </c>
      <c r="J18" s="25">
        <v>1</v>
      </c>
      <c r="K18" s="83">
        <f t="shared" si="0"/>
        <v>35133200</v>
      </c>
    </row>
    <row r="19" spans="1:11" ht="31.5">
      <c r="A19" s="2">
        <v>15</v>
      </c>
      <c r="B19" s="2">
        <v>15</v>
      </c>
      <c r="C19" s="11" t="s">
        <v>26</v>
      </c>
      <c r="D19" s="398">
        <v>1957</v>
      </c>
      <c r="E19" s="398">
        <v>1992</v>
      </c>
      <c r="F19" s="398" t="s">
        <v>12</v>
      </c>
      <c r="G19" s="33">
        <v>76722700</v>
      </c>
      <c r="H19" s="398">
        <v>1</v>
      </c>
      <c r="I19" s="34">
        <f t="shared" si="1"/>
        <v>76722700</v>
      </c>
      <c r="J19" s="28">
        <f t="shared" ref="J19:J20" si="2">SUM(H19)</f>
        <v>1</v>
      </c>
      <c r="K19" s="85">
        <f>SUM(I19)</f>
        <v>76722700</v>
      </c>
    </row>
    <row r="20" spans="1:11" ht="15.75">
      <c r="A20" s="2">
        <v>16</v>
      </c>
      <c r="B20" s="2">
        <v>16</v>
      </c>
      <c r="C20" s="11" t="s">
        <v>27</v>
      </c>
      <c r="D20" s="398">
        <v>1992</v>
      </c>
      <c r="E20" s="398">
        <v>1992</v>
      </c>
      <c r="F20" s="398" t="s">
        <v>12</v>
      </c>
      <c r="G20" s="33">
        <v>595700</v>
      </c>
      <c r="H20" s="398">
        <v>1</v>
      </c>
      <c r="I20" s="34">
        <f t="shared" si="1"/>
        <v>595700</v>
      </c>
      <c r="J20" s="28">
        <f t="shared" si="2"/>
        <v>1</v>
      </c>
      <c r="K20" s="85">
        <f>SUM(I20)</f>
        <v>595700</v>
      </c>
    </row>
    <row r="21" spans="1:11" ht="31.5">
      <c r="A21" s="2">
        <v>17</v>
      </c>
      <c r="B21" s="2">
        <v>17</v>
      </c>
      <c r="C21" s="11" t="s">
        <v>28</v>
      </c>
      <c r="D21" s="398">
        <v>2023</v>
      </c>
      <c r="E21" s="398">
        <v>2023</v>
      </c>
      <c r="F21" s="398" t="s">
        <v>12</v>
      </c>
      <c r="G21" s="33">
        <v>15741800</v>
      </c>
      <c r="H21" s="398">
        <v>1</v>
      </c>
      <c r="I21" s="34">
        <f t="shared" si="1"/>
        <v>15741800</v>
      </c>
      <c r="J21" s="28">
        <v>1</v>
      </c>
      <c r="K21" s="85">
        <f>J21*G21</f>
        <v>15741800</v>
      </c>
    </row>
    <row r="22" spans="1:11" ht="15.75">
      <c r="A22" s="2">
        <v>18</v>
      </c>
      <c r="B22" s="2">
        <v>18</v>
      </c>
      <c r="C22" s="3" t="s">
        <v>29</v>
      </c>
      <c r="D22" s="4"/>
      <c r="E22" s="4">
        <v>2005</v>
      </c>
      <c r="F22" s="5" t="s">
        <v>12</v>
      </c>
      <c r="G22" s="84">
        <v>49000</v>
      </c>
      <c r="H22" s="4">
        <v>1</v>
      </c>
      <c r="I22" s="10">
        <f t="shared" si="1"/>
        <v>49000</v>
      </c>
      <c r="J22" s="28">
        <v>1</v>
      </c>
      <c r="K22" s="10">
        <f t="shared" ref="K22:K85" si="3">J22*G22</f>
        <v>49000</v>
      </c>
    </row>
    <row r="23" spans="1:11" ht="15.75">
      <c r="A23" s="2">
        <v>19</v>
      </c>
      <c r="B23" s="2">
        <v>19</v>
      </c>
      <c r="C23" s="3" t="s">
        <v>30</v>
      </c>
      <c r="D23" s="4"/>
      <c r="E23" s="4">
        <v>2008</v>
      </c>
      <c r="F23" s="5" t="s">
        <v>12</v>
      </c>
      <c r="G23" s="84">
        <v>56000</v>
      </c>
      <c r="H23" s="4">
        <v>1</v>
      </c>
      <c r="I23" s="10">
        <f t="shared" si="1"/>
        <v>56000</v>
      </c>
      <c r="J23" s="28">
        <v>1</v>
      </c>
      <c r="K23" s="10">
        <f>J23*G23</f>
        <v>56000</v>
      </c>
    </row>
    <row r="24" spans="1:11" ht="15.75">
      <c r="A24" s="2">
        <v>20</v>
      </c>
      <c r="B24" s="2">
        <v>20</v>
      </c>
      <c r="C24" s="3" t="s">
        <v>31</v>
      </c>
      <c r="D24" s="4"/>
      <c r="E24" s="4">
        <v>2009</v>
      </c>
      <c r="F24" s="5" t="s">
        <v>12</v>
      </c>
      <c r="G24" s="84">
        <v>77000</v>
      </c>
      <c r="H24" s="4">
        <v>1</v>
      </c>
      <c r="I24" s="10">
        <f t="shared" si="1"/>
        <v>77000</v>
      </c>
      <c r="J24" s="28">
        <v>1</v>
      </c>
      <c r="K24" s="10">
        <f>J24*G24</f>
        <v>77000</v>
      </c>
    </row>
    <row r="25" spans="1:11" ht="15.75">
      <c r="A25" s="2">
        <v>21</v>
      </c>
      <c r="B25" s="2">
        <v>21</v>
      </c>
      <c r="C25" s="3" t="s">
        <v>32</v>
      </c>
      <c r="D25" s="4"/>
      <c r="E25" s="4">
        <v>2009</v>
      </c>
      <c r="F25" s="5" t="s">
        <v>12</v>
      </c>
      <c r="G25" s="84">
        <v>1000</v>
      </c>
      <c r="H25" s="4">
        <v>1</v>
      </c>
      <c r="I25" s="10">
        <f>H25*G25</f>
        <v>1000</v>
      </c>
      <c r="J25" s="28">
        <v>1</v>
      </c>
      <c r="K25" s="10">
        <f t="shared" si="3"/>
        <v>1000</v>
      </c>
    </row>
    <row r="26" spans="1:11" ht="15.75">
      <c r="A26" s="2">
        <v>22</v>
      </c>
      <c r="B26" s="2">
        <v>22</v>
      </c>
      <c r="C26" s="3" t="s">
        <v>33</v>
      </c>
      <c r="D26" s="4"/>
      <c r="E26" s="4">
        <v>2009</v>
      </c>
      <c r="F26" s="5" t="s">
        <v>12</v>
      </c>
      <c r="G26" s="84">
        <v>2000</v>
      </c>
      <c r="H26" s="4">
        <v>1</v>
      </c>
      <c r="I26" s="10">
        <f>H26*G26</f>
        <v>2000</v>
      </c>
      <c r="J26" s="28">
        <v>1</v>
      </c>
      <c r="K26" s="10">
        <f t="shared" si="3"/>
        <v>2000</v>
      </c>
    </row>
    <row r="27" spans="1:11" ht="15.75">
      <c r="A27" s="2">
        <v>23</v>
      </c>
      <c r="B27" s="2">
        <v>23</v>
      </c>
      <c r="C27" s="3" t="s">
        <v>34</v>
      </c>
      <c r="D27" s="4"/>
      <c r="E27" s="4">
        <v>2009</v>
      </c>
      <c r="F27" s="5" t="s">
        <v>12</v>
      </c>
      <c r="G27" s="84">
        <v>1000</v>
      </c>
      <c r="H27" s="4">
        <v>1</v>
      </c>
      <c r="I27" s="10">
        <f>G27*H27</f>
        <v>1000</v>
      </c>
      <c r="J27" s="28">
        <v>1</v>
      </c>
      <c r="K27" s="10">
        <f t="shared" si="3"/>
        <v>1000</v>
      </c>
    </row>
    <row r="28" spans="1:11" ht="15.75">
      <c r="A28" s="2">
        <v>24</v>
      </c>
      <c r="B28" s="2">
        <v>24</v>
      </c>
      <c r="C28" s="3" t="s">
        <v>35</v>
      </c>
      <c r="D28" s="4"/>
      <c r="E28" s="4">
        <v>2010</v>
      </c>
      <c r="F28" s="5" t="s">
        <v>12</v>
      </c>
      <c r="G28" s="84">
        <v>2000</v>
      </c>
      <c r="H28" s="4">
        <v>1</v>
      </c>
      <c r="I28" s="10">
        <f t="shared" ref="I28:I91" si="4">H28*G28</f>
        <v>2000</v>
      </c>
      <c r="J28" s="28">
        <v>1</v>
      </c>
      <c r="K28" s="10">
        <f t="shared" si="3"/>
        <v>2000</v>
      </c>
    </row>
    <row r="29" spans="1:11" ht="15.75">
      <c r="A29" s="2">
        <v>25</v>
      </c>
      <c r="B29" s="2">
        <v>25</v>
      </c>
      <c r="C29" s="3" t="s">
        <v>36</v>
      </c>
      <c r="D29" s="4"/>
      <c r="E29" s="4">
        <v>2010</v>
      </c>
      <c r="F29" s="5" t="s">
        <v>12</v>
      </c>
      <c r="G29" s="84">
        <v>56000</v>
      </c>
      <c r="H29" s="4">
        <v>1</v>
      </c>
      <c r="I29" s="10">
        <f t="shared" si="4"/>
        <v>56000</v>
      </c>
      <c r="J29" s="28">
        <v>1</v>
      </c>
      <c r="K29" s="10">
        <f t="shared" si="3"/>
        <v>56000</v>
      </c>
    </row>
    <row r="30" spans="1:11" ht="15.75">
      <c r="A30" s="2">
        <v>26</v>
      </c>
      <c r="B30" s="2">
        <v>26</v>
      </c>
      <c r="C30" s="7" t="s">
        <v>37</v>
      </c>
      <c r="D30" s="4"/>
      <c r="E30" s="4">
        <v>2012</v>
      </c>
      <c r="F30" s="5" t="s">
        <v>12</v>
      </c>
      <c r="G30" s="84">
        <v>1000</v>
      </c>
      <c r="H30" s="4">
        <v>1</v>
      </c>
      <c r="I30" s="10">
        <f t="shared" si="4"/>
        <v>1000</v>
      </c>
      <c r="J30" s="28">
        <v>1</v>
      </c>
      <c r="K30" s="10">
        <f t="shared" si="3"/>
        <v>1000</v>
      </c>
    </row>
    <row r="31" spans="1:11" ht="15.75">
      <c r="A31" s="2">
        <v>27</v>
      </c>
      <c r="B31" s="2">
        <v>27</v>
      </c>
      <c r="C31" s="7" t="s">
        <v>38</v>
      </c>
      <c r="D31" s="4"/>
      <c r="E31" s="4">
        <v>2012</v>
      </c>
      <c r="F31" s="5" t="s">
        <v>12</v>
      </c>
      <c r="G31" s="84">
        <v>1000</v>
      </c>
      <c r="H31" s="4">
        <v>1</v>
      </c>
      <c r="I31" s="10">
        <f t="shared" si="4"/>
        <v>1000</v>
      </c>
      <c r="J31" s="28">
        <v>1</v>
      </c>
      <c r="K31" s="10">
        <f t="shared" si="3"/>
        <v>1000</v>
      </c>
    </row>
    <row r="32" spans="1:11" ht="15.75">
      <c r="A32" s="2">
        <v>28</v>
      </c>
      <c r="B32" s="2">
        <v>28</v>
      </c>
      <c r="C32" s="7" t="s">
        <v>39</v>
      </c>
      <c r="D32" s="4"/>
      <c r="E32" s="4">
        <v>2012</v>
      </c>
      <c r="F32" s="5" t="s">
        <v>12</v>
      </c>
      <c r="G32" s="84">
        <v>1000</v>
      </c>
      <c r="H32" s="4">
        <v>1</v>
      </c>
      <c r="I32" s="10">
        <f t="shared" si="4"/>
        <v>1000</v>
      </c>
      <c r="J32" s="28">
        <v>1</v>
      </c>
      <c r="K32" s="10">
        <f t="shared" si="3"/>
        <v>1000</v>
      </c>
    </row>
    <row r="33" spans="1:11" ht="15.75">
      <c r="A33" s="2">
        <v>29</v>
      </c>
      <c r="B33" s="2">
        <v>29</v>
      </c>
      <c r="C33" s="7" t="s">
        <v>40</v>
      </c>
      <c r="D33" s="4"/>
      <c r="E33" s="4">
        <v>2012</v>
      </c>
      <c r="F33" s="5" t="s">
        <v>12</v>
      </c>
      <c r="G33" s="84">
        <v>1000</v>
      </c>
      <c r="H33" s="4">
        <v>1</v>
      </c>
      <c r="I33" s="10">
        <f t="shared" si="4"/>
        <v>1000</v>
      </c>
      <c r="J33" s="28">
        <v>1</v>
      </c>
      <c r="K33" s="10">
        <f t="shared" si="3"/>
        <v>1000</v>
      </c>
    </row>
    <row r="34" spans="1:11" ht="15.75">
      <c r="A34" s="2">
        <v>30</v>
      </c>
      <c r="B34" s="2">
        <v>30</v>
      </c>
      <c r="C34" s="7" t="s">
        <v>41</v>
      </c>
      <c r="D34" s="4"/>
      <c r="E34" s="4">
        <v>2012</v>
      </c>
      <c r="F34" s="5" t="s">
        <v>12</v>
      </c>
      <c r="G34" s="84">
        <v>1000</v>
      </c>
      <c r="H34" s="4">
        <v>1</v>
      </c>
      <c r="I34" s="10">
        <f t="shared" si="4"/>
        <v>1000</v>
      </c>
      <c r="J34" s="28">
        <v>1</v>
      </c>
      <c r="K34" s="10">
        <f t="shared" si="3"/>
        <v>1000</v>
      </c>
    </row>
    <row r="35" spans="1:11" ht="15.75">
      <c r="A35" s="2">
        <v>31</v>
      </c>
      <c r="B35" s="2">
        <v>31</v>
      </c>
      <c r="C35" s="7" t="s">
        <v>42</v>
      </c>
      <c r="D35" s="4"/>
      <c r="E35" s="4">
        <v>2013</v>
      </c>
      <c r="F35" s="5" t="s">
        <v>12</v>
      </c>
      <c r="G35" s="84">
        <v>1000</v>
      </c>
      <c r="H35" s="4">
        <v>3</v>
      </c>
      <c r="I35" s="10">
        <f t="shared" si="4"/>
        <v>3000</v>
      </c>
      <c r="J35" s="28">
        <v>3</v>
      </c>
      <c r="K35" s="10">
        <f t="shared" si="3"/>
        <v>3000</v>
      </c>
    </row>
    <row r="36" spans="1:11" ht="15.75">
      <c r="A36" s="2">
        <v>32</v>
      </c>
      <c r="B36" s="2">
        <v>32</v>
      </c>
      <c r="C36" s="7" t="s">
        <v>43</v>
      </c>
      <c r="D36" s="4"/>
      <c r="E36" s="4">
        <v>2013</v>
      </c>
      <c r="F36" s="5" t="s">
        <v>12</v>
      </c>
      <c r="G36" s="84">
        <v>1000</v>
      </c>
      <c r="H36" s="4">
        <v>2</v>
      </c>
      <c r="I36" s="10">
        <f t="shared" si="4"/>
        <v>2000</v>
      </c>
      <c r="J36" s="28">
        <v>2</v>
      </c>
      <c r="K36" s="10">
        <f t="shared" si="3"/>
        <v>2000</v>
      </c>
    </row>
    <row r="37" spans="1:11" ht="15.75">
      <c r="A37" s="2">
        <v>33</v>
      </c>
      <c r="B37" s="2">
        <v>33</v>
      </c>
      <c r="C37" s="3" t="s">
        <v>44</v>
      </c>
      <c r="D37" s="4"/>
      <c r="E37" s="4">
        <v>2000</v>
      </c>
      <c r="F37" s="5" t="s">
        <v>12</v>
      </c>
      <c r="G37" s="84">
        <v>2000</v>
      </c>
      <c r="H37" s="4">
        <v>1</v>
      </c>
      <c r="I37" s="10">
        <f t="shared" si="4"/>
        <v>2000</v>
      </c>
      <c r="J37" s="28">
        <v>1</v>
      </c>
      <c r="K37" s="10">
        <f t="shared" si="3"/>
        <v>2000</v>
      </c>
    </row>
    <row r="38" spans="1:11" ht="15.75">
      <c r="A38" s="2">
        <v>34</v>
      </c>
      <c r="B38" s="2">
        <v>34</v>
      </c>
      <c r="C38" s="3" t="s">
        <v>45</v>
      </c>
      <c r="D38" s="4"/>
      <c r="E38" s="4">
        <v>2000</v>
      </c>
      <c r="F38" s="5" t="s">
        <v>12</v>
      </c>
      <c r="G38" s="84">
        <v>21000</v>
      </c>
      <c r="H38" s="4">
        <v>1</v>
      </c>
      <c r="I38" s="10">
        <f t="shared" si="4"/>
        <v>21000</v>
      </c>
      <c r="J38" s="28">
        <v>1</v>
      </c>
      <c r="K38" s="10">
        <f t="shared" si="3"/>
        <v>21000</v>
      </c>
    </row>
    <row r="39" spans="1:11" ht="15.75">
      <c r="A39" s="2">
        <v>35</v>
      </c>
      <c r="B39" s="2">
        <v>35</v>
      </c>
      <c r="C39" s="3" t="s">
        <v>46</v>
      </c>
      <c r="D39" s="4"/>
      <c r="E39" s="4">
        <v>2005</v>
      </c>
      <c r="F39" s="5" t="s">
        <v>12</v>
      </c>
      <c r="G39" s="84">
        <v>35000</v>
      </c>
      <c r="H39" s="4">
        <v>1</v>
      </c>
      <c r="I39" s="10">
        <f t="shared" si="4"/>
        <v>35000</v>
      </c>
      <c r="J39" s="28">
        <v>1</v>
      </c>
      <c r="K39" s="10">
        <f t="shared" si="3"/>
        <v>35000</v>
      </c>
    </row>
    <row r="40" spans="1:11" ht="15.75">
      <c r="A40" s="2">
        <v>36</v>
      </c>
      <c r="B40" s="2">
        <v>36</v>
      </c>
      <c r="C40" s="3" t="s">
        <v>47</v>
      </c>
      <c r="D40" s="4"/>
      <c r="E40" s="4">
        <v>2005</v>
      </c>
      <c r="F40" s="5" t="s">
        <v>12</v>
      </c>
      <c r="G40" s="84">
        <v>31500</v>
      </c>
      <c r="H40" s="4">
        <v>1</v>
      </c>
      <c r="I40" s="10">
        <f t="shared" si="4"/>
        <v>31500</v>
      </c>
      <c r="J40" s="28">
        <v>1</v>
      </c>
      <c r="K40" s="10">
        <f t="shared" si="3"/>
        <v>31500</v>
      </c>
    </row>
    <row r="41" spans="1:11" ht="15.75">
      <c r="A41" s="2">
        <v>37</v>
      </c>
      <c r="B41" s="2">
        <v>37</v>
      </c>
      <c r="C41" s="3" t="s">
        <v>48</v>
      </c>
      <c r="D41" s="4"/>
      <c r="E41" s="4">
        <v>2005</v>
      </c>
      <c r="F41" s="5" t="s">
        <v>12</v>
      </c>
      <c r="G41" s="84">
        <v>2000</v>
      </c>
      <c r="H41" s="4">
        <v>3</v>
      </c>
      <c r="I41" s="10">
        <f t="shared" si="4"/>
        <v>6000</v>
      </c>
      <c r="J41" s="28">
        <v>3</v>
      </c>
      <c r="K41" s="10">
        <f t="shared" si="3"/>
        <v>6000</v>
      </c>
    </row>
    <row r="42" spans="1:11" ht="15.75">
      <c r="A42" s="2">
        <v>38</v>
      </c>
      <c r="B42" s="2">
        <v>38</v>
      </c>
      <c r="C42" s="3" t="s">
        <v>49</v>
      </c>
      <c r="D42" s="4"/>
      <c r="E42" s="4">
        <v>2005</v>
      </c>
      <c r="F42" s="5" t="s">
        <v>12</v>
      </c>
      <c r="G42" s="84">
        <v>24500</v>
      </c>
      <c r="H42" s="4">
        <v>2</v>
      </c>
      <c r="I42" s="10">
        <f t="shared" si="4"/>
        <v>49000</v>
      </c>
      <c r="J42" s="28">
        <v>2</v>
      </c>
      <c r="K42" s="10">
        <f t="shared" si="3"/>
        <v>49000</v>
      </c>
    </row>
    <row r="43" spans="1:11" ht="15.75">
      <c r="A43" s="2">
        <v>39</v>
      </c>
      <c r="B43" s="2">
        <v>39</v>
      </c>
      <c r="C43" s="3" t="s">
        <v>50</v>
      </c>
      <c r="D43" s="4"/>
      <c r="E43" s="4">
        <v>2007</v>
      </c>
      <c r="F43" s="5" t="s">
        <v>12</v>
      </c>
      <c r="G43" s="84">
        <v>341250</v>
      </c>
      <c r="H43" s="4">
        <v>1</v>
      </c>
      <c r="I43" s="10">
        <f t="shared" si="4"/>
        <v>341250</v>
      </c>
      <c r="J43" s="28">
        <v>1</v>
      </c>
      <c r="K43" s="10">
        <f t="shared" si="3"/>
        <v>341250</v>
      </c>
    </row>
    <row r="44" spans="1:11" ht="15.75">
      <c r="A44" s="2">
        <v>40</v>
      </c>
      <c r="B44" s="2">
        <v>40</v>
      </c>
      <c r="C44" s="3" t="s">
        <v>51</v>
      </c>
      <c r="D44" s="4"/>
      <c r="E44" s="4">
        <v>2009</v>
      </c>
      <c r="F44" s="5" t="s">
        <v>12</v>
      </c>
      <c r="G44" s="84">
        <v>35000</v>
      </c>
      <c r="H44" s="4">
        <v>1</v>
      </c>
      <c r="I44" s="10">
        <f t="shared" si="4"/>
        <v>35000</v>
      </c>
      <c r="J44" s="28">
        <v>1</v>
      </c>
      <c r="K44" s="10">
        <f t="shared" si="3"/>
        <v>35000</v>
      </c>
    </row>
    <row r="45" spans="1:11" ht="15.75">
      <c r="A45" s="2">
        <v>41</v>
      </c>
      <c r="B45" s="2">
        <v>41</v>
      </c>
      <c r="C45" s="3" t="s">
        <v>52</v>
      </c>
      <c r="D45" s="4"/>
      <c r="E45" s="4">
        <v>2009</v>
      </c>
      <c r="F45" s="5" t="s">
        <v>12</v>
      </c>
      <c r="G45" s="84">
        <v>54600</v>
      </c>
      <c r="H45" s="4">
        <v>5</v>
      </c>
      <c r="I45" s="10">
        <f t="shared" si="4"/>
        <v>273000</v>
      </c>
      <c r="J45" s="28">
        <v>5</v>
      </c>
      <c r="K45" s="10">
        <f t="shared" si="3"/>
        <v>273000</v>
      </c>
    </row>
    <row r="46" spans="1:11" ht="15.75">
      <c r="A46" s="2">
        <v>42</v>
      </c>
      <c r="B46" s="2">
        <v>42</v>
      </c>
      <c r="C46" s="3" t="s">
        <v>53</v>
      </c>
      <c r="D46" s="4"/>
      <c r="E46" s="4">
        <v>2009</v>
      </c>
      <c r="F46" s="5" t="s">
        <v>12</v>
      </c>
      <c r="G46" s="84">
        <v>367290</v>
      </c>
      <c r="H46" s="4">
        <v>1</v>
      </c>
      <c r="I46" s="10">
        <f t="shared" si="4"/>
        <v>367290</v>
      </c>
      <c r="J46" s="28">
        <v>1</v>
      </c>
      <c r="K46" s="10">
        <f t="shared" si="3"/>
        <v>367290</v>
      </c>
    </row>
    <row r="47" spans="1:11" ht="15.75">
      <c r="A47" s="2">
        <v>43</v>
      </c>
      <c r="B47" s="2">
        <v>43</v>
      </c>
      <c r="C47" s="3" t="s">
        <v>49</v>
      </c>
      <c r="D47" s="4"/>
      <c r="E47" s="4">
        <v>2009</v>
      </c>
      <c r="F47" s="5" t="s">
        <v>12</v>
      </c>
      <c r="G47" s="84">
        <v>24024</v>
      </c>
      <c r="H47" s="4">
        <v>19</v>
      </c>
      <c r="I47" s="10">
        <f t="shared" si="4"/>
        <v>456456</v>
      </c>
      <c r="J47" s="28">
        <v>19</v>
      </c>
      <c r="K47" s="10">
        <f t="shared" si="3"/>
        <v>456456</v>
      </c>
    </row>
    <row r="48" spans="1:11" ht="15.75">
      <c r="A48" s="2">
        <v>44</v>
      </c>
      <c r="B48" s="2">
        <v>44</v>
      </c>
      <c r="C48" s="3" t="s">
        <v>54</v>
      </c>
      <c r="D48" s="4"/>
      <c r="E48" s="4">
        <v>2009</v>
      </c>
      <c r="F48" s="5" t="s">
        <v>12</v>
      </c>
      <c r="G48" s="84">
        <v>30030</v>
      </c>
      <c r="H48" s="4">
        <v>7</v>
      </c>
      <c r="I48" s="10">
        <f t="shared" si="4"/>
        <v>210210</v>
      </c>
      <c r="J48" s="28">
        <v>7</v>
      </c>
      <c r="K48" s="10">
        <f t="shared" si="3"/>
        <v>210210</v>
      </c>
    </row>
    <row r="49" spans="1:11" ht="15.75">
      <c r="A49" s="2">
        <v>45</v>
      </c>
      <c r="B49" s="2">
        <v>45</v>
      </c>
      <c r="C49" s="3" t="s">
        <v>55</v>
      </c>
      <c r="D49" s="4"/>
      <c r="E49" s="4">
        <v>2009</v>
      </c>
      <c r="F49" s="5" t="s">
        <v>12</v>
      </c>
      <c r="G49" s="84">
        <v>23314</v>
      </c>
      <c r="H49" s="4">
        <v>1</v>
      </c>
      <c r="I49" s="10">
        <f t="shared" si="4"/>
        <v>23314</v>
      </c>
      <c r="J49" s="28">
        <v>1</v>
      </c>
      <c r="K49" s="10">
        <f t="shared" si="3"/>
        <v>23314</v>
      </c>
    </row>
    <row r="50" spans="1:11" ht="15.75">
      <c r="A50" s="2">
        <v>46</v>
      </c>
      <c r="B50" s="2">
        <v>46</v>
      </c>
      <c r="C50" s="3" t="s">
        <v>56</v>
      </c>
      <c r="D50" s="4"/>
      <c r="E50" s="4">
        <v>2009</v>
      </c>
      <c r="F50" s="5" t="s">
        <v>12</v>
      </c>
      <c r="G50" s="84">
        <v>27300</v>
      </c>
      <c r="H50" s="4">
        <v>1</v>
      </c>
      <c r="I50" s="10">
        <f t="shared" si="4"/>
        <v>27300</v>
      </c>
      <c r="J50" s="28">
        <v>1</v>
      </c>
      <c r="K50" s="10">
        <f t="shared" si="3"/>
        <v>27300</v>
      </c>
    </row>
    <row r="51" spans="1:11" ht="15.75">
      <c r="A51" s="2">
        <v>47</v>
      </c>
      <c r="B51" s="2">
        <v>47</v>
      </c>
      <c r="C51" s="3" t="s">
        <v>57</v>
      </c>
      <c r="D51" s="4"/>
      <c r="E51" s="4">
        <v>2009</v>
      </c>
      <c r="F51" s="5" t="s">
        <v>12</v>
      </c>
      <c r="G51" s="84">
        <v>42112</v>
      </c>
      <c r="H51" s="4">
        <v>1</v>
      </c>
      <c r="I51" s="10">
        <f t="shared" si="4"/>
        <v>42112</v>
      </c>
      <c r="J51" s="28">
        <v>1</v>
      </c>
      <c r="K51" s="10">
        <f t="shared" si="3"/>
        <v>42112</v>
      </c>
    </row>
    <row r="52" spans="1:11" ht="15.75">
      <c r="A52" s="2">
        <v>48</v>
      </c>
      <c r="B52" s="2">
        <v>48</v>
      </c>
      <c r="C52" s="3" t="s">
        <v>48</v>
      </c>
      <c r="D52" s="4"/>
      <c r="E52" s="4">
        <v>2009</v>
      </c>
      <c r="F52" s="5" t="s">
        <v>12</v>
      </c>
      <c r="G52" s="84">
        <v>2000</v>
      </c>
      <c r="H52" s="4">
        <v>2</v>
      </c>
      <c r="I52" s="10">
        <f t="shared" si="4"/>
        <v>4000</v>
      </c>
      <c r="J52" s="28">
        <v>2</v>
      </c>
      <c r="K52" s="10">
        <f t="shared" si="3"/>
        <v>4000</v>
      </c>
    </row>
    <row r="53" spans="1:11" ht="15.75">
      <c r="A53" s="2">
        <v>49</v>
      </c>
      <c r="B53" s="2">
        <v>49</v>
      </c>
      <c r="C53" s="3" t="s">
        <v>58</v>
      </c>
      <c r="D53" s="4"/>
      <c r="E53" s="4">
        <v>2012</v>
      </c>
      <c r="F53" s="5" t="s">
        <v>12</v>
      </c>
      <c r="G53" s="84">
        <v>22750</v>
      </c>
      <c r="H53" s="4">
        <v>1</v>
      </c>
      <c r="I53" s="10">
        <f t="shared" si="4"/>
        <v>22750</v>
      </c>
      <c r="J53" s="28">
        <v>1</v>
      </c>
      <c r="K53" s="10">
        <f t="shared" si="3"/>
        <v>22750</v>
      </c>
    </row>
    <row r="54" spans="1:11" ht="15.75">
      <c r="A54" s="2">
        <v>50</v>
      </c>
      <c r="B54" s="2">
        <v>50</v>
      </c>
      <c r="C54" s="3" t="s">
        <v>59</v>
      </c>
      <c r="D54" s="4"/>
      <c r="E54" s="4">
        <v>2009</v>
      </c>
      <c r="F54" s="5" t="s">
        <v>12</v>
      </c>
      <c r="G54" s="84">
        <v>10000</v>
      </c>
      <c r="H54" s="4">
        <v>1</v>
      </c>
      <c r="I54" s="10">
        <f t="shared" si="4"/>
        <v>10000</v>
      </c>
      <c r="J54" s="28">
        <v>1</v>
      </c>
      <c r="K54" s="10">
        <f t="shared" si="3"/>
        <v>10000</v>
      </c>
    </row>
    <row r="55" spans="1:11" ht="15.75">
      <c r="A55" s="2">
        <v>51</v>
      </c>
      <c r="B55" s="2">
        <v>51</v>
      </c>
      <c r="C55" s="3" t="s">
        <v>60</v>
      </c>
      <c r="D55" s="4"/>
      <c r="E55" s="4">
        <v>2010</v>
      </c>
      <c r="F55" s="5" t="s">
        <v>12</v>
      </c>
      <c r="G55" s="84">
        <v>50666</v>
      </c>
      <c r="H55" s="4">
        <v>1</v>
      </c>
      <c r="I55" s="10">
        <f t="shared" si="4"/>
        <v>50666</v>
      </c>
      <c r="J55" s="28">
        <v>1</v>
      </c>
      <c r="K55" s="10">
        <f t="shared" si="3"/>
        <v>50666</v>
      </c>
    </row>
    <row r="56" spans="1:11" ht="15.75">
      <c r="A56" s="2">
        <v>52</v>
      </c>
      <c r="B56" s="2">
        <v>52</v>
      </c>
      <c r="C56" s="3" t="s">
        <v>61</v>
      </c>
      <c r="D56" s="4"/>
      <c r="E56" s="4">
        <v>2010</v>
      </c>
      <c r="F56" s="5" t="s">
        <v>12</v>
      </c>
      <c r="G56" s="84">
        <v>32571</v>
      </c>
      <c r="H56" s="4">
        <v>3</v>
      </c>
      <c r="I56" s="10">
        <f t="shared" si="4"/>
        <v>97713</v>
      </c>
      <c r="J56" s="28">
        <v>3</v>
      </c>
      <c r="K56" s="10">
        <f t="shared" si="3"/>
        <v>97713</v>
      </c>
    </row>
    <row r="57" spans="1:11" ht="15.75">
      <c r="A57" s="2">
        <v>53</v>
      </c>
      <c r="B57" s="2">
        <v>53</v>
      </c>
      <c r="C57" s="3" t="s">
        <v>62</v>
      </c>
      <c r="D57" s="4"/>
      <c r="E57" s="4">
        <v>2010</v>
      </c>
      <c r="F57" s="5" t="s">
        <v>12</v>
      </c>
      <c r="G57" s="84">
        <v>50666</v>
      </c>
      <c r="H57" s="4">
        <v>1</v>
      </c>
      <c r="I57" s="10">
        <f t="shared" si="4"/>
        <v>50666</v>
      </c>
      <c r="J57" s="28">
        <v>1</v>
      </c>
      <c r="K57" s="10">
        <f t="shared" si="3"/>
        <v>50666</v>
      </c>
    </row>
    <row r="58" spans="1:11" ht="15.75">
      <c r="A58" s="2">
        <v>54</v>
      </c>
      <c r="B58" s="2">
        <v>54</v>
      </c>
      <c r="C58" s="3" t="s">
        <v>63</v>
      </c>
      <c r="D58" s="4"/>
      <c r="E58" s="4">
        <v>2010</v>
      </c>
      <c r="F58" s="5" t="s">
        <v>12</v>
      </c>
      <c r="G58" s="30">
        <v>32571</v>
      </c>
      <c r="H58" s="2">
        <v>1</v>
      </c>
      <c r="I58" s="383">
        <f t="shared" si="4"/>
        <v>32571</v>
      </c>
      <c r="J58" s="814">
        <v>1</v>
      </c>
      <c r="K58" s="383">
        <f t="shared" si="3"/>
        <v>32571</v>
      </c>
    </row>
    <row r="59" spans="1:11" ht="15.75">
      <c r="A59" s="2">
        <v>55</v>
      </c>
      <c r="B59" s="2">
        <v>55</v>
      </c>
      <c r="C59" s="3" t="s">
        <v>64</v>
      </c>
      <c r="D59" s="4"/>
      <c r="E59" s="4">
        <v>2010</v>
      </c>
      <c r="F59" s="5" t="s">
        <v>12</v>
      </c>
      <c r="G59" s="30">
        <v>36498</v>
      </c>
      <c r="H59" s="2">
        <v>1</v>
      </c>
      <c r="I59" s="383">
        <f t="shared" si="4"/>
        <v>36498</v>
      </c>
      <c r="J59" s="814">
        <v>1</v>
      </c>
      <c r="K59" s="383">
        <f t="shared" si="3"/>
        <v>36498</v>
      </c>
    </row>
    <row r="60" spans="1:11" ht="15.75">
      <c r="A60" s="2">
        <v>56</v>
      </c>
      <c r="B60" s="2">
        <v>56</v>
      </c>
      <c r="C60" s="3" t="s">
        <v>65</v>
      </c>
      <c r="D60" s="4"/>
      <c r="E60" s="4">
        <v>2009</v>
      </c>
      <c r="F60" s="5" t="s">
        <v>12</v>
      </c>
      <c r="G60" s="30">
        <v>21067</v>
      </c>
      <c r="H60" s="2">
        <v>1</v>
      </c>
      <c r="I60" s="383">
        <f t="shared" si="4"/>
        <v>21067</v>
      </c>
      <c r="J60" s="814">
        <v>1</v>
      </c>
      <c r="K60" s="383">
        <f t="shared" si="3"/>
        <v>21067</v>
      </c>
    </row>
    <row r="61" spans="1:11" ht="15.75">
      <c r="A61" s="2">
        <v>57</v>
      </c>
      <c r="B61" s="2">
        <v>57</v>
      </c>
      <c r="C61" s="3" t="s">
        <v>66</v>
      </c>
      <c r="D61" s="4"/>
      <c r="E61" s="4">
        <v>2009</v>
      </c>
      <c r="F61" s="5" t="s">
        <v>12</v>
      </c>
      <c r="G61" s="30">
        <v>22750</v>
      </c>
      <c r="H61" s="2">
        <v>4</v>
      </c>
      <c r="I61" s="383">
        <f t="shared" si="4"/>
        <v>91000</v>
      </c>
      <c r="J61" s="814">
        <v>4</v>
      </c>
      <c r="K61" s="383">
        <f t="shared" si="3"/>
        <v>91000</v>
      </c>
    </row>
    <row r="62" spans="1:11" ht="15.75">
      <c r="A62" s="2">
        <v>58</v>
      </c>
      <c r="B62" s="2">
        <v>58</v>
      </c>
      <c r="C62" s="3" t="s">
        <v>67</v>
      </c>
      <c r="D62" s="4"/>
      <c r="E62" s="4">
        <v>2010</v>
      </c>
      <c r="F62" s="5" t="s">
        <v>12</v>
      </c>
      <c r="G62" s="30">
        <v>29575</v>
      </c>
      <c r="H62" s="2">
        <v>1</v>
      </c>
      <c r="I62" s="383">
        <f t="shared" si="4"/>
        <v>29575</v>
      </c>
      <c r="J62" s="814">
        <v>1</v>
      </c>
      <c r="K62" s="383">
        <f t="shared" si="3"/>
        <v>29575</v>
      </c>
    </row>
    <row r="63" spans="1:11" ht="15.75">
      <c r="A63" s="2">
        <v>59</v>
      </c>
      <c r="B63" s="2">
        <v>59</v>
      </c>
      <c r="C63" s="9" t="s">
        <v>68</v>
      </c>
      <c r="D63" s="4"/>
      <c r="E63" s="4">
        <v>2014</v>
      </c>
      <c r="F63" s="5" t="s">
        <v>12</v>
      </c>
      <c r="G63" s="30">
        <v>1000</v>
      </c>
      <c r="H63" s="2">
        <v>1</v>
      </c>
      <c r="I63" s="383">
        <f t="shared" si="4"/>
        <v>1000</v>
      </c>
      <c r="J63" s="814">
        <v>1</v>
      </c>
      <c r="K63" s="383">
        <f t="shared" si="3"/>
        <v>1000</v>
      </c>
    </row>
    <row r="64" spans="1:11" ht="15.75">
      <c r="A64" s="2">
        <v>60</v>
      </c>
      <c r="B64" s="2">
        <v>60</v>
      </c>
      <c r="C64" s="9" t="s">
        <v>69</v>
      </c>
      <c r="D64" s="4"/>
      <c r="E64" s="4">
        <v>2014</v>
      </c>
      <c r="F64" s="5" t="s">
        <v>12</v>
      </c>
      <c r="G64" s="30">
        <v>1000</v>
      </c>
      <c r="H64" s="2">
        <v>1</v>
      </c>
      <c r="I64" s="383">
        <f t="shared" si="4"/>
        <v>1000</v>
      </c>
      <c r="J64" s="814">
        <v>1</v>
      </c>
      <c r="K64" s="383">
        <f t="shared" si="3"/>
        <v>1000</v>
      </c>
    </row>
    <row r="65" spans="1:11" ht="15.75">
      <c r="A65" s="2">
        <v>61</v>
      </c>
      <c r="B65" s="2">
        <v>61</v>
      </c>
      <c r="C65" s="10" t="s">
        <v>70</v>
      </c>
      <c r="D65" s="4"/>
      <c r="E65" s="4">
        <v>2014</v>
      </c>
      <c r="F65" s="5" t="s">
        <v>12</v>
      </c>
      <c r="G65" s="30">
        <v>1000</v>
      </c>
      <c r="H65" s="2">
        <v>2</v>
      </c>
      <c r="I65" s="383">
        <f t="shared" si="4"/>
        <v>2000</v>
      </c>
      <c r="J65" s="814">
        <v>2</v>
      </c>
      <c r="K65" s="383">
        <f t="shared" si="3"/>
        <v>2000</v>
      </c>
    </row>
    <row r="66" spans="1:11" ht="15.75">
      <c r="A66" s="2">
        <v>62</v>
      </c>
      <c r="B66" s="2">
        <v>62</v>
      </c>
      <c r="C66" s="10" t="s">
        <v>71</v>
      </c>
      <c r="D66" s="4"/>
      <c r="E66" s="4">
        <v>2014</v>
      </c>
      <c r="F66" s="5" t="s">
        <v>12</v>
      </c>
      <c r="G66" s="30">
        <v>40000</v>
      </c>
      <c r="H66" s="2">
        <v>2</v>
      </c>
      <c r="I66" s="383">
        <f t="shared" si="4"/>
        <v>80000</v>
      </c>
      <c r="J66" s="814">
        <v>2</v>
      </c>
      <c r="K66" s="383">
        <f t="shared" si="3"/>
        <v>80000</v>
      </c>
    </row>
    <row r="67" spans="1:11" ht="66" customHeight="1">
      <c r="A67" s="2">
        <v>63</v>
      </c>
      <c r="B67" s="2">
        <v>63</v>
      </c>
      <c r="C67" s="11" t="s">
        <v>72</v>
      </c>
      <c r="D67" s="4"/>
      <c r="E67" s="4">
        <v>2015</v>
      </c>
      <c r="F67" s="5" t="s">
        <v>12</v>
      </c>
      <c r="G67" s="30">
        <v>77805</v>
      </c>
      <c r="H67" s="2">
        <v>1</v>
      </c>
      <c r="I67" s="383">
        <f t="shared" si="4"/>
        <v>77805</v>
      </c>
      <c r="J67" s="814">
        <v>1</v>
      </c>
      <c r="K67" s="383">
        <f t="shared" si="3"/>
        <v>77805</v>
      </c>
    </row>
    <row r="68" spans="1:11" ht="70.5" customHeight="1">
      <c r="A68" s="2">
        <v>64</v>
      </c>
      <c r="B68" s="2">
        <v>64</v>
      </c>
      <c r="C68" s="11" t="s">
        <v>73</v>
      </c>
      <c r="D68" s="4"/>
      <c r="E68" s="4">
        <v>2015</v>
      </c>
      <c r="F68" s="5" t="s">
        <v>12</v>
      </c>
      <c r="G68" s="30">
        <v>146965</v>
      </c>
      <c r="H68" s="2">
        <v>1</v>
      </c>
      <c r="I68" s="383">
        <f t="shared" si="4"/>
        <v>146965</v>
      </c>
      <c r="J68" s="814">
        <v>1</v>
      </c>
      <c r="K68" s="383">
        <f t="shared" si="3"/>
        <v>146965</v>
      </c>
    </row>
    <row r="69" spans="1:11" ht="15.75">
      <c r="A69" s="2">
        <v>65</v>
      </c>
      <c r="B69" s="2">
        <v>65</v>
      </c>
      <c r="C69" s="11" t="s">
        <v>74</v>
      </c>
      <c r="D69" s="4"/>
      <c r="E69" s="4">
        <v>2015</v>
      </c>
      <c r="F69" s="5" t="s">
        <v>12</v>
      </c>
      <c r="G69" s="30">
        <v>20020</v>
      </c>
      <c r="H69" s="2">
        <v>1</v>
      </c>
      <c r="I69" s="383">
        <f t="shared" si="4"/>
        <v>20020</v>
      </c>
      <c r="J69" s="814">
        <v>1</v>
      </c>
      <c r="K69" s="383">
        <f t="shared" si="3"/>
        <v>20020</v>
      </c>
    </row>
    <row r="70" spans="1:11" ht="31.5">
      <c r="A70" s="2">
        <v>66</v>
      </c>
      <c r="B70" s="2">
        <v>66</v>
      </c>
      <c r="C70" s="11" t="s">
        <v>75</v>
      </c>
      <c r="D70" s="4"/>
      <c r="E70" s="4">
        <v>2015</v>
      </c>
      <c r="F70" s="5" t="s">
        <v>12</v>
      </c>
      <c r="G70" s="30">
        <v>35000</v>
      </c>
      <c r="H70" s="2">
        <v>1</v>
      </c>
      <c r="I70" s="383">
        <f t="shared" si="4"/>
        <v>35000</v>
      </c>
      <c r="J70" s="814">
        <v>1</v>
      </c>
      <c r="K70" s="383">
        <f t="shared" si="3"/>
        <v>35000</v>
      </c>
    </row>
    <row r="71" spans="1:11" ht="15.75">
      <c r="A71" s="2">
        <v>67</v>
      </c>
      <c r="B71" s="2">
        <v>67</v>
      </c>
      <c r="C71" s="11" t="s">
        <v>76</v>
      </c>
      <c r="D71" s="4"/>
      <c r="E71" s="4">
        <v>2015</v>
      </c>
      <c r="F71" s="5" t="s">
        <v>12</v>
      </c>
      <c r="G71" s="30">
        <v>450450</v>
      </c>
      <c r="H71" s="2">
        <v>1</v>
      </c>
      <c r="I71" s="383">
        <f t="shared" si="4"/>
        <v>450450</v>
      </c>
      <c r="J71" s="814">
        <v>1</v>
      </c>
      <c r="K71" s="383">
        <f t="shared" si="3"/>
        <v>450450</v>
      </c>
    </row>
    <row r="72" spans="1:11" ht="31.5">
      <c r="A72" s="2">
        <v>68</v>
      </c>
      <c r="B72" s="2">
        <v>68</v>
      </c>
      <c r="C72" s="11" t="s">
        <v>77</v>
      </c>
      <c r="D72" s="4"/>
      <c r="E72" s="4">
        <v>2015</v>
      </c>
      <c r="F72" s="5" t="s">
        <v>12</v>
      </c>
      <c r="G72" s="30">
        <v>1000</v>
      </c>
      <c r="H72" s="2">
        <v>1</v>
      </c>
      <c r="I72" s="383">
        <f t="shared" si="4"/>
        <v>1000</v>
      </c>
      <c r="J72" s="814">
        <v>1</v>
      </c>
      <c r="K72" s="383">
        <f t="shared" si="3"/>
        <v>1000</v>
      </c>
    </row>
    <row r="73" spans="1:11" ht="15.75">
      <c r="A73" s="2">
        <v>69</v>
      </c>
      <c r="B73" s="2">
        <v>69</v>
      </c>
      <c r="C73" s="11" t="s">
        <v>78</v>
      </c>
      <c r="D73" s="4"/>
      <c r="E73" s="4">
        <v>2015</v>
      </c>
      <c r="F73" s="5" t="s">
        <v>12</v>
      </c>
      <c r="G73" s="30">
        <v>81491</v>
      </c>
      <c r="H73" s="2">
        <v>1</v>
      </c>
      <c r="I73" s="383">
        <f t="shared" si="4"/>
        <v>81491</v>
      </c>
      <c r="J73" s="814">
        <v>1</v>
      </c>
      <c r="K73" s="383">
        <f t="shared" si="3"/>
        <v>81491</v>
      </c>
    </row>
    <row r="74" spans="1:11" ht="65.25" customHeight="1">
      <c r="A74" s="2">
        <v>70</v>
      </c>
      <c r="B74" s="2">
        <v>70</v>
      </c>
      <c r="C74" s="11" t="s">
        <v>79</v>
      </c>
      <c r="D74" s="4"/>
      <c r="E74" s="4">
        <v>2016</v>
      </c>
      <c r="F74" s="5" t="s">
        <v>12</v>
      </c>
      <c r="G74" s="30">
        <v>60000</v>
      </c>
      <c r="H74" s="2">
        <v>1</v>
      </c>
      <c r="I74" s="383">
        <f t="shared" si="4"/>
        <v>60000</v>
      </c>
      <c r="J74" s="814">
        <v>1</v>
      </c>
      <c r="K74" s="383">
        <f t="shared" si="3"/>
        <v>60000</v>
      </c>
    </row>
    <row r="75" spans="1:11" ht="31.5">
      <c r="A75" s="2">
        <v>71</v>
      </c>
      <c r="B75" s="2">
        <v>71</v>
      </c>
      <c r="C75" s="11" t="s">
        <v>75</v>
      </c>
      <c r="D75" s="4"/>
      <c r="E75" s="4">
        <v>2016</v>
      </c>
      <c r="F75" s="5" t="s">
        <v>12</v>
      </c>
      <c r="G75" s="30">
        <v>50323</v>
      </c>
      <c r="H75" s="2">
        <v>1</v>
      </c>
      <c r="I75" s="383">
        <f t="shared" si="4"/>
        <v>50323</v>
      </c>
      <c r="J75" s="814">
        <v>1</v>
      </c>
      <c r="K75" s="383">
        <f t="shared" si="3"/>
        <v>50323</v>
      </c>
    </row>
    <row r="76" spans="1:11" ht="15.75">
      <c r="A76" s="2">
        <v>72</v>
      </c>
      <c r="B76" s="2">
        <v>72</v>
      </c>
      <c r="C76" s="11" t="s">
        <v>74</v>
      </c>
      <c r="D76" s="4"/>
      <c r="E76" s="4">
        <v>2016</v>
      </c>
      <c r="F76" s="5" t="s">
        <v>12</v>
      </c>
      <c r="G76" s="30">
        <v>25438</v>
      </c>
      <c r="H76" s="2">
        <v>1</v>
      </c>
      <c r="I76" s="383">
        <f t="shared" si="4"/>
        <v>25438</v>
      </c>
      <c r="J76" s="814">
        <v>1</v>
      </c>
      <c r="K76" s="383">
        <f t="shared" si="3"/>
        <v>25438</v>
      </c>
    </row>
    <row r="77" spans="1:11" ht="68.25" customHeight="1">
      <c r="A77" s="2">
        <v>73</v>
      </c>
      <c r="B77" s="2">
        <v>73</v>
      </c>
      <c r="C77" s="11" t="s">
        <v>80</v>
      </c>
      <c r="D77" s="4"/>
      <c r="E77" s="4">
        <v>2016</v>
      </c>
      <c r="F77" s="5" t="s">
        <v>12</v>
      </c>
      <c r="G77" s="30">
        <v>60000</v>
      </c>
      <c r="H77" s="2">
        <v>1</v>
      </c>
      <c r="I77" s="383">
        <f t="shared" si="4"/>
        <v>60000</v>
      </c>
      <c r="J77" s="814">
        <v>1</v>
      </c>
      <c r="K77" s="383">
        <f t="shared" si="3"/>
        <v>60000</v>
      </c>
    </row>
    <row r="78" spans="1:11" ht="63.75" customHeight="1">
      <c r="A78" s="2">
        <v>74</v>
      </c>
      <c r="B78" s="2">
        <v>74</v>
      </c>
      <c r="C78" s="12" t="s">
        <v>81</v>
      </c>
      <c r="D78" s="4"/>
      <c r="E78" s="4">
        <v>2016</v>
      </c>
      <c r="F78" s="5" t="s">
        <v>12</v>
      </c>
      <c r="G78" s="30">
        <v>1000</v>
      </c>
      <c r="H78" s="2">
        <v>1</v>
      </c>
      <c r="I78" s="383">
        <f t="shared" si="4"/>
        <v>1000</v>
      </c>
      <c r="J78" s="814">
        <v>1</v>
      </c>
      <c r="K78" s="383">
        <f t="shared" si="3"/>
        <v>1000</v>
      </c>
    </row>
    <row r="79" spans="1:11" ht="34.5" customHeight="1">
      <c r="A79" s="2">
        <v>75</v>
      </c>
      <c r="B79" s="2">
        <v>75</v>
      </c>
      <c r="C79" s="11" t="s">
        <v>82</v>
      </c>
      <c r="D79" s="4"/>
      <c r="E79" s="4">
        <v>2016</v>
      </c>
      <c r="F79" s="5" t="s">
        <v>12</v>
      </c>
      <c r="G79" s="30">
        <v>80000</v>
      </c>
      <c r="H79" s="2">
        <v>1</v>
      </c>
      <c r="I79" s="383">
        <f t="shared" si="4"/>
        <v>80000</v>
      </c>
      <c r="J79" s="814">
        <v>1</v>
      </c>
      <c r="K79" s="383">
        <f t="shared" si="3"/>
        <v>80000</v>
      </c>
    </row>
    <row r="80" spans="1:11" ht="15.75">
      <c r="A80" s="2">
        <v>76</v>
      </c>
      <c r="B80" s="2">
        <v>76</v>
      </c>
      <c r="C80" s="11" t="s">
        <v>83</v>
      </c>
      <c r="D80" s="4"/>
      <c r="E80" s="4">
        <v>2016</v>
      </c>
      <c r="F80" s="5" t="s">
        <v>12</v>
      </c>
      <c r="G80" s="30">
        <v>10000</v>
      </c>
      <c r="H80" s="2">
        <v>3</v>
      </c>
      <c r="I80" s="383">
        <f t="shared" si="4"/>
        <v>30000</v>
      </c>
      <c r="J80" s="814">
        <v>3</v>
      </c>
      <c r="K80" s="383">
        <f t="shared" si="3"/>
        <v>30000</v>
      </c>
    </row>
    <row r="81" spans="1:11" ht="15.75">
      <c r="A81" s="2">
        <v>77</v>
      </c>
      <c r="B81" s="2">
        <v>77</v>
      </c>
      <c r="C81" s="11" t="s">
        <v>84</v>
      </c>
      <c r="D81" s="4"/>
      <c r="E81" s="4">
        <v>2016</v>
      </c>
      <c r="F81" s="5" t="s">
        <v>12</v>
      </c>
      <c r="G81" s="30">
        <v>15000</v>
      </c>
      <c r="H81" s="2">
        <v>1</v>
      </c>
      <c r="I81" s="383">
        <f t="shared" si="4"/>
        <v>15000</v>
      </c>
      <c r="J81" s="814">
        <v>1</v>
      </c>
      <c r="K81" s="383">
        <f t="shared" si="3"/>
        <v>15000</v>
      </c>
    </row>
    <row r="82" spans="1:11" ht="133.5" customHeight="1">
      <c r="A82" s="2">
        <v>78</v>
      </c>
      <c r="B82" s="2">
        <v>78</v>
      </c>
      <c r="C82" s="11" t="s">
        <v>85</v>
      </c>
      <c r="D82" s="4"/>
      <c r="E82" s="4">
        <v>2016</v>
      </c>
      <c r="F82" s="5" t="s">
        <v>12</v>
      </c>
      <c r="G82" s="30">
        <v>234118</v>
      </c>
      <c r="H82" s="2">
        <v>1</v>
      </c>
      <c r="I82" s="383">
        <f t="shared" si="4"/>
        <v>234118</v>
      </c>
      <c r="J82" s="814">
        <v>1</v>
      </c>
      <c r="K82" s="383">
        <f t="shared" si="3"/>
        <v>234118</v>
      </c>
    </row>
    <row r="83" spans="1:11" ht="72" customHeight="1">
      <c r="A83" s="2">
        <v>79</v>
      </c>
      <c r="B83" s="2">
        <v>79</v>
      </c>
      <c r="C83" s="11" t="s">
        <v>86</v>
      </c>
      <c r="D83" s="4"/>
      <c r="E83" s="4">
        <v>2016</v>
      </c>
      <c r="F83" s="5" t="s">
        <v>12</v>
      </c>
      <c r="G83" s="30">
        <v>41458</v>
      </c>
      <c r="H83" s="2">
        <v>1</v>
      </c>
      <c r="I83" s="383">
        <f t="shared" si="4"/>
        <v>41458</v>
      </c>
      <c r="J83" s="814">
        <v>1</v>
      </c>
      <c r="K83" s="383">
        <f t="shared" si="3"/>
        <v>41458</v>
      </c>
    </row>
    <row r="84" spans="1:11" ht="75.75" customHeight="1">
      <c r="A84" s="2">
        <v>80</v>
      </c>
      <c r="B84" s="2">
        <v>80</v>
      </c>
      <c r="C84" s="11" t="s">
        <v>87</v>
      </c>
      <c r="D84" s="4"/>
      <c r="E84" s="4">
        <v>2016</v>
      </c>
      <c r="F84" s="5" t="s">
        <v>12</v>
      </c>
      <c r="G84" s="30">
        <v>500</v>
      </c>
      <c r="H84" s="2">
        <v>1</v>
      </c>
      <c r="I84" s="383">
        <f t="shared" si="4"/>
        <v>500</v>
      </c>
      <c r="J84" s="814">
        <v>1</v>
      </c>
      <c r="K84" s="383">
        <f t="shared" si="3"/>
        <v>500</v>
      </c>
    </row>
    <row r="85" spans="1:11" ht="63">
      <c r="A85" s="2">
        <v>81</v>
      </c>
      <c r="B85" s="2">
        <v>81</v>
      </c>
      <c r="C85" s="11" t="s">
        <v>88</v>
      </c>
      <c r="D85" s="4"/>
      <c r="E85" s="4">
        <v>2016</v>
      </c>
      <c r="F85" s="5" t="s">
        <v>12</v>
      </c>
      <c r="G85" s="30">
        <v>39833</v>
      </c>
      <c r="H85" s="2">
        <v>1</v>
      </c>
      <c r="I85" s="383">
        <f t="shared" si="4"/>
        <v>39833</v>
      </c>
      <c r="J85" s="814">
        <v>1</v>
      </c>
      <c r="K85" s="383">
        <f t="shared" si="3"/>
        <v>39833</v>
      </c>
    </row>
    <row r="86" spans="1:11" ht="47.25">
      <c r="A86" s="2">
        <v>82</v>
      </c>
      <c r="B86" s="2">
        <v>82</v>
      </c>
      <c r="C86" s="11" t="s">
        <v>89</v>
      </c>
      <c r="D86" s="4"/>
      <c r="E86" s="4">
        <v>2017</v>
      </c>
      <c r="F86" s="5" t="s">
        <v>12</v>
      </c>
      <c r="G86" s="30">
        <v>50000</v>
      </c>
      <c r="H86" s="2">
        <v>1</v>
      </c>
      <c r="I86" s="383">
        <f t="shared" si="4"/>
        <v>50000</v>
      </c>
      <c r="J86" s="814">
        <v>1</v>
      </c>
      <c r="K86" s="383">
        <f t="shared" ref="K86:K149" si="5">J86*G86</f>
        <v>50000</v>
      </c>
    </row>
    <row r="87" spans="1:11" ht="31.5">
      <c r="A87" s="2">
        <v>83</v>
      </c>
      <c r="B87" s="2">
        <v>83</v>
      </c>
      <c r="C87" s="11" t="s">
        <v>90</v>
      </c>
      <c r="D87" s="4"/>
      <c r="E87" s="4">
        <v>2017</v>
      </c>
      <c r="F87" s="5" t="s">
        <v>12</v>
      </c>
      <c r="G87" s="30">
        <v>40000</v>
      </c>
      <c r="H87" s="2">
        <v>2</v>
      </c>
      <c r="I87" s="383">
        <f t="shared" si="4"/>
        <v>80000</v>
      </c>
      <c r="J87" s="814">
        <v>2</v>
      </c>
      <c r="K87" s="383">
        <f t="shared" si="5"/>
        <v>80000</v>
      </c>
    </row>
    <row r="88" spans="1:11" ht="63">
      <c r="A88" s="2">
        <v>84</v>
      </c>
      <c r="B88" s="2">
        <v>84</v>
      </c>
      <c r="C88" s="11" t="s">
        <v>91</v>
      </c>
      <c r="D88" s="4"/>
      <c r="E88" s="4">
        <v>2017</v>
      </c>
      <c r="F88" s="5" t="s">
        <v>12</v>
      </c>
      <c r="G88" s="30">
        <v>50000</v>
      </c>
      <c r="H88" s="2">
        <v>1</v>
      </c>
      <c r="I88" s="383">
        <f t="shared" si="4"/>
        <v>50000</v>
      </c>
      <c r="J88" s="814">
        <v>1</v>
      </c>
      <c r="K88" s="383">
        <f t="shared" si="5"/>
        <v>50000</v>
      </c>
    </row>
    <row r="89" spans="1:11" ht="31.5">
      <c r="A89" s="2">
        <v>85</v>
      </c>
      <c r="B89" s="2">
        <v>85</v>
      </c>
      <c r="C89" s="11" t="s">
        <v>92</v>
      </c>
      <c r="D89" s="4"/>
      <c r="E89" s="4">
        <v>2017</v>
      </c>
      <c r="F89" s="5" t="s">
        <v>12</v>
      </c>
      <c r="G89" s="30">
        <v>45000</v>
      </c>
      <c r="H89" s="2">
        <v>2</v>
      </c>
      <c r="I89" s="383">
        <f t="shared" si="4"/>
        <v>90000</v>
      </c>
      <c r="J89" s="814">
        <v>2</v>
      </c>
      <c r="K89" s="383">
        <f t="shared" si="5"/>
        <v>90000</v>
      </c>
    </row>
    <row r="90" spans="1:11" ht="47.25">
      <c r="A90" s="2">
        <v>86</v>
      </c>
      <c r="B90" s="2">
        <v>86</v>
      </c>
      <c r="C90" s="11" t="s">
        <v>93</v>
      </c>
      <c r="D90" s="4"/>
      <c r="E90" s="4">
        <v>2017</v>
      </c>
      <c r="F90" s="5" t="s">
        <v>12</v>
      </c>
      <c r="G90" s="30">
        <v>40000</v>
      </c>
      <c r="H90" s="2">
        <v>1</v>
      </c>
      <c r="I90" s="383">
        <f t="shared" si="4"/>
        <v>40000</v>
      </c>
      <c r="J90" s="814">
        <v>1</v>
      </c>
      <c r="K90" s="383">
        <f t="shared" si="5"/>
        <v>40000</v>
      </c>
    </row>
    <row r="91" spans="1:11" ht="15.75">
      <c r="A91" s="2">
        <v>87</v>
      </c>
      <c r="B91" s="2">
        <v>87</v>
      </c>
      <c r="C91" s="11" t="s">
        <v>94</v>
      </c>
      <c r="D91" s="4"/>
      <c r="E91" s="4">
        <v>2017</v>
      </c>
      <c r="F91" s="5" t="s">
        <v>12</v>
      </c>
      <c r="G91" s="30">
        <v>19355</v>
      </c>
      <c r="H91" s="2">
        <v>12</v>
      </c>
      <c r="I91" s="383">
        <f t="shared" si="4"/>
        <v>232260</v>
      </c>
      <c r="J91" s="814">
        <v>12</v>
      </c>
      <c r="K91" s="383">
        <f t="shared" si="5"/>
        <v>232260</v>
      </c>
    </row>
    <row r="92" spans="1:11" ht="15.75">
      <c r="A92" s="2">
        <v>88</v>
      </c>
      <c r="B92" s="2">
        <v>88</v>
      </c>
      <c r="C92" s="11" t="s">
        <v>95</v>
      </c>
      <c r="D92" s="4"/>
      <c r="E92" s="4">
        <v>2017</v>
      </c>
      <c r="F92" s="5" t="s">
        <v>12</v>
      </c>
      <c r="G92" s="30">
        <v>38710</v>
      </c>
      <c r="H92" s="2">
        <v>3</v>
      </c>
      <c r="I92" s="383">
        <f t="shared" ref="I92:I177" si="6">H92*G92</f>
        <v>116130</v>
      </c>
      <c r="J92" s="814">
        <v>3</v>
      </c>
      <c r="K92" s="383">
        <f t="shared" si="5"/>
        <v>116130</v>
      </c>
    </row>
    <row r="93" spans="1:11" ht="119.25" customHeight="1">
      <c r="A93" s="2">
        <v>89</v>
      </c>
      <c r="B93" s="2">
        <v>89</v>
      </c>
      <c r="C93" s="13" t="s">
        <v>96</v>
      </c>
      <c r="D93" s="4"/>
      <c r="E93" s="398">
        <v>2018</v>
      </c>
      <c r="F93" s="398" t="s">
        <v>12</v>
      </c>
      <c r="G93" s="30">
        <v>208110</v>
      </c>
      <c r="H93" s="2">
        <v>2</v>
      </c>
      <c r="I93" s="383">
        <f t="shared" si="6"/>
        <v>416220</v>
      </c>
      <c r="J93" s="814">
        <v>2</v>
      </c>
      <c r="K93" s="383">
        <f t="shared" si="5"/>
        <v>416220</v>
      </c>
    </row>
    <row r="94" spans="1:11" ht="109.5" customHeight="1">
      <c r="A94" s="2">
        <v>90</v>
      </c>
      <c r="B94" s="2">
        <v>90</v>
      </c>
      <c r="C94" s="13" t="s">
        <v>97</v>
      </c>
      <c r="D94" s="4"/>
      <c r="E94" s="398">
        <v>2018</v>
      </c>
      <c r="F94" s="398" t="s">
        <v>12</v>
      </c>
      <c r="G94" s="30">
        <v>276780</v>
      </c>
      <c r="H94" s="2">
        <v>1</v>
      </c>
      <c r="I94" s="383">
        <f t="shared" si="6"/>
        <v>276780</v>
      </c>
      <c r="J94" s="814">
        <v>1</v>
      </c>
      <c r="K94" s="383">
        <f t="shared" si="5"/>
        <v>276780</v>
      </c>
    </row>
    <row r="95" spans="1:11" ht="15.75">
      <c r="A95" s="2">
        <v>91</v>
      </c>
      <c r="B95" s="2">
        <v>91</v>
      </c>
      <c r="C95" s="11" t="s">
        <v>98</v>
      </c>
      <c r="D95" s="4"/>
      <c r="E95" s="398">
        <v>2018</v>
      </c>
      <c r="F95" s="398" t="s">
        <v>12</v>
      </c>
      <c r="G95" s="30">
        <v>200000</v>
      </c>
      <c r="H95" s="2">
        <v>1</v>
      </c>
      <c r="I95" s="383">
        <f t="shared" si="6"/>
        <v>200000</v>
      </c>
      <c r="J95" s="814">
        <v>1</v>
      </c>
      <c r="K95" s="383">
        <f t="shared" si="5"/>
        <v>200000</v>
      </c>
    </row>
    <row r="96" spans="1:11" ht="15.75">
      <c r="A96" s="2">
        <v>92</v>
      </c>
      <c r="B96" s="2">
        <v>92</v>
      </c>
      <c r="C96" s="11" t="s">
        <v>99</v>
      </c>
      <c r="D96" s="4"/>
      <c r="E96" s="398">
        <v>2018</v>
      </c>
      <c r="F96" s="398" t="s">
        <v>12</v>
      </c>
      <c r="G96" s="30">
        <v>693000</v>
      </c>
      <c r="H96" s="2">
        <v>1</v>
      </c>
      <c r="I96" s="383">
        <f t="shared" si="6"/>
        <v>693000</v>
      </c>
      <c r="J96" s="814">
        <v>1</v>
      </c>
      <c r="K96" s="383">
        <f t="shared" si="5"/>
        <v>693000</v>
      </c>
    </row>
    <row r="97" spans="1:11" ht="31.5" customHeight="1">
      <c r="A97" s="2">
        <v>93</v>
      </c>
      <c r="B97" s="2">
        <v>93</v>
      </c>
      <c r="C97" s="15" t="s">
        <v>100</v>
      </c>
      <c r="D97" s="4"/>
      <c r="E97" s="398">
        <v>2018</v>
      </c>
      <c r="F97" s="398" t="s">
        <v>12</v>
      </c>
      <c r="G97" s="30">
        <v>1307166</v>
      </c>
      <c r="H97" s="2">
        <v>1</v>
      </c>
      <c r="I97" s="383">
        <f t="shared" si="6"/>
        <v>1307166</v>
      </c>
      <c r="J97" s="814">
        <v>1</v>
      </c>
      <c r="K97" s="383">
        <f t="shared" si="5"/>
        <v>1307166</v>
      </c>
    </row>
    <row r="98" spans="1:11" ht="15.75">
      <c r="A98" s="2">
        <v>94</v>
      </c>
      <c r="B98" s="2">
        <v>94</v>
      </c>
      <c r="C98" s="15" t="s">
        <v>101</v>
      </c>
      <c r="D98" s="4"/>
      <c r="E98" s="398">
        <v>2018</v>
      </c>
      <c r="F98" s="398" t="s">
        <v>12</v>
      </c>
      <c r="G98" s="30">
        <v>324800</v>
      </c>
      <c r="H98" s="2">
        <v>5</v>
      </c>
      <c r="I98" s="383">
        <f t="shared" si="6"/>
        <v>1624000</v>
      </c>
      <c r="J98" s="814">
        <v>5</v>
      </c>
      <c r="K98" s="383">
        <f t="shared" si="5"/>
        <v>1624000</v>
      </c>
    </row>
    <row r="99" spans="1:11" ht="15.75">
      <c r="A99" s="2">
        <v>95</v>
      </c>
      <c r="B99" s="2">
        <v>95</v>
      </c>
      <c r="C99" s="15" t="s">
        <v>102</v>
      </c>
      <c r="D99" s="4"/>
      <c r="E99" s="398">
        <v>2018</v>
      </c>
      <c r="F99" s="398" t="s">
        <v>12</v>
      </c>
      <c r="G99" s="30">
        <v>25000</v>
      </c>
      <c r="H99" s="2">
        <v>6</v>
      </c>
      <c r="I99" s="383">
        <f t="shared" si="6"/>
        <v>150000</v>
      </c>
      <c r="J99" s="814">
        <v>6</v>
      </c>
      <c r="K99" s="383">
        <f t="shared" si="5"/>
        <v>150000</v>
      </c>
    </row>
    <row r="100" spans="1:11" ht="31.5">
      <c r="A100" s="2">
        <v>96</v>
      </c>
      <c r="B100" s="2">
        <v>96</v>
      </c>
      <c r="C100" s="15" t="s">
        <v>103</v>
      </c>
      <c r="D100" s="4"/>
      <c r="E100" s="398">
        <v>2018</v>
      </c>
      <c r="F100" s="398" t="s">
        <v>12</v>
      </c>
      <c r="G100" s="30">
        <v>50000</v>
      </c>
      <c r="H100" s="2">
        <v>2</v>
      </c>
      <c r="I100" s="383">
        <f t="shared" si="6"/>
        <v>100000</v>
      </c>
      <c r="J100" s="814">
        <v>2</v>
      </c>
      <c r="K100" s="383">
        <f t="shared" si="5"/>
        <v>100000</v>
      </c>
    </row>
    <row r="101" spans="1:11" ht="31.5">
      <c r="A101" s="2">
        <v>97</v>
      </c>
      <c r="B101" s="2">
        <v>97</v>
      </c>
      <c r="C101" s="11" t="s">
        <v>104</v>
      </c>
      <c r="D101" s="4"/>
      <c r="E101" s="5">
        <v>2018</v>
      </c>
      <c r="F101" s="16" t="s">
        <v>12</v>
      </c>
      <c r="G101" s="30">
        <v>406000</v>
      </c>
      <c r="H101" s="2">
        <v>1</v>
      </c>
      <c r="I101" s="383">
        <f t="shared" si="6"/>
        <v>406000</v>
      </c>
      <c r="J101" s="814">
        <v>1</v>
      </c>
      <c r="K101" s="383">
        <f t="shared" si="5"/>
        <v>406000</v>
      </c>
    </row>
    <row r="102" spans="1:11" ht="31.5">
      <c r="A102" s="2">
        <v>98</v>
      </c>
      <c r="B102" s="2">
        <v>98</v>
      </c>
      <c r="C102" s="15" t="s">
        <v>105</v>
      </c>
      <c r="D102" s="4"/>
      <c r="E102" s="398">
        <v>2018</v>
      </c>
      <c r="F102" s="398" t="s">
        <v>12</v>
      </c>
      <c r="G102" s="30">
        <v>140910</v>
      </c>
      <c r="H102" s="2">
        <v>1</v>
      </c>
      <c r="I102" s="383">
        <f t="shared" si="6"/>
        <v>140910</v>
      </c>
      <c r="J102" s="814">
        <v>1</v>
      </c>
      <c r="K102" s="383">
        <f t="shared" si="5"/>
        <v>140910</v>
      </c>
    </row>
    <row r="103" spans="1:11" ht="31.5">
      <c r="A103" s="2">
        <v>99</v>
      </c>
      <c r="B103" s="2">
        <v>99</v>
      </c>
      <c r="C103" s="11" t="s">
        <v>106</v>
      </c>
      <c r="D103" s="4"/>
      <c r="E103" s="5">
        <v>2018</v>
      </c>
      <c r="F103" s="16" t="s">
        <v>12</v>
      </c>
      <c r="G103" s="30">
        <v>996576</v>
      </c>
      <c r="H103" s="2">
        <v>1</v>
      </c>
      <c r="I103" s="383">
        <f t="shared" si="6"/>
        <v>996576</v>
      </c>
      <c r="J103" s="814">
        <v>1</v>
      </c>
      <c r="K103" s="383">
        <f t="shared" si="5"/>
        <v>996576</v>
      </c>
    </row>
    <row r="104" spans="1:11" ht="31.5">
      <c r="A104" s="2">
        <v>100</v>
      </c>
      <c r="B104" s="2">
        <v>100</v>
      </c>
      <c r="C104" s="15" t="s">
        <v>107</v>
      </c>
      <c r="D104" s="4"/>
      <c r="E104" s="398">
        <v>2018</v>
      </c>
      <c r="F104" s="398" t="s">
        <v>12</v>
      </c>
      <c r="G104" s="30">
        <v>255213</v>
      </c>
      <c r="H104" s="2">
        <v>1</v>
      </c>
      <c r="I104" s="383">
        <f t="shared" si="6"/>
        <v>255213</v>
      </c>
      <c r="J104" s="814">
        <v>1</v>
      </c>
      <c r="K104" s="383">
        <f t="shared" si="5"/>
        <v>255213</v>
      </c>
    </row>
    <row r="105" spans="1:11" ht="47.25">
      <c r="A105" s="2">
        <v>101</v>
      </c>
      <c r="B105" s="2">
        <v>101</v>
      </c>
      <c r="C105" s="15" t="s">
        <v>108</v>
      </c>
      <c r="D105" s="4"/>
      <c r="E105" s="398">
        <v>2018</v>
      </c>
      <c r="F105" s="398" t="s">
        <v>12</v>
      </c>
      <c r="G105" s="30">
        <v>23184</v>
      </c>
      <c r="H105" s="2">
        <v>5</v>
      </c>
      <c r="I105" s="383">
        <f t="shared" si="6"/>
        <v>115920</v>
      </c>
      <c r="J105" s="814">
        <v>5</v>
      </c>
      <c r="K105" s="383">
        <f t="shared" si="5"/>
        <v>115920</v>
      </c>
    </row>
    <row r="106" spans="1:11" ht="47.25">
      <c r="A106" s="2">
        <v>102</v>
      </c>
      <c r="B106" s="2">
        <v>102</v>
      </c>
      <c r="C106" s="15" t="s">
        <v>109</v>
      </c>
      <c r="D106" s="4"/>
      <c r="E106" s="398">
        <v>2018</v>
      </c>
      <c r="F106" s="398" t="s">
        <v>12</v>
      </c>
      <c r="G106" s="30">
        <v>166992</v>
      </c>
      <c r="H106" s="2">
        <v>1</v>
      </c>
      <c r="I106" s="383">
        <f t="shared" si="6"/>
        <v>166992</v>
      </c>
      <c r="J106" s="814">
        <v>1</v>
      </c>
      <c r="K106" s="383">
        <f t="shared" si="5"/>
        <v>166992</v>
      </c>
    </row>
    <row r="107" spans="1:11" ht="15.75">
      <c r="A107" s="2">
        <v>103</v>
      </c>
      <c r="B107" s="2">
        <v>103</v>
      </c>
      <c r="C107" s="11" t="s">
        <v>110</v>
      </c>
      <c r="D107" s="4"/>
      <c r="E107" s="398">
        <v>2019</v>
      </c>
      <c r="F107" s="398" t="s">
        <v>12</v>
      </c>
      <c r="G107" s="30">
        <v>21000</v>
      </c>
      <c r="H107" s="2">
        <v>1</v>
      </c>
      <c r="I107" s="383">
        <f t="shared" si="6"/>
        <v>21000</v>
      </c>
      <c r="J107" s="814">
        <v>1</v>
      </c>
      <c r="K107" s="383">
        <f t="shared" si="5"/>
        <v>21000</v>
      </c>
    </row>
    <row r="108" spans="1:11" ht="31.5">
      <c r="A108" s="2">
        <v>104</v>
      </c>
      <c r="B108" s="2">
        <v>104</v>
      </c>
      <c r="C108" s="11" t="s">
        <v>111</v>
      </c>
      <c r="D108" s="4"/>
      <c r="E108" s="398">
        <v>2019</v>
      </c>
      <c r="F108" s="398" t="s">
        <v>12</v>
      </c>
      <c r="G108" s="30">
        <v>120000</v>
      </c>
      <c r="H108" s="2">
        <v>1</v>
      </c>
      <c r="I108" s="383">
        <f t="shared" si="6"/>
        <v>120000</v>
      </c>
      <c r="J108" s="814">
        <v>1</v>
      </c>
      <c r="K108" s="383">
        <f t="shared" si="5"/>
        <v>120000</v>
      </c>
    </row>
    <row r="109" spans="1:11" ht="31.5">
      <c r="A109" s="2">
        <v>105</v>
      </c>
      <c r="B109" s="2">
        <v>105</v>
      </c>
      <c r="C109" s="11" t="s">
        <v>112</v>
      </c>
      <c r="D109" s="4"/>
      <c r="E109" s="398">
        <v>2019</v>
      </c>
      <c r="F109" s="398" t="s">
        <v>12</v>
      </c>
      <c r="G109" s="30">
        <v>118300</v>
      </c>
      <c r="H109" s="2">
        <v>3</v>
      </c>
      <c r="I109" s="383">
        <f t="shared" si="6"/>
        <v>354900</v>
      </c>
      <c r="J109" s="814">
        <v>3</v>
      </c>
      <c r="K109" s="383">
        <f t="shared" si="5"/>
        <v>354900</v>
      </c>
    </row>
    <row r="110" spans="1:11" ht="15.75">
      <c r="A110" s="2">
        <v>106</v>
      </c>
      <c r="B110" s="2">
        <v>106</v>
      </c>
      <c r="C110" s="15" t="s">
        <v>113</v>
      </c>
      <c r="D110" s="4"/>
      <c r="E110" s="398">
        <v>2019</v>
      </c>
      <c r="F110" s="398" t="s">
        <v>12</v>
      </c>
      <c r="G110" s="30">
        <v>19593</v>
      </c>
      <c r="H110" s="2">
        <v>5</v>
      </c>
      <c r="I110" s="383">
        <f t="shared" si="6"/>
        <v>97965</v>
      </c>
      <c r="J110" s="814">
        <v>5</v>
      </c>
      <c r="K110" s="383">
        <f t="shared" si="5"/>
        <v>97965</v>
      </c>
    </row>
    <row r="111" spans="1:11" ht="15.75">
      <c r="A111" s="2">
        <v>107</v>
      </c>
      <c r="B111" s="2">
        <v>107</v>
      </c>
      <c r="C111" s="15" t="s">
        <v>114</v>
      </c>
      <c r="D111" s="4"/>
      <c r="E111" s="398">
        <v>2019</v>
      </c>
      <c r="F111" s="398" t="s">
        <v>12</v>
      </c>
      <c r="G111" s="30">
        <v>52500</v>
      </c>
      <c r="H111" s="2">
        <v>1</v>
      </c>
      <c r="I111" s="383">
        <f t="shared" si="6"/>
        <v>52500</v>
      </c>
      <c r="J111" s="814">
        <v>1</v>
      </c>
      <c r="K111" s="383">
        <f t="shared" si="5"/>
        <v>52500</v>
      </c>
    </row>
    <row r="112" spans="1:11" ht="15.75">
      <c r="A112" s="2">
        <v>108</v>
      </c>
      <c r="B112" s="2">
        <v>108</v>
      </c>
      <c r="C112" s="15" t="s">
        <v>115</v>
      </c>
      <c r="D112" s="4"/>
      <c r="E112" s="398">
        <v>2019</v>
      </c>
      <c r="F112" s="398" t="s">
        <v>12</v>
      </c>
      <c r="G112" s="30">
        <v>27808</v>
      </c>
      <c r="H112" s="2">
        <v>7</v>
      </c>
      <c r="I112" s="383">
        <f>H112*G112</f>
        <v>194656</v>
      </c>
      <c r="J112" s="814">
        <v>7</v>
      </c>
      <c r="K112" s="383">
        <f>J112*G112</f>
        <v>194656</v>
      </c>
    </row>
    <row r="113" spans="1:11" ht="15.75">
      <c r="A113" s="2">
        <v>109</v>
      </c>
      <c r="B113" s="2">
        <v>109</v>
      </c>
      <c r="C113" s="11" t="s">
        <v>116</v>
      </c>
      <c r="D113" s="4"/>
      <c r="E113" s="398">
        <v>2019</v>
      </c>
      <c r="F113" s="398" t="s">
        <v>12</v>
      </c>
      <c r="G113" s="30">
        <v>98000</v>
      </c>
      <c r="H113" s="2">
        <v>1</v>
      </c>
      <c r="I113" s="383">
        <f t="shared" si="6"/>
        <v>98000</v>
      </c>
      <c r="J113" s="814">
        <v>1</v>
      </c>
      <c r="K113" s="383">
        <f t="shared" si="5"/>
        <v>98000</v>
      </c>
    </row>
    <row r="114" spans="1:11" ht="15.75">
      <c r="A114" s="2">
        <v>110</v>
      </c>
      <c r="B114" s="2">
        <v>110</v>
      </c>
      <c r="C114" s="11" t="s">
        <v>117</v>
      </c>
      <c r="D114" s="4"/>
      <c r="E114" s="398">
        <v>2019</v>
      </c>
      <c r="F114" s="398" t="s">
        <v>12</v>
      </c>
      <c r="G114" s="30">
        <v>20650</v>
      </c>
      <c r="H114" s="2">
        <v>1</v>
      </c>
      <c r="I114" s="383">
        <f t="shared" si="6"/>
        <v>20650</v>
      </c>
      <c r="J114" s="814">
        <v>1</v>
      </c>
      <c r="K114" s="383">
        <f t="shared" si="5"/>
        <v>20650</v>
      </c>
    </row>
    <row r="115" spans="1:11" ht="15.75">
      <c r="A115" s="2">
        <v>111</v>
      </c>
      <c r="B115" s="2">
        <v>111</v>
      </c>
      <c r="C115" s="11" t="s">
        <v>118</v>
      </c>
      <c r="D115" s="4"/>
      <c r="E115" s="398">
        <v>2019</v>
      </c>
      <c r="F115" s="398" t="s">
        <v>12</v>
      </c>
      <c r="G115" s="30">
        <v>37730</v>
      </c>
      <c r="H115" s="2">
        <v>1</v>
      </c>
      <c r="I115" s="383">
        <f t="shared" si="6"/>
        <v>37730</v>
      </c>
      <c r="J115" s="814">
        <v>1</v>
      </c>
      <c r="K115" s="383">
        <f t="shared" si="5"/>
        <v>37730</v>
      </c>
    </row>
    <row r="116" spans="1:11" ht="15.75">
      <c r="A116" s="2">
        <v>112</v>
      </c>
      <c r="B116" s="2">
        <v>112</v>
      </c>
      <c r="C116" s="11" t="s">
        <v>119</v>
      </c>
      <c r="D116" s="4"/>
      <c r="E116" s="398">
        <v>2019</v>
      </c>
      <c r="F116" s="398" t="s">
        <v>12</v>
      </c>
      <c r="G116" s="30">
        <v>52500</v>
      </c>
      <c r="H116" s="2">
        <v>6</v>
      </c>
      <c r="I116" s="383">
        <f t="shared" si="6"/>
        <v>315000</v>
      </c>
      <c r="J116" s="814">
        <v>6</v>
      </c>
      <c r="K116" s="383">
        <f t="shared" si="5"/>
        <v>315000</v>
      </c>
    </row>
    <row r="117" spans="1:11" ht="15.75">
      <c r="A117" s="2">
        <v>113</v>
      </c>
      <c r="B117" s="2">
        <v>113</v>
      </c>
      <c r="C117" s="11" t="s">
        <v>120</v>
      </c>
      <c r="D117" s="4"/>
      <c r="E117" s="398">
        <v>2019</v>
      </c>
      <c r="F117" s="398" t="s">
        <v>12</v>
      </c>
      <c r="G117" s="30">
        <v>26600</v>
      </c>
      <c r="H117" s="2">
        <v>7</v>
      </c>
      <c r="I117" s="383">
        <f t="shared" si="6"/>
        <v>186200</v>
      </c>
      <c r="J117" s="814">
        <v>7</v>
      </c>
      <c r="K117" s="383">
        <f t="shared" si="5"/>
        <v>186200</v>
      </c>
    </row>
    <row r="118" spans="1:11" ht="31.5">
      <c r="A118" s="2">
        <v>114</v>
      </c>
      <c r="B118" s="2">
        <v>114</v>
      </c>
      <c r="C118" s="11" t="s">
        <v>121</v>
      </c>
      <c r="D118" s="4"/>
      <c r="E118" s="398">
        <v>2019</v>
      </c>
      <c r="F118" s="398" t="s">
        <v>12</v>
      </c>
      <c r="G118" s="30">
        <v>69930</v>
      </c>
      <c r="H118" s="2">
        <v>1</v>
      </c>
      <c r="I118" s="383">
        <f t="shared" si="6"/>
        <v>69930</v>
      </c>
      <c r="J118" s="814">
        <v>1</v>
      </c>
      <c r="K118" s="383">
        <f t="shared" si="5"/>
        <v>69930</v>
      </c>
    </row>
    <row r="119" spans="1:11" ht="31.5">
      <c r="A119" s="2">
        <v>115</v>
      </c>
      <c r="B119" s="2">
        <v>115</v>
      </c>
      <c r="C119" s="11" t="s">
        <v>122</v>
      </c>
      <c r="D119" s="4"/>
      <c r="E119" s="398">
        <v>2019</v>
      </c>
      <c r="F119" s="398" t="s">
        <v>12</v>
      </c>
      <c r="G119" s="30">
        <v>69930</v>
      </c>
      <c r="H119" s="2">
        <v>1</v>
      </c>
      <c r="I119" s="383">
        <f t="shared" si="6"/>
        <v>69930</v>
      </c>
      <c r="J119" s="814">
        <v>1</v>
      </c>
      <c r="K119" s="383">
        <f t="shared" si="5"/>
        <v>69930</v>
      </c>
    </row>
    <row r="120" spans="1:11" ht="15.75">
      <c r="A120" s="2">
        <v>116</v>
      </c>
      <c r="B120" s="2">
        <v>116</v>
      </c>
      <c r="C120" s="11" t="s">
        <v>123</v>
      </c>
      <c r="D120" s="4"/>
      <c r="E120" s="398">
        <v>2019</v>
      </c>
      <c r="F120" s="398" t="s">
        <v>12</v>
      </c>
      <c r="G120" s="30">
        <v>34930</v>
      </c>
      <c r="H120" s="2">
        <v>3</v>
      </c>
      <c r="I120" s="383">
        <f t="shared" si="6"/>
        <v>104790</v>
      </c>
      <c r="J120" s="814">
        <v>3</v>
      </c>
      <c r="K120" s="383">
        <f t="shared" si="5"/>
        <v>104790</v>
      </c>
    </row>
    <row r="121" spans="1:11" ht="15.75">
      <c r="A121" s="2">
        <v>117</v>
      </c>
      <c r="B121" s="2">
        <v>117</v>
      </c>
      <c r="C121" s="11" t="s">
        <v>124</v>
      </c>
      <c r="D121" s="4"/>
      <c r="E121" s="398">
        <v>2019</v>
      </c>
      <c r="F121" s="398" t="s">
        <v>12</v>
      </c>
      <c r="G121" s="30">
        <v>18403</v>
      </c>
      <c r="H121" s="2">
        <v>2</v>
      </c>
      <c r="I121" s="383">
        <f>H121*G121</f>
        <v>36806</v>
      </c>
      <c r="J121" s="814">
        <v>2</v>
      </c>
      <c r="K121" s="383">
        <f t="shared" si="5"/>
        <v>36806</v>
      </c>
    </row>
    <row r="122" spans="1:11" ht="31.5">
      <c r="A122" s="2">
        <v>118</v>
      </c>
      <c r="B122" s="2">
        <v>118</v>
      </c>
      <c r="C122" s="11" t="s">
        <v>125</v>
      </c>
      <c r="D122" s="4"/>
      <c r="E122" s="398">
        <v>2020</v>
      </c>
      <c r="F122" s="398" t="s">
        <v>12</v>
      </c>
      <c r="G122" s="30">
        <v>50000</v>
      </c>
      <c r="H122" s="2">
        <v>3</v>
      </c>
      <c r="I122" s="383">
        <f t="shared" si="6"/>
        <v>150000</v>
      </c>
      <c r="J122" s="814">
        <v>3</v>
      </c>
      <c r="K122" s="383">
        <f t="shared" si="5"/>
        <v>150000</v>
      </c>
    </row>
    <row r="123" spans="1:11" ht="31.5">
      <c r="A123" s="2">
        <v>119</v>
      </c>
      <c r="B123" s="2">
        <v>119</v>
      </c>
      <c r="C123" s="15" t="s">
        <v>126</v>
      </c>
      <c r="D123" s="4"/>
      <c r="E123" s="398">
        <v>2020</v>
      </c>
      <c r="F123" s="398" t="s">
        <v>12</v>
      </c>
      <c r="G123" s="30">
        <v>55300</v>
      </c>
      <c r="H123" s="2">
        <v>1</v>
      </c>
      <c r="I123" s="383">
        <f t="shared" si="6"/>
        <v>55300</v>
      </c>
      <c r="J123" s="814">
        <v>1</v>
      </c>
      <c r="K123" s="383">
        <f t="shared" si="5"/>
        <v>55300</v>
      </c>
    </row>
    <row r="124" spans="1:11" ht="31.5">
      <c r="A124" s="2">
        <v>120</v>
      </c>
      <c r="B124" s="2">
        <v>120</v>
      </c>
      <c r="C124" s="11" t="s">
        <v>127</v>
      </c>
      <c r="D124" s="4"/>
      <c r="E124" s="398">
        <v>2020</v>
      </c>
      <c r="F124" s="398" t="s">
        <v>12</v>
      </c>
      <c r="G124" s="30">
        <v>120000</v>
      </c>
      <c r="H124" s="2">
        <v>1</v>
      </c>
      <c r="I124" s="383">
        <f t="shared" si="6"/>
        <v>120000</v>
      </c>
      <c r="J124" s="814">
        <v>1</v>
      </c>
      <c r="K124" s="383">
        <f t="shared" si="5"/>
        <v>120000</v>
      </c>
    </row>
    <row r="125" spans="1:11" ht="31.5">
      <c r="A125" s="2">
        <v>121</v>
      </c>
      <c r="B125" s="2">
        <v>121</v>
      </c>
      <c r="C125" s="15" t="s">
        <v>128</v>
      </c>
      <c r="D125" s="4"/>
      <c r="E125" s="398">
        <v>2020</v>
      </c>
      <c r="F125" s="398" t="s">
        <v>12</v>
      </c>
      <c r="G125" s="30">
        <v>15000</v>
      </c>
      <c r="H125" s="2">
        <v>1</v>
      </c>
      <c r="I125" s="383">
        <f t="shared" si="6"/>
        <v>15000</v>
      </c>
      <c r="J125" s="814">
        <v>1</v>
      </c>
      <c r="K125" s="383">
        <f t="shared" si="5"/>
        <v>15000</v>
      </c>
    </row>
    <row r="126" spans="1:11" ht="15.75">
      <c r="A126" s="2">
        <v>122</v>
      </c>
      <c r="B126" s="2">
        <v>122</v>
      </c>
      <c r="C126" s="15" t="s">
        <v>129</v>
      </c>
      <c r="D126" s="4"/>
      <c r="E126" s="398">
        <v>2020</v>
      </c>
      <c r="F126" s="398" t="s">
        <v>12</v>
      </c>
      <c r="G126" s="30">
        <v>20000</v>
      </c>
      <c r="H126" s="2">
        <v>1</v>
      </c>
      <c r="I126" s="383">
        <f t="shared" si="6"/>
        <v>20000</v>
      </c>
      <c r="J126" s="814">
        <v>1</v>
      </c>
      <c r="K126" s="383">
        <f t="shared" si="5"/>
        <v>20000</v>
      </c>
    </row>
    <row r="127" spans="1:11" ht="15.75">
      <c r="A127" s="2">
        <v>123</v>
      </c>
      <c r="B127" s="2">
        <v>123</v>
      </c>
      <c r="C127" s="15" t="s">
        <v>130</v>
      </c>
      <c r="D127" s="4"/>
      <c r="E127" s="398">
        <v>2020</v>
      </c>
      <c r="F127" s="398" t="s">
        <v>12</v>
      </c>
      <c r="G127" s="30">
        <v>210000</v>
      </c>
      <c r="H127" s="2">
        <v>1</v>
      </c>
      <c r="I127" s="383">
        <f t="shared" si="6"/>
        <v>210000</v>
      </c>
      <c r="J127" s="814">
        <v>1</v>
      </c>
      <c r="K127" s="383">
        <f t="shared" si="5"/>
        <v>210000</v>
      </c>
    </row>
    <row r="128" spans="1:11" ht="15.75">
      <c r="A128" s="2">
        <v>124</v>
      </c>
      <c r="B128" s="2">
        <v>124</v>
      </c>
      <c r="C128" s="15" t="s">
        <v>131</v>
      </c>
      <c r="D128" s="4"/>
      <c r="E128" s="398">
        <v>2020</v>
      </c>
      <c r="F128" s="398" t="s">
        <v>12</v>
      </c>
      <c r="G128" s="30">
        <v>1470000</v>
      </c>
      <c r="H128" s="2">
        <v>1</v>
      </c>
      <c r="I128" s="383">
        <f t="shared" si="6"/>
        <v>1470000</v>
      </c>
      <c r="J128" s="814">
        <v>1</v>
      </c>
      <c r="K128" s="383">
        <f t="shared" si="5"/>
        <v>1470000</v>
      </c>
    </row>
    <row r="129" spans="1:11" ht="47.25">
      <c r="A129" s="2">
        <v>125</v>
      </c>
      <c r="B129" s="2">
        <v>125</v>
      </c>
      <c r="C129" s="15" t="s">
        <v>132</v>
      </c>
      <c r="D129" s="4"/>
      <c r="E129" s="398">
        <v>2021</v>
      </c>
      <c r="F129" s="398" t="s">
        <v>12</v>
      </c>
      <c r="G129" s="30">
        <v>150500</v>
      </c>
      <c r="H129" s="2">
        <v>1</v>
      </c>
      <c r="I129" s="383">
        <f t="shared" si="6"/>
        <v>150500</v>
      </c>
      <c r="J129" s="814">
        <v>1</v>
      </c>
      <c r="K129" s="383">
        <f t="shared" si="5"/>
        <v>150500</v>
      </c>
    </row>
    <row r="130" spans="1:11" ht="31.5">
      <c r="A130" s="2">
        <v>126</v>
      </c>
      <c r="B130" s="2">
        <v>126</v>
      </c>
      <c r="C130" s="15" t="s">
        <v>133</v>
      </c>
      <c r="D130" s="4"/>
      <c r="E130" s="398">
        <v>2021</v>
      </c>
      <c r="F130" s="398" t="s">
        <v>12</v>
      </c>
      <c r="G130" s="30">
        <v>96600</v>
      </c>
      <c r="H130" s="2">
        <v>3</v>
      </c>
      <c r="I130" s="383">
        <f t="shared" si="6"/>
        <v>289800</v>
      </c>
      <c r="J130" s="814">
        <v>3</v>
      </c>
      <c r="K130" s="383">
        <f t="shared" si="5"/>
        <v>289800</v>
      </c>
    </row>
    <row r="131" spans="1:11" ht="15.75">
      <c r="A131" s="2">
        <v>127</v>
      </c>
      <c r="B131" s="2">
        <v>127</v>
      </c>
      <c r="C131" s="15" t="s">
        <v>134</v>
      </c>
      <c r="D131" s="4"/>
      <c r="E131" s="398">
        <v>2021</v>
      </c>
      <c r="F131" s="398" t="s">
        <v>12</v>
      </c>
      <c r="G131" s="30">
        <v>42000</v>
      </c>
      <c r="H131" s="2">
        <v>1</v>
      </c>
      <c r="I131" s="383">
        <f t="shared" si="6"/>
        <v>42000</v>
      </c>
      <c r="J131" s="814">
        <v>1</v>
      </c>
      <c r="K131" s="383">
        <f t="shared" si="5"/>
        <v>42000</v>
      </c>
    </row>
    <row r="132" spans="1:11" ht="31.5">
      <c r="A132" s="2">
        <v>128</v>
      </c>
      <c r="B132" s="2">
        <v>128</v>
      </c>
      <c r="C132" s="15" t="s">
        <v>135</v>
      </c>
      <c r="D132" s="4"/>
      <c r="E132" s="398">
        <v>2021</v>
      </c>
      <c r="F132" s="398" t="s">
        <v>12</v>
      </c>
      <c r="G132" s="30">
        <v>175000</v>
      </c>
      <c r="H132" s="2">
        <v>1</v>
      </c>
      <c r="I132" s="383">
        <f t="shared" si="6"/>
        <v>175000</v>
      </c>
      <c r="J132" s="814">
        <v>1</v>
      </c>
      <c r="K132" s="383">
        <f t="shared" si="5"/>
        <v>175000</v>
      </c>
    </row>
    <row r="133" spans="1:11" ht="15.75">
      <c r="A133" s="2">
        <v>129</v>
      </c>
      <c r="B133" s="2">
        <v>129</v>
      </c>
      <c r="C133" s="15" t="s">
        <v>136</v>
      </c>
      <c r="D133" s="4"/>
      <c r="E133" s="398">
        <v>2021</v>
      </c>
      <c r="F133" s="398" t="s">
        <v>12</v>
      </c>
      <c r="G133" s="30">
        <v>126700</v>
      </c>
      <c r="H133" s="2">
        <v>4</v>
      </c>
      <c r="I133" s="383">
        <f t="shared" si="6"/>
        <v>506800</v>
      </c>
      <c r="J133" s="814">
        <v>4</v>
      </c>
      <c r="K133" s="383">
        <f t="shared" si="5"/>
        <v>506800</v>
      </c>
    </row>
    <row r="134" spans="1:11" ht="15.75">
      <c r="A134" s="2">
        <v>130</v>
      </c>
      <c r="B134" s="2">
        <v>130</v>
      </c>
      <c r="C134" s="15" t="s">
        <v>137</v>
      </c>
      <c r="D134" s="4"/>
      <c r="E134" s="398">
        <v>2021</v>
      </c>
      <c r="F134" s="398" t="s">
        <v>12</v>
      </c>
      <c r="G134" s="30">
        <v>181300</v>
      </c>
      <c r="H134" s="2">
        <v>5</v>
      </c>
      <c r="I134" s="383">
        <f t="shared" si="6"/>
        <v>906500</v>
      </c>
      <c r="J134" s="814">
        <v>5</v>
      </c>
      <c r="K134" s="383">
        <f t="shared" si="5"/>
        <v>906500</v>
      </c>
    </row>
    <row r="135" spans="1:11" ht="15.75">
      <c r="A135" s="2">
        <v>131</v>
      </c>
      <c r="B135" s="2">
        <v>131</v>
      </c>
      <c r="C135" s="15" t="s">
        <v>138</v>
      </c>
      <c r="D135" s="4"/>
      <c r="E135" s="398">
        <v>2021</v>
      </c>
      <c r="F135" s="398" t="s">
        <v>12</v>
      </c>
      <c r="G135" s="30">
        <v>2100000</v>
      </c>
      <c r="H135" s="2">
        <v>1</v>
      </c>
      <c r="I135" s="383">
        <f t="shared" si="6"/>
        <v>2100000</v>
      </c>
      <c r="J135" s="814">
        <v>1</v>
      </c>
      <c r="K135" s="383">
        <f t="shared" si="5"/>
        <v>2100000</v>
      </c>
    </row>
    <row r="136" spans="1:11" ht="31.5">
      <c r="A136" s="2">
        <v>132</v>
      </c>
      <c r="B136" s="2">
        <v>132</v>
      </c>
      <c r="C136" s="15" t="s">
        <v>139</v>
      </c>
      <c r="D136" s="4"/>
      <c r="E136" s="398">
        <v>2021</v>
      </c>
      <c r="F136" s="398" t="s">
        <v>12</v>
      </c>
      <c r="G136" s="30">
        <v>209706</v>
      </c>
      <c r="H136" s="2">
        <v>3</v>
      </c>
      <c r="I136" s="383">
        <f t="shared" si="6"/>
        <v>629118</v>
      </c>
      <c r="J136" s="814">
        <v>3</v>
      </c>
      <c r="K136" s="383">
        <f t="shared" si="5"/>
        <v>629118</v>
      </c>
    </row>
    <row r="137" spans="1:11" ht="15.75">
      <c r="A137" s="2">
        <v>133</v>
      </c>
      <c r="B137" s="2">
        <v>133</v>
      </c>
      <c r="C137" s="15" t="s">
        <v>140</v>
      </c>
      <c r="D137" s="4"/>
      <c r="E137" s="398">
        <v>2021</v>
      </c>
      <c r="F137" s="398" t="s">
        <v>12</v>
      </c>
      <c r="G137" s="30">
        <v>35000</v>
      </c>
      <c r="H137" s="2">
        <v>2</v>
      </c>
      <c r="I137" s="383">
        <f t="shared" si="6"/>
        <v>70000</v>
      </c>
      <c r="J137" s="814">
        <v>2</v>
      </c>
      <c r="K137" s="383">
        <f t="shared" si="5"/>
        <v>70000</v>
      </c>
    </row>
    <row r="138" spans="1:11" ht="15.75">
      <c r="A138" s="2">
        <v>134</v>
      </c>
      <c r="B138" s="2">
        <v>134</v>
      </c>
      <c r="C138" s="15" t="s">
        <v>141</v>
      </c>
      <c r="D138" s="4"/>
      <c r="E138" s="398">
        <v>2021</v>
      </c>
      <c r="F138" s="398" t="s">
        <v>12</v>
      </c>
      <c r="G138" s="30">
        <v>59500</v>
      </c>
      <c r="H138" s="2">
        <v>1</v>
      </c>
      <c r="I138" s="383">
        <f t="shared" si="6"/>
        <v>59500</v>
      </c>
      <c r="J138" s="814">
        <v>1</v>
      </c>
      <c r="K138" s="383">
        <f t="shared" si="5"/>
        <v>59500</v>
      </c>
    </row>
    <row r="139" spans="1:11" ht="15.75">
      <c r="A139" s="2">
        <v>135</v>
      </c>
      <c r="B139" s="2">
        <v>135</v>
      </c>
      <c r="C139" s="15" t="s">
        <v>141</v>
      </c>
      <c r="D139" s="4"/>
      <c r="E139" s="398">
        <v>2021</v>
      </c>
      <c r="F139" s="398" t="s">
        <v>12</v>
      </c>
      <c r="G139" s="30">
        <v>31500</v>
      </c>
      <c r="H139" s="2">
        <v>5</v>
      </c>
      <c r="I139" s="383">
        <f t="shared" si="6"/>
        <v>157500</v>
      </c>
      <c r="J139" s="814">
        <v>5</v>
      </c>
      <c r="K139" s="383">
        <f t="shared" si="5"/>
        <v>157500</v>
      </c>
    </row>
    <row r="140" spans="1:11" ht="15.75">
      <c r="A140" s="2">
        <v>136</v>
      </c>
      <c r="B140" s="2">
        <v>136</v>
      </c>
      <c r="C140" s="15" t="s">
        <v>142</v>
      </c>
      <c r="D140" s="4"/>
      <c r="E140" s="398">
        <v>2021</v>
      </c>
      <c r="F140" s="398" t="s">
        <v>12</v>
      </c>
      <c r="G140" s="30">
        <v>136500</v>
      </c>
      <c r="H140" s="2">
        <v>1</v>
      </c>
      <c r="I140" s="383">
        <f t="shared" si="6"/>
        <v>136500</v>
      </c>
      <c r="J140" s="814">
        <v>1</v>
      </c>
      <c r="K140" s="383">
        <f t="shared" si="5"/>
        <v>136500</v>
      </c>
    </row>
    <row r="141" spans="1:11" ht="15.75">
      <c r="A141" s="2">
        <v>137</v>
      </c>
      <c r="B141" s="2">
        <v>137</v>
      </c>
      <c r="C141" s="15" t="s">
        <v>143</v>
      </c>
      <c r="D141" s="4"/>
      <c r="E141" s="398">
        <v>2021</v>
      </c>
      <c r="F141" s="398" t="s">
        <v>12</v>
      </c>
      <c r="G141" s="30">
        <v>23800</v>
      </c>
      <c r="H141" s="2">
        <v>1</v>
      </c>
      <c r="I141" s="383">
        <f t="shared" si="6"/>
        <v>23800</v>
      </c>
      <c r="J141" s="814">
        <v>1</v>
      </c>
      <c r="K141" s="383">
        <f t="shared" si="5"/>
        <v>23800</v>
      </c>
    </row>
    <row r="142" spans="1:11" ht="15.75">
      <c r="A142" s="2">
        <v>138</v>
      </c>
      <c r="B142" s="2">
        <v>138</v>
      </c>
      <c r="C142" s="15" t="s">
        <v>144</v>
      </c>
      <c r="D142" s="4"/>
      <c r="E142" s="398">
        <v>2021</v>
      </c>
      <c r="F142" s="398" t="s">
        <v>12</v>
      </c>
      <c r="G142" s="30">
        <v>861000</v>
      </c>
      <c r="H142" s="2">
        <v>1</v>
      </c>
      <c r="I142" s="383">
        <f t="shared" si="6"/>
        <v>861000</v>
      </c>
      <c r="J142" s="814">
        <v>1</v>
      </c>
      <c r="K142" s="383">
        <f t="shared" si="5"/>
        <v>861000</v>
      </c>
    </row>
    <row r="143" spans="1:11" ht="15.75">
      <c r="A143" s="2">
        <v>139</v>
      </c>
      <c r="B143" s="2">
        <v>139</v>
      </c>
      <c r="C143" s="15" t="s">
        <v>145</v>
      </c>
      <c r="D143" s="4"/>
      <c r="E143" s="398">
        <v>2021</v>
      </c>
      <c r="F143" s="398" t="s">
        <v>12</v>
      </c>
      <c r="G143" s="30">
        <v>1286600</v>
      </c>
      <c r="H143" s="2">
        <v>1</v>
      </c>
      <c r="I143" s="383">
        <f t="shared" si="6"/>
        <v>1286600</v>
      </c>
      <c r="J143" s="814">
        <v>1</v>
      </c>
      <c r="K143" s="383">
        <f t="shared" si="5"/>
        <v>1286600</v>
      </c>
    </row>
    <row r="144" spans="1:11" ht="15.75">
      <c r="A144" s="2">
        <v>140</v>
      </c>
      <c r="B144" s="2">
        <v>140</v>
      </c>
      <c r="C144" s="15" t="s">
        <v>146</v>
      </c>
      <c r="D144" s="4"/>
      <c r="E144" s="398">
        <v>2022</v>
      </c>
      <c r="F144" s="398" t="s">
        <v>12</v>
      </c>
      <c r="G144" s="30">
        <v>455000</v>
      </c>
      <c r="H144" s="2">
        <v>1</v>
      </c>
      <c r="I144" s="383">
        <f t="shared" si="6"/>
        <v>455000</v>
      </c>
      <c r="J144" s="814">
        <v>1</v>
      </c>
      <c r="K144" s="383">
        <f t="shared" si="5"/>
        <v>455000</v>
      </c>
    </row>
    <row r="145" spans="1:11" ht="15.75">
      <c r="A145" s="2">
        <v>141</v>
      </c>
      <c r="B145" s="2">
        <v>141</v>
      </c>
      <c r="C145" s="15" t="s">
        <v>147</v>
      </c>
      <c r="D145" s="4"/>
      <c r="E145" s="398">
        <v>2022</v>
      </c>
      <c r="F145" s="398" t="s">
        <v>12</v>
      </c>
      <c r="G145" s="30">
        <v>182000</v>
      </c>
      <c r="H145" s="2">
        <v>1</v>
      </c>
      <c r="I145" s="383">
        <f t="shared" si="6"/>
        <v>182000</v>
      </c>
      <c r="J145" s="814">
        <v>1</v>
      </c>
      <c r="K145" s="383">
        <f t="shared" si="5"/>
        <v>182000</v>
      </c>
    </row>
    <row r="146" spans="1:11" ht="15.75">
      <c r="A146" s="2">
        <v>142</v>
      </c>
      <c r="B146" s="2">
        <v>142</v>
      </c>
      <c r="C146" s="15" t="s">
        <v>148</v>
      </c>
      <c r="D146" s="4"/>
      <c r="E146" s="398">
        <v>2022</v>
      </c>
      <c r="F146" s="398" t="s">
        <v>12</v>
      </c>
      <c r="G146" s="30">
        <v>455000</v>
      </c>
      <c r="H146" s="2">
        <v>1</v>
      </c>
      <c r="I146" s="383">
        <f t="shared" si="6"/>
        <v>455000</v>
      </c>
      <c r="J146" s="814">
        <v>1</v>
      </c>
      <c r="K146" s="383">
        <f t="shared" si="5"/>
        <v>455000</v>
      </c>
    </row>
    <row r="147" spans="1:11" ht="15.75">
      <c r="A147" s="2">
        <v>143</v>
      </c>
      <c r="B147" s="2">
        <v>143</v>
      </c>
      <c r="C147" s="15" t="s">
        <v>149</v>
      </c>
      <c r="D147" s="4"/>
      <c r="E147" s="398">
        <v>2022</v>
      </c>
      <c r="F147" s="398" t="s">
        <v>12</v>
      </c>
      <c r="G147" s="30">
        <v>78918</v>
      </c>
      <c r="H147" s="2">
        <v>10</v>
      </c>
      <c r="I147" s="383">
        <f t="shared" si="6"/>
        <v>789180</v>
      </c>
      <c r="J147" s="814">
        <v>10</v>
      </c>
      <c r="K147" s="383">
        <f t="shared" si="5"/>
        <v>789180</v>
      </c>
    </row>
    <row r="148" spans="1:11" ht="15.75">
      <c r="A148" s="2">
        <v>144</v>
      </c>
      <c r="B148" s="2">
        <v>144</v>
      </c>
      <c r="C148" s="15" t="s">
        <v>150</v>
      </c>
      <c r="D148" s="4"/>
      <c r="E148" s="398">
        <v>2022</v>
      </c>
      <c r="F148" s="398" t="s">
        <v>12</v>
      </c>
      <c r="G148" s="30">
        <v>182700</v>
      </c>
      <c r="H148" s="2">
        <v>28</v>
      </c>
      <c r="I148" s="383">
        <f t="shared" si="6"/>
        <v>5115600</v>
      </c>
      <c r="J148" s="814">
        <v>28</v>
      </c>
      <c r="K148" s="383">
        <f t="shared" si="5"/>
        <v>5115600</v>
      </c>
    </row>
    <row r="149" spans="1:11" ht="15.75">
      <c r="A149" s="2">
        <v>145</v>
      </c>
      <c r="B149" s="2">
        <v>145</v>
      </c>
      <c r="C149" s="15" t="s">
        <v>151</v>
      </c>
      <c r="D149" s="4"/>
      <c r="E149" s="398">
        <v>2022</v>
      </c>
      <c r="F149" s="398" t="s">
        <v>12</v>
      </c>
      <c r="G149" s="30">
        <v>32760</v>
      </c>
      <c r="H149" s="2">
        <v>16</v>
      </c>
      <c r="I149" s="383">
        <f t="shared" si="6"/>
        <v>524160</v>
      </c>
      <c r="J149" s="814">
        <v>16</v>
      </c>
      <c r="K149" s="383">
        <f t="shared" si="5"/>
        <v>524160</v>
      </c>
    </row>
    <row r="150" spans="1:11" ht="15.75">
      <c r="A150" s="2">
        <v>146</v>
      </c>
      <c r="B150" s="2">
        <v>146</v>
      </c>
      <c r="C150" s="15" t="s">
        <v>152</v>
      </c>
      <c r="D150" s="4"/>
      <c r="E150" s="398">
        <v>2022</v>
      </c>
      <c r="F150" s="398" t="s">
        <v>12</v>
      </c>
      <c r="G150" s="30">
        <v>21247</v>
      </c>
      <c r="H150" s="2">
        <v>25</v>
      </c>
      <c r="I150" s="385">
        <f t="shared" si="6"/>
        <v>531175</v>
      </c>
      <c r="J150" s="814">
        <v>25</v>
      </c>
      <c r="K150" s="383">
        <f t="shared" ref="K150:K178" si="7">J150*G150</f>
        <v>531175</v>
      </c>
    </row>
    <row r="151" spans="1:11" ht="15.75">
      <c r="A151" s="2">
        <v>147</v>
      </c>
      <c r="B151" s="2">
        <v>147</v>
      </c>
      <c r="C151" s="17" t="s">
        <v>141</v>
      </c>
      <c r="D151" s="4"/>
      <c r="E151" s="18">
        <v>2007</v>
      </c>
      <c r="F151" s="463" t="s">
        <v>12</v>
      </c>
      <c r="G151" s="30">
        <v>2000</v>
      </c>
      <c r="H151" s="2">
        <v>1</v>
      </c>
      <c r="I151" s="383">
        <f t="shared" si="6"/>
        <v>2000</v>
      </c>
      <c r="J151" s="814">
        <v>1</v>
      </c>
      <c r="K151" s="383">
        <f t="shared" si="7"/>
        <v>2000</v>
      </c>
    </row>
    <row r="152" spans="1:11" ht="15.75">
      <c r="A152" s="2">
        <v>148</v>
      </c>
      <c r="B152" s="2">
        <v>148</v>
      </c>
      <c r="C152" s="17" t="s">
        <v>141</v>
      </c>
      <c r="D152" s="4"/>
      <c r="E152" s="18">
        <v>2013</v>
      </c>
      <c r="F152" s="463" t="s">
        <v>12</v>
      </c>
      <c r="G152" s="30">
        <v>35000</v>
      </c>
      <c r="H152" s="2">
        <v>3</v>
      </c>
      <c r="I152" s="383">
        <f t="shared" si="6"/>
        <v>105000</v>
      </c>
      <c r="J152" s="814">
        <v>3</v>
      </c>
      <c r="K152" s="383">
        <f t="shared" si="7"/>
        <v>105000</v>
      </c>
    </row>
    <row r="153" spans="1:11" ht="15.75">
      <c r="A153" s="2">
        <v>149</v>
      </c>
      <c r="B153" s="2">
        <v>149</v>
      </c>
      <c r="C153" s="19" t="s">
        <v>153</v>
      </c>
      <c r="D153" s="4"/>
      <c r="E153" s="18">
        <v>2008</v>
      </c>
      <c r="F153" s="20" t="s">
        <v>12</v>
      </c>
      <c r="G153" s="30">
        <v>2000</v>
      </c>
      <c r="H153" s="2">
        <v>2</v>
      </c>
      <c r="I153" s="383">
        <f t="shared" si="6"/>
        <v>4000</v>
      </c>
      <c r="J153" s="814">
        <v>2</v>
      </c>
      <c r="K153" s="383">
        <f t="shared" si="7"/>
        <v>4000</v>
      </c>
    </row>
    <row r="154" spans="1:11" ht="15.75">
      <c r="A154" s="2">
        <v>150</v>
      </c>
      <c r="B154" s="2">
        <v>150</v>
      </c>
      <c r="C154" s="19" t="s">
        <v>153</v>
      </c>
      <c r="D154" s="4"/>
      <c r="E154" s="18">
        <v>2010</v>
      </c>
      <c r="F154" s="20" t="s">
        <v>12</v>
      </c>
      <c r="G154" s="30">
        <v>52500</v>
      </c>
      <c r="H154" s="2">
        <v>1</v>
      </c>
      <c r="I154" s="383">
        <f t="shared" si="6"/>
        <v>52500</v>
      </c>
      <c r="J154" s="814">
        <v>1</v>
      </c>
      <c r="K154" s="383">
        <f t="shared" si="7"/>
        <v>52500</v>
      </c>
    </row>
    <row r="155" spans="1:11" ht="15.75">
      <c r="A155" s="2">
        <v>151</v>
      </c>
      <c r="B155" s="2">
        <v>151</v>
      </c>
      <c r="C155" s="19" t="s">
        <v>153</v>
      </c>
      <c r="D155" s="4"/>
      <c r="E155" s="18">
        <v>2007</v>
      </c>
      <c r="F155" s="20" t="s">
        <v>12</v>
      </c>
      <c r="G155" s="30">
        <v>35000</v>
      </c>
      <c r="H155" s="2">
        <v>1</v>
      </c>
      <c r="I155" s="383">
        <f t="shared" si="6"/>
        <v>35000</v>
      </c>
      <c r="J155" s="814">
        <v>1</v>
      </c>
      <c r="K155" s="383">
        <f t="shared" si="7"/>
        <v>35000</v>
      </c>
    </row>
    <row r="156" spans="1:11" ht="15.75">
      <c r="A156" s="2">
        <v>152</v>
      </c>
      <c r="B156" s="2">
        <v>152</v>
      </c>
      <c r="C156" s="19" t="s">
        <v>153</v>
      </c>
      <c r="D156" s="4"/>
      <c r="E156" s="18">
        <v>2007</v>
      </c>
      <c r="F156" s="20" t="s">
        <v>12</v>
      </c>
      <c r="G156" s="30">
        <v>35000</v>
      </c>
      <c r="H156" s="2">
        <v>2</v>
      </c>
      <c r="I156" s="383">
        <f t="shared" si="6"/>
        <v>70000</v>
      </c>
      <c r="J156" s="814">
        <v>2</v>
      </c>
      <c r="K156" s="383">
        <f t="shared" si="7"/>
        <v>70000</v>
      </c>
    </row>
    <row r="157" spans="1:11" ht="15.75">
      <c r="A157" s="2">
        <v>153</v>
      </c>
      <c r="B157" s="2">
        <v>153</v>
      </c>
      <c r="C157" s="15" t="s">
        <v>154</v>
      </c>
      <c r="D157" s="4"/>
      <c r="E157" s="18">
        <v>2012</v>
      </c>
      <c r="F157" s="398" t="s">
        <v>12</v>
      </c>
      <c r="G157" s="30">
        <v>30000</v>
      </c>
      <c r="H157" s="2">
        <v>2</v>
      </c>
      <c r="I157" s="383">
        <f t="shared" si="6"/>
        <v>60000</v>
      </c>
      <c r="J157" s="814">
        <v>2</v>
      </c>
      <c r="K157" s="383">
        <f t="shared" si="7"/>
        <v>60000</v>
      </c>
    </row>
    <row r="158" spans="1:11" ht="15.75">
      <c r="A158" s="2">
        <v>154</v>
      </c>
      <c r="B158" s="2">
        <v>154</v>
      </c>
      <c r="C158" s="15" t="s">
        <v>154</v>
      </c>
      <c r="D158" s="4"/>
      <c r="E158" s="18">
        <v>2013</v>
      </c>
      <c r="F158" s="398" t="s">
        <v>12</v>
      </c>
      <c r="G158" s="30">
        <v>1000</v>
      </c>
      <c r="H158" s="2">
        <v>1</v>
      </c>
      <c r="I158" s="383">
        <f t="shared" si="6"/>
        <v>1000</v>
      </c>
      <c r="J158" s="814">
        <v>1</v>
      </c>
      <c r="K158" s="383">
        <f t="shared" si="7"/>
        <v>1000</v>
      </c>
    </row>
    <row r="159" spans="1:11" ht="15.75">
      <c r="A159" s="2">
        <v>155</v>
      </c>
      <c r="B159" s="2">
        <v>155</v>
      </c>
      <c r="C159" s="15" t="s">
        <v>155</v>
      </c>
      <c r="D159" s="4"/>
      <c r="E159" s="18">
        <v>2012</v>
      </c>
      <c r="F159" s="398" t="s">
        <v>12</v>
      </c>
      <c r="G159" s="30">
        <v>1000</v>
      </c>
      <c r="H159" s="2">
        <v>1</v>
      </c>
      <c r="I159" s="383">
        <f t="shared" si="6"/>
        <v>1000</v>
      </c>
      <c r="J159" s="814">
        <v>1</v>
      </c>
      <c r="K159" s="383">
        <f t="shared" si="7"/>
        <v>1000</v>
      </c>
    </row>
    <row r="160" spans="1:11" ht="15.75">
      <c r="A160" s="2">
        <v>156</v>
      </c>
      <c r="B160" s="2">
        <v>156</v>
      </c>
      <c r="C160" s="15" t="s">
        <v>156</v>
      </c>
      <c r="D160" s="4"/>
      <c r="E160" s="18">
        <v>2016</v>
      </c>
      <c r="F160" s="398" t="s">
        <v>12</v>
      </c>
      <c r="G160" s="30">
        <v>1000</v>
      </c>
      <c r="H160" s="2">
        <v>1</v>
      </c>
      <c r="I160" s="383">
        <f t="shared" si="6"/>
        <v>1000</v>
      </c>
      <c r="J160" s="814">
        <v>1</v>
      </c>
      <c r="K160" s="383">
        <f t="shared" si="7"/>
        <v>1000</v>
      </c>
    </row>
    <row r="161" spans="1:11" ht="15.75">
      <c r="A161" s="2">
        <v>157</v>
      </c>
      <c r="B161" s="2">
        <v>157</v>
      </c>
      <c r="C161" s="15" t="s">
        <v>154</v>
      </c>
      <c r="D161" s="4"/>
      <c r="E161" s="18">
        <v>2017</v>
      </c>
      <c r="F161" s="398" t="s">
        <v>12</v>
      </c>
      <c r="G161" s="30">
        <v>30000</v>
      </c>
      <c r="H161" s="2">
        <v>1</v>
      </c>
      <c r="I161" s="383">
        <f t="shared" si="6"/>
        <v>30000</v>
      </c>
      <c r="J161" s="814">
        <v>1</v>
      </c>
      <c r="K161" s="383">
        <f t="shared" si="7"/>
        <v>30000</v>
      </c>
    </row>
    <row r="162" spans="1:11" ht="31.5">
      <c r="A162" s="2">
        <v>158</v>
      </c>
      <c r="B162" s="2">
        <v>158</v>
      </c>
      <c r="C162" s="15" t="s">
        <v>157</v>
      </c>
      <c r="D162" s="4"/>
      <c r="E162" s="18">
        <v>2018</v>
      </c>
      <c r="F162" s="398" t="s">
        <v>12</v>
      </c>
      <c r="G162" s="30">
        <v>24570</v>
      </c>
      <c r="H162" s="2">
        <v>1</v>
      </c>
      <c r="I162" s="383">
        <f t="shared" si="6"/>
        <v>24570</v>
      </c>
      <c r="J162" s="814">
        <v>1</v>
      </c>
      <c r="K162" s="383">
        <f t="shared" si="7"/>
        <v>24570</v>
      </c>
    </row>
    <row r="163" spans="1:11" ht="15.75">
      <c r="A163" s="2">
        <v>159</v>
      </c>
      <c r="B163" s="2">
        <v>159</v>
      </c>
      <c r="C163" s="15" t="s">
        <v>158</v>
      </c>
      <c r="D163" s="4"/>
      <c r="E163" s="18">
        <v>2009</v>
      </c>
      <c r="F163" s="398" t="s">
        <v>12</v>
      </c>
      <c r="G163" s="30">
        <v>35000</v>
      </c>
      <c r="H163" s="2">
        <v>1</v>
      </c>
      <c r="I163" s="383">
        <f t="shared" si="6"/>
        <v>35000</v>
      </c>
      <c r="J163" s="814">
        <v>1</v>
      </c>
      <c r="K163" s="383">
        <f t="shared" si="7"/>
        <v>35000</v>
      </c>
    </row>
    <row r="164" spans="1:11" ht="15.75">
      <c r="A164" s="2">
        <v>160</v>
      </c>
      <c r="B164" s="2">
        <v>160</v>
      </c>
      <c r="C164" s="15" t="s">
        <v>159</v>
      </c>
      <c r="D164" s="4"/>
      <c r="E164" s="18">
        <v>2008</v>
      </c>
      <c r="F164" s="398" t="s">
        <v>12</v>
      </c>
      <c r="G164" s="30">
        <v>1000</v>
      </c>
      <c r="H164" s="2">
        <v>1</v>
      </c>
      <c r="I164" s="383">
        <f t="shared" si="6"/>
        <v>1000</v>
      </c>
      <c r="J164" s="814">
        <v>1</v>
      </c>
      <c r="K164" s="383">
        <f t="shared" si="7"/>
        <v>1000</v>
      </c>
    </row>
    <row r="165" spans="1:11" ht="15.75">
      <c r="A165" s="2">
        <v>161</v>
      </c>
      <c r="B165" s="2">
        <v>161</v>
      </c>
      <c r="C165" s="15" t="s">
        <v>160</v>
      </c>
      <c r="D165" s="4"/>
      <c r="E165" s="18">
        <v>2006</v>
      </c>
      <c r="F165" s="398" t="s">
        <v>12</v>
      </c>
      <c r="G165" s="30">
        <v>1000</v>
      </c>
      <c r="H165" s="2">
        <v>1</v>
      </c>
      <c r="I165" s="383">
        <f t="shared" si="6"/>
        <v>1000</v>
      </c>
      <c r="J165" s="814">
        <v>1</v>
      </c>
      <c r="K165" s="383">
        <f t="shared" si="7"/>
        <v>1000</v>
      </c>
    </row>
    <row r="166" spans="1:11" ht="15.75">
      <c r="A166" s="2">
        <v>162</v>
      </c>
      <c r="B166" s="2">
        <v>162</v>
      </c>
      <c r="C166" s="15" t="s">
        <v>161</v>
      </c>
      <c r="D166" s="4"/>
      <c r="E166" s="18">
        <v>2011</v>
      </c>
      <c r="F166" s="398" t="s">
        <v>12</v>
      </c>
      <c r="G166" s="30">
        <v>1000</v>
      </c>
      <c r="H166" s="2">
        <v>1</v>
      </c>
      <c r="I166" s="383">
        <f t="shared" si="6"/>
        <v>1000</v>
      </c>
      <c r="J166" s="814">
        <v>1</v>
      </c>
      <c r="K166" s="383">
        <f t="shared" si="7"/>
        <v>1000</v>
      </c>
    </row>
    <row r="167" spans="1:11" ht="15.75">
      <c r="A167" s="2">
        <v>163</v>
      </c>
      <c r="B167" s="2">
        <v>163</v>
      </c>
      <c r="C167" s="15" t="s">
        <v>162</v>
      </c>
      <c r="D167" s="4"/>
      <c r="E167" s="18">
        <v>2011</v>
      </c>
      <c r="F167" s="398" t="s">
        <v>12</v>
      </c>
      <c r="G167" s="30">
        <v>20000</v>
      </c>
      <c r="H167" s="2">
        <v>1</v>
      </c>
      <c r="I167" s="383">
        <f t="shared" si="6"/>
        <v>20000</v>
      </c>
      <c r="J167" s="814">
        <v>1</v>
      </c>
      <c r="K167" s="383">
        <f t="shared" si="7"/>
        <v>20000</v>
      </c>
    </row>
    <row r="168" spans="1:11" ht="15.75">
      <c r="A168" s="2">
        <v>164</v>
      </c>
      <c r="B168" s="2">
        <v>164</v>
      </c>
      <c r="C168" s="15" t="s">
        <v>163</v>
      </c>
      <c r="D168" s="4"/>
      <c r="E168" s="18">
        <v>2012</v>
      </c>
      <c r="F168" s="398" t="s">
        <v>12</v>
      </c>
      <c r="G168" s="30">
        <v>45000</v>
      </c>
      <c r="H168" s="2">
        <v>1</v>
      </c>
      <c r="I168" s="383">
        <f t="shared" si="6"/>
        <v>45000</v>
      </c>
      <c r="J168" s="814">
        <v>1</v>
      </c>
      <c r="K168" s="383">
        <f t="shared" si="7"/>
        <v>45000</v>
      </c>
    </row>
    <row r="169" spans="1:11" ht="15.75">
      <c r="A169" s="2">
        <v>165</v>
      </c>
      <c r="B169" s="2">
        <v>165</v>
      </c>
      <c r="C169" s="15" t="s">
        <v>164</v>
      </c>
      <c r="D169" s="4"/>
      <c r="E169" s="18">
        <v>2012</v>
      </c>
      <c r="F169" s="398" t="s">
        <v>12</v>
      </c>
      <c r="G169" s="30">
        <v>1000</v>
      </c>
      <c r="H169" s="2">
        <v>1</v>
      </c>
      <c r="I169" s="383">
        <f t="shared" si="6"/>
        <v>1000</v>
      </c>
      <c r="J169" s="814">
        <v>1</v>
      </c>
      <c r="K169" s="383">
        <f t="shared" si="7"/>
        <v>1000</v>
      </c>
    </row>
    <row r="170" spans="1:11" ht="15.75">
      <c r="A170" s="2">
        <v>166</v>
      </c>
      <c r="B170" s="2">
        <v>166</v>
      </c>
      <c r="C170" s="15" t="s">
        <v>165</v>
      </c>
      <c r="D170" s="4"/>
      <c r="E170" s="18">
        <v>2012</v>
      </c>
      <c r="F170" s="398" t="s">
        <v>12</v>
      </c>
      <c r="G170" s="30">
        <v>40000</v>
      </c>
      <c r="H170" s="2">
        <v>1</v>
      </c>
      <c r="I170" s="383">
        <f t="shared" si="6"/>
        <v>40000</v>
      </c>
      <c r="J170" s="814">
        <v>1</v>
      </c>
      <c r="K170" s="383">
        <f t="shared" si="7"/>
        <v>40000</v>
      </c>
    </row>
    <row r="171" spans="1:11" ht="15.75">
      <c r="A171" s="2">
        <v>167</v>
      </c>
      <c r="B171" s="2">
        <v>167</v>
      </c>
      <c r="C171" s="15" t="s">
        <v>166</v>
      </c>
      <c r="D171" s="4"/>
      <c r="E171" s="18">
        <v>2015</v>
      </c>
      <c r="F171" s="398" t="s">
        <v>12</v>
      </c>
      <c r="G171" s="30">
        <v>25000</v>
      </c>
      <c r="H171" s="2">
        <v>1</v>
      </c>
      <c r="I171" s="383">
        <f t="shared" si="6"/>
        <v>25000</v>
      </c>
      <c r="J171" s="814">
        <v>1</v>
      </c>
      <c r="K171" s="383">
        <f t="shared" si="7"/>
        <v>25000</v>
      </c>
    </row>
    <row r="172" spans="1:11" ht="15.75">
      <c r="A172" s="2">
        <v>168</v>
      </c>
      <c r="B172" s="2">
        <v>168</v>
      </c>
      <c r="C172" s="15" t="s">
        <v>167</v>
      </c>
      <c r="D172" s="4"/>
      <c r="E172" s="18">
        <v>2012</v>
      </c>
      <c r="F172" s="398" t="s">
        <v>12</v>
      </c>
      <c r="G172" s="30">
        <v>25000</v>
      </c>
      <c r="H172" s="2">
        <v>1</v>
      </c>
      <c r="I172" s="383">
        <f t="shared" si="6"/>
        <v>25000</v>
      </c>
      <c r="J172" s="814">
        <v>1</v>
      </c>
      <c r="K172" s="383">
        <f t="shared" si="7"/>
        <v>25000</v>
      </c>
    </row>
    <row r="173" spans="1:11" ht="15.75">
      <c r="A173" s="2">
        <v>169</v>
      </c>
      <c r="B173" s="2">
        <v>169</v>
      </c>
      <c r="C173" s="15" t="s">
        <v>168</v>
      </c>
      <c r="D173" s="4"/>
      <c r="E173" s="398">
        <v>2022</v>
      </c>
      <c r="F173" s="398" t="s">
        <v>12</v>
      </c>
      <c r="G173" s="30">
        <v>27300</v>
      </c>
      <c r="H173" s="2">
        <v>1</v>
      </c>
      <c r="I173" s="383">
        <f t="shared" si="6"/>
        <v>27300</v>
      </c>
      <c r="J173" s="814">
        <v>1</v>
      </c>
      <c r="K173" s="383">
        <f t="shared" si="7"/>
        <v>27300</v>
      </c>
    </row>
    <row r="174" spans="1:11" ht="15.75">
      <c r="A174" s="2">
        <v>170</v>
      </c>
      <c r="B174" s="2">
        <v>170</v>
      </c>
      <c r="C174" s="15" t="s">
        <v>169</v>
      </c>
      <c r="D174" s="4"/>
      <c r="E174" s="398">
        <v>2022</v>
      </c>
      <c r="F174" s="398" t="s">
        <v>12</v>
      </c>
      <c r="G174" s="30">
        <v>28000</v>
      </c>
      <c r="H174" s="2">
        <v>1</v>
      </c>
      <c r="I174" s="383">
        <f t="shared" si="6"/>
        <v>28000</v>
      </c>
      <c r="J174" s="814">
        <v>1</v>
      </c>
      <c r="K174" s="383">
        <f t="shared" si="7"/>
        <v>28000</v>
      </c>
    </row>
    <row r="175" spans="1:11" ht="15.75">
      <c r="A175" s="2">
        <v>171</v>
      </c>
      <c r="B175" s="2">
        <v>171</v>
      </c>
      <c r="C175" s="15" t="s">
        <v>170</v>
      </c>
      <c r="D175" s="4"/>
      <c r="E175" s="398">
        <v>2022</v>
      </c>
      <c r="F175" s="398" t="s">
        <v>12</v>
      </c>
      <c r="G175" s="30">
        <v>80000</v>
      </c>
      <c r="H175" s="2">
        <v>14</v>
      </c>
      <c r="I175" s="383">
        <f t="shared" si="6"/>
        <v>1120000</v>
      </c>
      <c r="J175" s="814">
        <v>14</v>
      </c>
      <c r="K175" s="383">
        <f t="shared" si="7"/>
        <v>1120000</v>
      </c>
    </row>
    <row r="176" spans="1:11" ht="15.75">
      <c r="A176" s="2">
        <v>172</v>
      </c>
      <c r="B176" s="2">
        <v>172</v>
      </c>
      <c r="C176" s="11" t="s">
        <v>171</v>
      </c>
      <c r="D176" s="4">
        <v>2018</v>
      </c>
      <c r="E176" s="398">
        <v>2018</v>
      </c>
      <c r="F176" s="398" t="s">
        <v>12</v>
      </c>
      <c r="G176" s="30">
        <v>7000000</v>
      </c>
      <c r="H176" s="2">
        <v>1</v>
      </c>
      <c r="I176" s="383">
        <f t="shared" si="6"/>
        <v>7000000</v>
      </c>
      <c r="J176" s="814">
        <v>1</v>
      </c>
      <c r="K176" s="383">
        <f t="shared" si="7"/>
        <v>7000000</v>
      </c>
    </row>
    <row r="177" spans="1:11" ht="15.75">
      <c r="A177" s="2">
        <v>173</v>
      </c>
      <c r="B177" s="2">
        <v>173</v>
      </c>
      <c r="C177" s="3" t="s">
        <v>172</v>
      </c>
      <c r="D177" s="4">
        <v>2008</v>
      </c>
      <c r="E177" s="4">
        <v>2010</v>
      </c>
      <c r="F177" s="5" t="s">
        <v>12</v>
      </c>
      <c r="G177" s="30">
        <v>1190000</v>
      </c>
      <c r="H177" s="2">
        <v>1</v>
      </c>
      <c r="I177" s="383">
        <f t="shared" si="6"/>
        <v>1190000</v>
      </c>
      <c r="J177" s="814">
        <v>1</v>
      </c>
      <c r="K177" s="383">
        <f t="shared" si="7"/>
        <v>1190000</v>
      </c>
    </row>
    <row r="178" spans="1:11" ht="15.75">
      <c r="A178" s="2">
        <v>174</v>
      </c>
      <c r="B178" s="2">
        <v>174</v>
      </c>
      <c r="C178" s="21" t="s">
        <v>173</v>
      </c>
      <c r="D178" s="4"/>
      <c r="E178" s="4">
        <v>2022</v>
      </c>
      <c r="F178" s="5" t="s">
        <v>12</v>
      </c>
      <c r="G178" s="22">
        <v>85000</v>
      </c>
      <c r="H178" s="23">
        <v>1</v>
      </c>
      <c r="I178" s="24">
        <f t="shared" ref="I178" si="8">H178*G178</f>
        <v>85000</v>
      </c>
      <c r="J178" s="25">
        <v>1</v>
      </c>
      <c r="K178" s="24">
        <f t="shared" si="7"/>
        <v>85000</v>
      </c>
    </row>
    <row r="179" spans="1:11" ht="15.75">
      <c r="A179" s="2">
        <v>175</v>
      </c>
      <c r="B179" s="2">
        <v>175</v>
      </c>
      <c r="C179" s="7" t="s">
        <v>174</v>
      </c>
      <c r="D179" s="7"/>
      <c r="E179" s="4">
        <v>2018</v>
      </c>
      <c r="F179" s="26" t="s">
        <v>12</v>
      </c>
      <c r="G179" s="27">
        <v>18000</v>
      </c>
      <c r="H179" s="31">
        <v>1</v>
      </c>
      <c r="I179" s="24">
        <v>18000</v>
      </c>
      <c r="J179" s="32">
        <v>1</v>
      </c>
      <c r="K179" s="24">
        <v>18000</v>
      </c>
    </row>
    <row r="180" spans="1:11" ht="15.75">
      <c r="A180" s="2">
        <v>176</v>
      </c>
      <c r="B180" s="2">
        <v>176</v>
      </c>
      <c r="C180" s="3" t="s">
        <v>175</v>
      </c>
      <c r="D180" s="3"/>
      <c r="E180" s="4">
        <v>2000</v>
      </c>
      <c r="F180" s="26" t="s">
        <v>12</v>
      </c>
      <c r="G180" s="27">
        <v>15000</v>
      </c>
      <c r="H180" s="23">
        <v>1</v>
      </c>
      <c r="I180" s="24">
        <v>15000</v>
      </c>
      <c r="J180" s="25">
        <v>1</v>
      </c>
      <c r="K180" s="24">
        <v>15000</v>
      </c>
    </row>
    <row r="181" spans="1:11" ht="15.75">
      <c r="A181" s="2">
        <v>177</v>
      </c>
      <c r="B181" s="2">
        <v>177</v>
      </c>
      <c r="C181" s="3" t="s">
        <v>176</v>
      </c>
      <c r="D181" s="3"/>
      <c r="E181" s="4">
        <v>1997</v>
      </c>
      <c r="F181" s="26" t="s">
        <v>12</v>
      </c>
      <c r="G181" s="27">
        <v>20000</v>
      </c>
      <c r="H181" s="23">
        <v>2</v>
      </c>
      <c r="I181" s="24">
        <v>40000</v>
      </c>
      <c r="J181" s="25">
        <v>2</v>
      </c>
      <c r="K181" s="24">
        <v>40000</v>
      </c>
    </row>
    <row r="182" spans="1:11" ht="15.75">
      <c r="A182" s="2">
        <v>178</v>
      </c>
      <c r="B182" s="2">
        <v>178</v>
      </c>
      <c r="C182" s="3" t="s">
        <v>176</v>
      </c>
      <c r="D182" s="3"/>
      <c r="E182" s="4">
        <v>2008</v>
      </c>
      <c r="F182" s="26" t="s">
        <v>12</v>
      </c>
      <c r="G182" s="27">
        <v>20000</v>
      </c>
      <c r="H182" s="23">
        <v>1</v>
      </c>
      <c r="I182" s="24">
        <v>20000</v>
      </c>
      <c r="J182" s="25">
        <v>1</v>
      </c>
      <c r="K182" s="24">
        <v>20000</v>
      </c>
    </row>
    <row r="183" spans="1:11" ht="15.75">
      <c r="A183" s="2">
        <v>179</v>
      </c>
      <c r="B183" s="2">
        <v>179</v>
      </c>
      <c r="C183" s="3" t="s">
        <v>177</v>
      </c>
      <c r="D183" s="3"/>
      <c r="E183" s="4">
        <v>2009</v>
      </c>
      <c r="F183" s="26" t="s">
        <v>12</v>
      </c>
      <c r="G183" s="27">
        <v>150</v>
      </c>
      <c r="H183" s="23">
        <v>1</v>
      </c>
      <c r="I183" s="24">
        <v>150</v>
      </c>
      <c r="J183" s="25">
        <v>1</v>
      </c>
      <c r="K183" s="24">
        <v>150</v>
      </c>
    </row>
    <row r="184" spans="1:11" ht="15.75">
      <c r="A184" s="2">
        <v>180</v>
      </c>
      <c r="B184" s="2">
        <v>180</v>
      </c>
      <c r="C184" s="3" t="s">
        <v>178</v>
      </c>
      <c r="D184" s="3"/>
      <c r="E184" s="4">
        <v>2009</v>
      </c>
      <c r="F184" s="26" t="s">
        <v>12</v>
      </c>
      <c r="G184" s="27">
        <v>6500</v>
      </c>
      <c r="H184" s="23">
        <v>4</v>
      </c>
      <c r="I184" s="24">
        <v>26000</v>
      </c>
      <c r="J184" s="25">
        <v>4</v>
      </c>
      <c r="K184" s="24">
        <v>26000</v>
      </c>
    </row>
    <row r="185" spans="1:11" ht="15.75">
      <c r="A185" s="2">
        <v>181</v>
      </c>
      <c r="B185" s="2">
        <v>181</v>
      </c>
      <c r="C185" s="3" t="s">
        <v>179</v>
      </c>
      <c r="D185" s="3"/>
      <c r="E185" s="4">
        <v>2009</v>
      </c>
      <c r="F185" s="26" t="s">
        <v>12</v>
      </c>
      <c r="G185" s="27">
        <v>22750</v>
      </c>
      <c r="H185" s="23">
        <v>1</v>
      </c>
      <c r="I185" s="24">
        <v>22750</v>
      </c>
      <c r="J185" s="25">
        <v>1</v>
      </c>
      <c r="K185" s="24">
        <v>22750</v>
      </c>
    </row>
    <row r="186" spans="1:11" ht="15.75">
      <c r="A186" s="2">
        <v>182</v>
      </c>
      <c r="B186" s="2">
        <v>182</v>
      </c>
      <c r="C186" s="10" t="s">
        <v>180</v>
      </c>
      <c r="D186" s="10"/>
      <c r="E186" s="4">
        <v>2012</v>
      </c>
      <c r="F186" s="26" t="s">
        <v>12</v>
      </c>
      <c r="G186" s="30">
        <v>16250</v>
      </c>
      <c r="H186" s="4">
        <v>4</v>
      </c>
      <c r="I186" s="24">
        <v>65000</v>
      </c>
      <c r="J186" s="28">
        <v>4</v>
      </c>
      <c r="K186" s="24">
        <v>65000</v>
      </c>
    </row>
    <row r="187" spans="1:11" ht="15.75">
      <c r="A187" s="2">
        <v>183</v>
      </c>
      <c r="B187" s="2">
        <v>183</v>
      </c>
      <c r="C187" s="3" t="s">
        <v>181</v>
      </c>
      <c r="D187" s="3"/>
      <c r="E187" s="4">
        <v>2009</v>
      </c>
      <c r="F187" s="26" t="s">
        <v>12</v>
      </c>
      <c r="G187" s="27">
        <v>2394</v>
      </c>
      <c r="H187" s="23">
        <v>1</v>
      </c>
      <c r="I187" s="24">
        <v>2394</v>
      </c>
      <c r="J187" s="25">
        <v>1</v>
      </c>
      <c r="K187" s="24">
        <v>2394</v>
      </c>
    </row>
    <row r="188" spans="1:11" ht="15.75">
      <c r="A188" s="2">
        <v>184</v>
      </c>
      <c r="B188" s="2">
        <v>184</v>
      </c>
      <c r="C188" s="3" t="s">
        <v>182</v>
      </c>
      <c r="D188" s="3"/>
      <c r="E188" s="4">
        <v>2009</v>
      </c>
      <c r="F188" s="26" t="s">
        <v>12</v>
      </c>
      <c r="G188" s="27">
        <v>7410</v>
      </c>
      <c r="H188" s="23">
        <v>1</v>
      </c>
      <c r="I188" s="24">
        <v>7410</v>
      </c>
      <c r="J188" s="25">
        <v>1</v>
      </c>
      <c r="K188" s="24">
        <v>7410</v>
      </c>
    </row>
    <row r="189" spans="1:11" ht="15.75">
      <c r="A189" s="2">
        <v>185</v>
      </c>
      <c r="B189" s="2">
        <v>185</v>
      </c>
      <c r="C189" s="3" t="s">
        <v>182</v>
      </c>
      <c r="D189" s="3"/>
      <c r="E189" s="4">
        <v>2009</v>
      </c>
      <c r="F189" s="26" t="s">
        <v>12</v>
      </c>
      <c r="G189" s="27">
        <v>24455</v>
      </c>
      <c r="H189" s="23">
        <v>2</v>
      </c>
      <c r="I189" s="24">
        <f>H189*G189</f>
        <v>48910</v>
      </c>
      <c r="J189" s="25">
        <v>2</v>
      </c>
      <c r="K189" s="24">
        <f>J189*G189</f>
        <v>48910</v>
      </c>
    </row>
    <row r="190" spans="1:11" ht="15.75">
      <c r="A190" s="2">
        <v>186</v>
      </c>
      <c r="B190" s="2">
        <v>186</v>
      </c>
      <c r="C190" s="29" t="s">
        <v>183</v>
      </c>
      <c r="D190" s="29"/>
      <c r="E190" s="4">
        <v>2013</v>
      </c>
      <c r="F190" s="26" t="s">
        <v>184</v>
      </c>
      <c r="G190" s="30">
        <v>3900</v>
      </c>
      <c r="H190" s="4">
        <v>18</v>
      </c>
      <c r="I190" s="24">
        <v>70200</v>
      </c>
      <c r="J190" s="28">
        <v>18</v>
      </c>
      <c r="K190" s="24">
        <v>70200</v>
      </c>
    </row>
    <row r="191" spans="1:11" ht="15.75">
      <c r="A191" s="2">
        <v>187</v>
      </c>
      <c r="B191" s="2">
        <v>187</v>
      </c>
      <c r="C191" s="3" t="s">
        <v>178</v>
      </c>
      <c r="D191" s="3"/>
      <c r="E191" s="4">
        <v>2009</v>
      </c>
      <c r="F191" s="26" t="s">
        <v>12</v>
      </c>
      <c r="G191" s="27">
        <v>13000</v>
      </c>
      <c r="H191" s="23">
        <v>1</v>
      </c>
      <c r="I191" s="24">
        <v>13000</v>
      </c>
      <c r="J191" s="25">
        <v>1</v>
      </c>
      <c r="K191" s="24">
        <v>13000</v>
      </c>
    </row>
    <row r="192" spans="1:11" ht="15.75">
      <c r="A192" s="2">
        <v>188</v>
      </c>
      <c r="B192" s="2">
        <v>188</v>
      </c>
      <c r="C192" s="3" t="s">
        <v>185</v>
      </c>
      <c r="D192" s="3"/>
      <c r="E192" s="4">
        <v>2009</v>
      </c>
      <c r="F192" s="26" t="s">
        <v>12</v>
      </c>
      <c r="G192" s="27">
        <v>7000</v>
      </c>
      <c r="H192" s="23">
        <v>70</v>
      </c>
      <c r="I192" s="24">
        <v>490000</v>
      </c>
      <c r="J192" s="25">
        <v>70</v>
      </c>
      <c r="K192" s="24">
        <v>490000</v>
      </c>
    </row>
    <row r="193" spans="1:11" ht="15.75">
      <c r="A193" s="2">
        <v>189</v>
      </c>
      <c r="B193" s="2">
        <v>189</v>
      </c>
      <c r="C193" s="10" t="s">
        <v>186</v>
      </c>
      <c r="D193" s="10"/>
      <c r="E193" s="4">
        <v>2014</v>
      </c>
      <c r="F193" s="5" t="s">
        <v>12</v>
      </c>
      <c r="G193" s="30">
        <v>20000</v>
      </c>
      <c r="H193" s="4">
        <v>1</v>
      </c>
      <c r="I193" s="24">
        <v>20000</v>
      </c>
      <c r="J193" s="28">
        <v>1</v>
      </c>
      <c r="K193" s="24">
        <v>20000</v>
      </c>
    </row>
    <row r="194" spans="1:11" ht="15.75">
      <c r="A194" s="2">
        <v>190</v>
      </c>
      <c r="B194" s="2">
        <v>190</v>
      </c>
      <c r="C194" s="9" t="s">
        <v>187</v>
      </c>
      <c r="D194" s="9"/>
      <c r="E194" s="4">
        <v>2014</v>
      </c>
      <c r="F194" s="5" t="s">
        <v>12</v>
      </c>
      <c r="G194" s="30">
        <v>22750</v>
      </c>
      <c r="H194" s="4">
        <v>1</v>
      </c>
      <c r="I194" s="24">
        <v>22750</v>
      </c>
      <c r="J194" s="28">
        <v>1</v>
      </c>
      <c r="K194" s="24">
        <v>22750</v>
      </c>
    </row>
    <row r="195" spans="1:11" ht="15.75">
      <c r="A195" s="2">
        <v>191</v>
      </c>
      <c r="B195" s="2">
        <v>191</v>
      </c>
      <c r="C195" s="3" t="s">
        <v>188</v>
      </c>
      <c r="D195" s="3"/>
      <c r="E195" s="4">
        <v>2009</v>
      </c>
      <c r="F195" s="26" t="s">
        <v>12</v>
      </c>
      <c r="G195" s="27">
        <v>9750</v>
      </c>
      <c r="H195" s="23">
        <v>12</v>
      </c>
      <c r="I195" s="24">
        <v>117000</v>
      </c>
      <c r="J195" s="25">
        <v>12</v>
      </c>
      <c r="K195" s="24">
        <v>117000</v>
      </c>
    </row>
    <row r="196" spans="1:11" ht="15.75">
      <c r="A196" s="2">
        <v>192</v>
      </c>
      <c r="B196" s="2">
        <v>192</v>
      </c>
      <c r="C196" s="3" t="s">
        <v>189</v>
      </c>
      <c r="D196" s="3"/>
      <c r="E196" s="4">
        <v>2009</v>
      </c>
      <c r="F196" s="26" t="s">
        <v>12</v>
      </c>
      <c r="G196" s="27">
        <v>9750</v>
      </c>
      <c r="H196" s="23">
        <v>2</v>
      </c>
      <c r="I196" s="24">
        <v>19500</v>
      </c>
      <c r="J196" s="25">
        <v>2</v>
      </c>
      <c r="K196" s="24">
        <v>19500</v>
      </c>
    </row>
    <row r="197" spans="1:11" ht="15.75">
      <c r="A197" s="2">
        <v>193</v>
      </c>
      <c r="B197" s="2">
        <v>193</v>
      </c>
      <c r="C197" s="7" t="s">
        <v>190</v>
      </c>
      <c r="D197" s="7"/>
      <c r="E197" s="4">
        <v>2009</v>
      </c>
      <c r="F197" s="26" t="s">
        <v>12</v>
      </c>
      <c r="G197" s="27">
        <v>1750</v>
      </c>
      <c r="H197" s="31">
        <v>4</v>
      </c>
      <c r="I197" s="24">
        <v>7000</v>
      </c>
      <c r="J197" s="32">
        <v>4</v>
      </c>
      <c r="K197" s="24">
        <v>7000</v>
      </c>
    </row>
    <row r="198" spans="1:11" ht="15.75">
      <c r="A198" s="2">
        <v>194</v>
      </c>
      <c r="B198" s="2">
        <v>194</v>
      </c>
      <c r="C198" s="7" t="s">
        <v>190</v>
      </c>
      <c r="D198" s="7"/>
      <c r="E198" s="4">
        <v>2009</v>
      </c>
      <c r="F198" s="26" t="s">
        <v>12</v>
      </c>
      <c r="G198" s="27">
        <v>3000</v>
      </c>
      <c r="H198" s="31">
        <v>1</v>
      </c>
      <c r="I198" s="24">
        <v>3000</v>
      </c>
      <c r="J198" s="32">
        <v>1</v>
      </c>
      <c r="K198" s="24">
        <v>3000</v>
      </c>
    </row>
    <row r="199" spans="1:11" ht="15.75">
      <c r="A199" s="2">
        <v>195</v>
      </c>
      <c r="B199" s="2">
        <v>195</v>
      </c>
      <c r="C199" s="7" t="s">
        <v>191</v>
      </c>
      <c r="D199" s="7"/>
      <c r="E199" s="4">
        <v>2009</v>
      </c>
      <c r="F199" s="26" t="s">
        <v>12</v>
      </c>
      <c r="G199" s="27">
        <v>3000</v>
      </c>
      <c r="H199" s="31">
        <v>1</v>
      </c>
      <c r="I199" s="24">
        <v>3000</v>
      </c>
      <c r="J199" s="32">
        <v>1</v>
      </c>
      <c r="K199" s="24">
        <v>3000</v>
      </c>
    </row>
    <row r="200" spans="1:11" ht="15.75">
      <c r="A200" s="2">
        <v>196</v>
      </c>
      <c r="B200" s="2">
        <v>196</v>
      </c>
      <c r="C200" s="7" t="s">
        <v>192</v>
      </c>
      <c r="D200" s="7"/>
      <c r="E200" s="4">
        <v>2009</v>
      </c>
      <c r="F200" s="26" t="s">
        <v>12</v>
      </c>
      <c r="G200" s="27">
        <v>1950</v>
      </c>
      <c r="H200" s="31">
        <v>12</v>
      </c>
      <c r="I200" s="24">
        <v>23400</v>
      </c>
      <c r="J200" s="32">
        <v>12</v>
      </c>
      <c r="K200" s="24">
        <v>23400</v>
      </c>
    </row>
    <row r="201" spans="1:11" ht="15.75">
      <c r="A201" s="2">
        <v>197</v>
      </c>
      <c r="B201" s="2">
        <v>197</v>
      </c>
      <c r="C201" s="3" t="s">
        <v>193</v>
      </c>
      <c r="D201" s="3"/>
      <c r="E201" s="4">
        <v>2011</v>
      </c>
      <c r="F201" s="26" t="s">
        <v>12</v>
      </c>
      <c r="G201" s="27">
        <v>9100</v>
      </c>
      <c r="H201" s="23">
        <v>1</v>
      </c>
      <c r="I201" s="24">
        <v>9100</v>
      </c>
      <c r="J201" s="25">
        <v>1</v>
      </c>
      <c r="K201" s="24">
        <v>9100</v>
      </c>
    </row>
    <row r="202" spans="1:11" ht="15.75">
      <c r="A202" s="2">
        <v>198</v>
      </c>
      <c r="B202" s="2">
        <v>198</v>
      </c>
      <c r="C202" s="10" t="s">
        <v>194</v>
      </c>
      <c r="D202" s="10"/>
      <c r="E202" s="4">
        <v>2012</v>
      </c>
      <c r="F202" s="26" t="s">
        <v>12</v>
      </c>
      <c r="G202" s="30">
        <v>9100</v>
      </c>
      <c r="H202" s="4">
        <v>1</v>
      </c>
      <c r="I202" s="24">
        <v>9100</v>
      </c>
      <c r="J202" s="28">
        <v>1</v>
      </c>
      <c r="K202" s="24">
        <v>9100</v>
      </c>
    </row>
    <row r="203" spans="1:11" ht="15.75">
      <c r="A203" s="2">
        <v>199</v>
      </c>
      <c r="B203" s="2">
        <v>199</v>
      </c>
      <c r="C203" s="10" t="s">
        <v>169</v>
      </c>
      <c r="D203" s="10"/>
      <c r="E203" s="4">
        <v>2012</v>
      </c>
      <c r="F203" s="26" t="s">
        <v>12</v>
      </c>
      <c r="G203" s="30">
        <v>13000</v>
      </c>
      <c r="H203" s="4">
        <v>1</v>
      </c>
      <c r="I203" s="24">
        <v>13000</v>
      </c>
      <c r="J203" s="28">
        <v>1</v>
      </c>
      <c r="K203" s="24">
        <v>13000</v>
      </c>
    </row>
    <row r="204" spans="1:11" ht="15.75">
      <c r="A204" s="2">
        <v>200</v>
      </c>
      <c r="B204" s="2">
        <v>200</v>
      </c>
      <c r="C204" s="10" t="s">
        <v>195</v>
      </c>
      <c r="D204" s="10"/>
      <c r="E204" s="4">
        <v>2012</v>
      </c>
      <c r="F204" s="26" t="s">
        <v>12</v>
      </c>
      <c r="G204" s="30">
        <v>4875</v>
      </c>
      <c r="H204" s="4">
        <v>2</v>
      </c>
      <c r="I204" s="24">
        <v>9750</v>
      </c>
      <c r="J204" s="28">
        <v>2</v>
      </c>
      <c r="K204" s="24">
        <v>9750</v>
      </c>
    </row>
    <row r="205" spans="1:11" ht="15.75">
      <c r="A205" s="2">
        <v>201</v>
      </c>
      <c r="B205" s="2">
        <v>201</v>
      </c>
      <c r="C205" s="10" t="s">
        <v>196</v>
      </c>
      <c r="D205" s="10"/>
      <c r="E205" s="4">
        <v>2012</v>
      </c>
      <c r="F205" s="26" t="s">
        <v>12</v>
      </c>
      <c r="G205" s="30">
        <v>1300</v>
      </c>
      <c r="H205" s="4">
        <v>2</v>
      </c>
      <c r="I205" s="24">
        <v>2600</v>
      </c>
      <c r="J205" s="28">
        <v>2</v>
      </c>
      <c r="K205" s="24">
        <v>2600</v>
      </c>
    </row>
    <row r="206" spans="1:11" ht="15.75">
      <c r="A206" s="2">
        <v>202</v>
      </c>
      <c r="B206" s="2">
        <v>202</v>
      </c>
      <c r="C206" s="10" t="s">
        <v>193</v>
      </c>
      <c r="D206" s="10"/>
      <c r="E206" s="4">
        <v>2012</v>
      </c>
      <c r="F206" s="26" t="s">
        <v>12</v>
      </c>
      <c r="G206" s="30">
        <v>3900</v>
      </c>
      <c r="H206" s="4">
        <v>2</v>
      </c>
      <c r="I206" s="24">
        <v>7800</v>
      </c>
      <c r="J206" s="28">
        <v>2</v>
      </c>
      <c r="K206" s="24">
        <v>7800</v>
      </c>
    </row>
    <row r="207" spans="1:11" ht="15.75">
      <c r="A207" s="2">
        <v>203</v>
      </c>
      <c r="B207" s="2">
        <v>203</v>
      </c>
      <c r="C207" s="10" t="s">
        <v>197</v>
      </c>
      <c r="D207" s="10"/>
      <c r="E207" s="4">
        <v>2012</v>
      </c>
      <c r="F207" s="26" t="s">
        <v>12</v>
      </c>
      <c r="G207" s="30">
        <v>3120</v>
      </c>
      <c r="H207" s="4">
        <v>1</v>
      </c>
      <c r="I207" s="24">
        <v>3120</v>
      </c>
      <c r="J207" s="28">
        <v>1</v>
      </c>
      <c r="K207" s="24">
        <v>3120</v>
      </c>
    </row>
    <row r="208" spans="1:11" ht="15.75">
      <c r="A208" s="2">
        <v>204</v>
      </c>
      <c r="B208" s="2">
        <v>204</v>
      </c>
      <c r="C208" s="10" t="s">
        <v>197</v>
      </c>
      <c r="D208" s="10"/>
      <c r="E208" s="4">
        <v>2012</v>
      </c>
      <c r="F208" s="26" t="s">
        <v>12</v>
      </c>
      <c r="G208" s="30">
        <v>3575</v>
      </c>
      <c r="H208" s="4">
        <v>1</v>
      </c>
      <c r="I208" s="24">
        <v>3575</v>
      </c>
      <c r="J208" s="28">
        <v>1</v>
      </c>
      <c r="K208" s="24">
        <v>3575</v>
      </c>
    </row>
    <row r="209" spans="1:11" ht="15.75">
      <c r="A209" s="2">
        <v>205</v>
      </c>
      <c r="B209" s="2">
        <v>205</v>
      </c>
      <c r="C209" s="10" t="s">
        <v>198</v>
      </c>
      <c r="D209" s="10"/>
      <c r="E209" s="4">
        <v>2012</v>
      </c>
      <c r="F209" s="26" t="s">
        <v>12</v>
      </c>
      <c r="G209" s="30">
        <v>2470</v>
      </c>
      <c r="H209" s="4">
        <v>2</v>
      </c>
      <c r="I209" s="24">
        <v>4940</v>
      </c>
      <c r="J209" s="28">
        <v>2</v>
      </c>
      <c r="K209" s="24">
        <v>4940</v>
      </c>
    </row>
    <row r="210" spans="1:11" ht="15.75">
      <c r="A210" s="2">
        <v>206</v>
      </c>
      <c r="B210" s="2">
        <v>206</v>
      </c>
      <c r="C210" s="10" t="s">
        <v>193</v>
      </c>
      <c r="D210" s="10"/>
      <c r="E210" s="4">
        <v>2012</v>
      </c>
      <c r="F210" s="26" t="s">
        <v>12</v>
      </c>
      <c r="G210" s="30">
        <v>3750</v>
      </c>
      <c r="H210" s="4">
        <v>1</v>
      </c>
      <c r="I210" s="24">
        <v>3750</v>
      </c>
      <c r="J210" s="28">
        <v>1</v>
      </c>
      <c r="K210" s="24">
        <v>3750</v>
      </c>
    </row>
    <row r="211" spans="1:11" ht="15.75">
      <c r="A211" s="2">
        <v>207</v>
      </c>
      <c r="B211" s="2">
        <v>207</v>
      </c>
      <c r="C211" s="10" t="s">
        <v>199</v>
      </c>
      <c r="D211" s="10"/>
      <c r="E211" s="4">
        <v>2013</v>
      </c>
      <c r="F211" s="26" t="s">
        <v>12</v>
      </c>
      <c r="G211" s="30">
        <v>9000</v>
      </c>
      <c r="H211" s="4">
        <v>2</v>
      </c>
      <c r="I211" s="24">
        <v>18000</v>
      </c>
      <c r="J211" s="28">
        <v>2</v>
      </c>
      <c r="K211" s="24">
        <v>18000</v>
      </c>
    </row>
    <row r="212" spans="1:11" ht="15.75">
      <c r="A212" s="2">
        <v>208</v>
      </c>
      <c r="B212" s="2">
        <v>208</v>
      </c>
      <c r="C212" s="9" t="s">
        <v>200</v>
      </c>
      <c r="D212" s="9"/>
      <c r="E212" s="4">
        <v>2013</v>
      </c>
      <c r="F212" s="26" t="s">
        <v>12</v>
      </c>
      <c r="G212" s="30">
        <v>13000</v>
      </c>
      <c r="H212" s="4">
        <v>1</v>
      </c>
      <c r="I212" s="24">
        <v>13000</v>
      </c>
      <c r="J212" s="28">
        <v>1</v>
      </c>
      <c r="K212" s="24">
        <v>13000</v>
      </c>
    </row>
    <row r="213" spans="1:11" ht="15.75">
      <c r="A213" s="2">
        <v>209</v>
      </c>
      <c r="B213" s="2">
        <v>209</v>
      </c>
      <c r="C213" s="9" t="s">
        <v>201</v>
      </c>
      <c r="D213" s="9"/>
      <c r="E213" s="4">
        <v>2013</v>
      </c>
      <c r="F213" s="26" t="s">
        <v>12</v>
      </c>
      <c r="G213" s="30">
        <v>2405</v>
      </c>
      <c r="H213" s="4">
        <v>2</v>
      </c>
      <c r="I213" s="24">
        <v>4810</v>
      </c>
      <c r="J213" s="28">
        <v>2</v>
      </c>
      <c r="K213" s="24">
        <v>4810</v>
      </c>
    </row>
    <row r="214" spans="1:11" ht="15.75">
      <c r="A214" s="2">
        <v>210</v>
      </c>
      <c r="B214" s="2">
        <v>210</v>
      </c>
      <c r="C214" s="9" t="s">
        <v>202</v>
      </c>
      <c r="D214" s="9"/>
      <c r="E214" s="4">
        <v>2013</v>
      </c>
      <c r="F214" s="26" t="s">
        <v>12</v>
      </c>
      <c r="G214" s="30">
        <v>5525</v>
      </c>
      <c r="H214" s="4">
        <v>1</v>
      </c>
      <c r="I214" s="24">
        <v>5525</v>
      </c>
      <c r="J214" s="28">
        <v>1</v>
      </c>
      <c r="K214" s="24">
        <v>5525</v>
      </c>
    </row>
    <row r="215" spans="1:11" ht="15.75">
      <c r="A215" s="2">
        <v>211</v>
      </c>
      <c r="B215" s="2">
        <v>211</v>
      </c>
      <c r="C215" s="9" t="s">
        <v>202</v>
      </c>
      <c r="D215" s="9"/>
      <c r="E215" s="4">
        <v>2013</v>
      </c>
      <c r="F215" s="26" t="s">
        <v>12</v>
      </c>
      <c r="G215" s="30">
        <v>5850</v>
      </c>
      <c r="H215" s="4">
        <v>1</v>
      </c>
      <c r="I215" s="24">
        <v>5850</v>
      </c>
      <c r="J215" s="28">
        <v>1</v>
      </c>
      <c r="K215" s="24">
        <v>5850</v>
      </c>
    </row>
    <row r="216" spans="1:11" ht="15.75">
      <c r="A216" s="2">
        <v>212</v>
      </c>
      <c r="B216" s="2">
        <v>212</v>
      </c>
      <c r="C216" s="9" t="s">
        <v>203</v>
      </c>
      <c r="D216" s="9"/>
      <c r="E216" s="4">
        <v>2013</v>
      </c>
      <c r="F216" s="26" t="s">
        <v>12</v>
      </c>
      <c r="G216" s="30">
        <v>2080</v>
      </c>
      <c r="H216" s="4">
        <v>1</v>
      </c>
      <c r="I216" s="24">
        <v>2080</v>
      </c>
      <c r="J216" s="28">
        <v>1</v>
      </c>
      <c r="K216" s="24">
        <v>2080</v>
      </c>
    </row>
    <row r="217" spans="1:11" ht="15.75">
      <c r="A217" s="2">
        <v>213</v>
      </c>
      <c r="B217" s="2">
        <v>213</v>
      </c>
      <c r="C217" s="9" t="s">
        <v>204</v>
      </c>
      <c r="D217" s="9"/>
      <c r="E217" s="4">
        <v>2012</v>
      </c>
      <c r="F217" s="26" t="s">
        <v>12</v>
      </c>
      <c r="G217" s="30">
        <v>4550</v>
      </c>
      <c r="H217" s="4">
        <v>1</v>
      </c>
      <c r="I217" s="24">
        <v>4550</v>
      </c>
      <c r="J217" s="28">
        <v>1</v>
      </c>
      <c r="K217" s="24">
        <v>4550</v>
      </c>
    </row>
    <row r="218" spans="1:11" ht="15.75">
      <c r="A218" s="2">
        <v>214</v>
      </c>
      <c r="B218" s="2">
        <v>214</v>
      </c>
      <c r="C218" s="9" t="s">
        <v>205</v>
      </c>
      <c r="D218" s="9"/>
      <c r="E218" s="4">
        <v>2012</v>
      </c>
      <c r="F218" s="26" t="s">
        <v>12</v>
      </c>
      <c r="G218" s="30">
        <v>6500</v>
      </c>
      <c r="H218" s="4">
        <v>1</v>
      </c>
      <c r="I218" s="24">
        <f>H218*G218</f>
        <v>6500</v>
      </c>
      <c r="J218" s="28">
        <v>1</v>
      </c>
      <c r="K218" s="24">
        <f>J218*G218</f>
        <v>6500</v>
      </c>
    </row>
    <row r="219" spans="1:11" ht="15.75">
      <c r="A219" s="2">
        <v>215</v>
      </c>
      <c r="B219" s="2">
        <v>215</v>
      </c>
      <c r="C219" s="29" t="s">
        <v>206</v>
      </c>
      <c r="D219" s="29"/>
      <c r="E219" s="4">
        <v>2013</v>
      </c>
      <c r="F219" s="26" t="s">
        <v>12</v>
      </c>
      <c r="G219" s="30">
        <v>6500</v>
      </c>
      <c r="H219" s="4">
        <v>2</v>
      </c>
      <c r="I219" s="24">
        <v>13000</v>
      </c>
      <c r="J219" s="28">
        <v>2</v>
      </c>
      <c r="K219" s="24">
        <v>13000</v>
      </c>
    </row>
    <row r="220" spans="1:11" ht="15.75">
      <c r="A220" s="2">
        <v>216</v>
      </c>
      <c r="B220" s="2">
        <v>216</v>
      </c>
      <c r="C220" s="29" t="s">
        <v>206</v>
      </c>
      <c r="D220" s="29"/>
      <c r="E220" s="4">
        <v>2013</v>
      </c>
      <c r="F220" s="26" t="s">
        <v>12</v>
      </c>
      <c r="G220" s="30">
        <v>8450</v>
      </c>
      <c r="H220" s="4">
        <v>1</v>
      </c>
      <c r="I220" s="24">
        <v>8450</v>
      </c>
      <c r="J220" s="28">
        <v>1</v>
      </c>
      <c r="K220" s="24">
        <v>8450</v>
      </c>
    </row>
    <row r="221" spans="1:11" ht="15.75">
      <c r="A221" s="2">
        <v>217</v>
      </c>
      <c r="B221" s="2">
        <v>217</v>
      </c>
      <c r="C221" s="29" t="s">
        <v>207</v>
      </c>
      <c r="D221" s="29"/>
      <c r="E221" s="4">
        <v>2013</v>
      </c>
      <c r="F221" s="26" t="s">
        <v>12</v>
      </c>
      <c r="G221" s="30">
        <v>3575</v>
      </c>
      <c r="H221" s="4">
        <v>2</v>
      </c>
      <c r="I221" s="24">
        <v>7150</v>
      </c>
      <c r="J221" s="28">
        <v>2</v>
      </c>
      <c r="K221" s="24">
        <v>7150</v>
      </c>
    </row>
    <row r="222" spans="1:11" ht="15.75">
      <c r="A222" s="2">
        <v>218</v>
      </c>
      <c r="B222" s="2">
        <v>218</v>
      </c>
      <c r="C222" s="29" t="s">
        <v>202</v>
      </c>
      <c r="D222" s="29"/>
      <c r="E222" s="4">
        <v>2013</v>
      </c>
      <c r="F222" s="26" t="s">
        <v>12</v>
      </c>
      <c r="G222" s="30">
        <v>4550</v>
      </c>
      <c r="H222" s="4">
        <v>3</v>
      </c>
      <c r="I222" s="24">
        <v>13650</v>
      </c>
      <c r="J222" s="28">
        <v>3</v>
      </c>
      <c r="K222" s="24">
        <v>13650</v>
      </c>
    </row>
    <row r="223" spans="1:11" ht="15.75">
      <c r="A223" s="2">
        <v>219</v>
      </c>
      <c r="B223" s="2">
        <v>219</v>
      </c>
      <c r="C223" s="9" t="s">
        <v>208</v>
      </c>
      <c r="D223" s="9"/>
      <c r="E223" s="4">
        <v>2013</v>
      </c>
      <c r="F223" s="26" t="s">
        <v>12</v>
      </c>
      <c r="G223" s="30">
        <v>5850</v>
      </c>
      <c r="H223" s="4">
        <v>1</v>
      </c>
      <c r="I223" s="24">
        <v>5850</v>
      </c>
      <c r="J223" s="28">
        <v>1</v>
      </c>
      <c r="K223" s="24">
        <v>5850</v>
      </c>
    </row>
    <row r="224" spans="1:11" ht="15.75">
      <c r="A224" s="2">
        <v>220</v>
      </c>
      <c r="B224" s="2">
        <v>220</v>
      </c>
      <c r="C224" s="9" t="s">
        <v>209</v>
      </c>
      <c r="D224" s="9"/>
      <c r="E224" s="4">
        <v>2014</v>
      </c>
      <c r="F224" s="26" t="s">
        <v>12</v>
      </c>
      <c r="G224" s="30">
        <v>2990</v>
      </c>
      <c r="H224" s="4">
        <v>1</v>
      </c>
      <c r="I224" s="24">
        <v>2990</v>
      </c>
      <c r="J224" s="28">
        <v>1</v>
      </c>
      <c r="K224" s="24">
        <v>2990</v>
      </c>
    </row>
    <row r="225" spans="1:11" ht="15.75">
      <c r="A225" s="2">
        <v>221</v>
      </c>
      <c r="B225" s="2">
        <v>221</v>
      </c>
      <c r="C225" s="3" t="s">
        <v>185</v>
      </c>
      <c r="D225" s="3"/>
      <c r="E225" s="4">
        <v>2010</v>
      </c>
      <c r="F225" s="26" t="s">
        <v>12</v>
      </c>
      <c r="G225" s="27">
        <v>7000</v>
      </c>
      <c r="H225" s="23">
        <v>6</v>
      </c>
      <c r="I225" s="24">
        <f>H225*G225</f>
        <v>42000</v>
      </c>
      <c r="J225" s="25">
        <v>6</v>
      </c>
      <c r="K225" s="24">
        <f>J225*G225</f>
        <v>42000</v>
      </c>
    </row>
    <row r="226" spans="1:11" ht="15.75">
      <c r="A226" s="2">
        <v>222</v>
      </c>
      <c r="B226" s="2">
        <v>222</v>
      </c>
      <c r="C226" s="9" t="s">
        <v>202</v>
      </c>
      <c r="D226" s="9"/>
      <c r="E226" s="4">
        <v>2014</v>
      </c>
      <c r="F226" s="26" t="s">
        <v>12</v>
      </c>
      <c r="G226" s="30">
        <v>3380</v>
      </c>
      <c r="H226" s="4">
        <v>1</v>
      </c>
      <c r="I226" s="24">
        <v>3380</v>
      </c>
      <c r="J226" s="28">
        <v>1</v>
      </c>
      <c r="K226" s="24">
        <v>3380</v>
      </c>
    </row>
    <row r="227" spans="1:11" ht="15.75">
      <c r="A227" s="2">
        <v>223</v>
      </c>
      <c r="B227" s="2">
        <v>223</v>
      </c>
      <c r="C227" s="9" t="s">
        <v>210</v>
      </c>
      <c r="D227" s="9"/>
      <c r="E227" s="4">
        <v>2014</v>
      </c>
      <c r="F227" s="26" t="s">
        <v>12</v>
      </c>
      <c r="G227" s="30">
        <v>845</v>
      </c>
      <c r="H227" s="4">
        <v>1</v>
      </c>
      <c r="I227" s="24">
        <v>845</v>
      </c>
      <c r="J227" s="28">
        <v>1</v>
      </c>
      <c r="K227" s="24">
        <v>845</v>
      </c>
    </row>
    <row r="228" spans="1:11" ht="15.75">
      <c r="A228" s="2">
        <v>224</v>
      </c>
      <c r="B228" s="2">
        <v>224</v>
      </c>
      <c r="C228" s="9" t="s">
        <v>203</v>
      </c>
      <c r="D228" s="9"/>
      <c r="E228" s="4">
        <v>2014</v>
      </c>
      <c r="F228" s="26" t="s">
        <v>12</v>
      </c>
      <c r="G228" s="30">
        <v>1495</v>
      </c>
      <c r="H228" s="4">
        <v>1</v>
      </c>
      <c r="I228" s="24">
        <v>1495</v>
      </c>
      <c r="J228" s="28">
        <v>1</v>
      </c>
      <c r="K228" s="24">
        <v>1495</v>
      </c>
    </row>
    <row r="229" spans="1:11" ht="15.75">
      <c r="A229" s="2">
        <v>225</v>
      </c>
      <c r="B229" s="2">
        <v>225</v>
      </c>
      <c r="C229" s="9" t="s">
        <v>211</v>
      </c>
      <c r="D229" s="9"/>
      <c r="E229" s="4">
        <v>2014</v>
      </c>
      <c r="F229" s="26" t="s">
        <v>12</v>
      </c>
      <c r="G229" s="30">
        <v>2700</v>
      </c>
      <c r="H229" s="4">
        <v>1</v>
      </c>
      <c r="I229" s="24">
        <v>2700</v>
      </c>
      <c r="J229" s="28">
        <v>1</v>
      </c>
      <c r="K229" s="24">
        <v>2700</v>
      </c>
    </row>
    <row r="230" spans="1:11" ht="15.75">
      <c r="A230" s="2">
        <v>226</v>
      </c>
      <c r="B230" s="2">
        <v>226</v>
      </c>
      <c r="C230" s="9" t="s">
        <v>212</v>
      </c>
      <c r="D230" s="9"/>
      <c r="E230" s="4">
        <v>2014</v>
      </c>
      <c r="F230" s="26" t="s">
        <v>12</v>
      </c>
      <c r="G230" s="30">
        <v>16250</v>
      </c>
      <c r="H230" s="4">
        <v>1</v>
      </c>
      <c r="I230" s="24">
        <v>16250</v>
      </c>
      <c r="J230" s="28">
        <v>1</v>
      </c>
      <c r="K230" s="24">
        <v>16250</v>
      </c>
    </row>
    <row r="231" spans="1:11" ht="15.75">
      <c r="A231" s="2">
        <v>227</v>
      </c>
      <c r="B231" s="2">
        <v>227</v>
      </c>
      <c r="C231" s="9" t="s">
        <v>213</v>
      </c>
      <c r="D231" s="9"/>
      <c r="E231" s="4">
        <v>2014</v>
      </c>
      <c r="F231" s="26" t="s">
        <v>12</v>
      </c>
      <c r="G231" s="30">
        <v>26000</v>
      </c>
      <c r="H231" s="4">
        <v>1</v>
      </c>
      <c r="I231" s="24">
        <v>26000</v>
      </c>
      <c r="J231" s="28">
        <v>1</v>
      </c>
      <c r="K231" s="24">
        <v>26000</v>
      </c>
    </row>
    <row r="232" spans="1:11" ht="15.75">
      <c r="A232" s="2">
        <v>228</v>
      </c>
      <c r="B232" s="2">
        <v>228</v>
      </c>
      <c r="C232" s="3" t="s">
        <v>214</v>
      </c>
      <c r="D232" s="3"/>
      <c r="E232" s="4">
        <v>2014</v>
      </c>
      <c r="F232" s="5" t="s">
        <v>215</v>
      </c>
      <c r="G232" s="30">
        <v>3018</v>
      </c>
      <c r="H232" s="4">
        <v>28</v>
      </c>
      <c r="I232" s="24">
        <v>130000</v>
      </c>
      <c r="J232" s="28">
        <v>28</v>
      </c>
      <c r="K232" s="24">
        <v>130000</v>
      </c>
    </row>
    <row r="233" spans="1:11" ht="15.75">
      <c r="A233" s="2">
        <v>229</v>
      </c>
      <c r="B233" s="2">
        <v>229</v>
      </c>
      <c r="C233" s="3" t="s">
        <v>214</v>
      </c>
      <c r="D233" s="3"/>
      <c r="E233" s="4">
        <v>2014</v>
      </c>
      <c r="F233" s="5" t="s">
        <v>215</v>
      </c>
      <c r="G233" s="30">
        <v>3250</v>
      </c>
      <c r="H233" s="4">
        <v>8.6</v>
      </c>
      <c r="I233" s="24">
        <v>27950</v>
      </c>
      <c r="J233" s="28">
        <v>8.6</v>
      </c>
      <c r="K233" s="24">
        <v>27950</v>
      </c>
    </row>
    <row r="234" spans="1:11" ht="15.75">
      <c r="A234" s="2">
        <v>230</v>
      </c>
      <c r="B234" s="2">
        <v>230</v>
      </c>
      <c r="C234" s="9" t="s">
        <v>216</v>
      </c>
      <c r="D234" s="9"/>
      <c r="E234" s="4">
        <v>2014</v>
      </c>
      <c r="F234" s="5" t="s">
        <v>12</v>
      </c>
      <c r="G234" s="30">
        <v>2990</v>
      </c>
      <c r="H234" s="4">
        <v>1</v>
      </c>
      <c r="I234" s="24">
        <v>2990</v>
      </c>
      <c r="J234" s="28">
        <v>1</v>
      </c>
      <c r="K234" s="24">
        <v>2990</v>
      </c>
    </row>
    <row r="235" spans="1:11" ht="15.75">
      <c r="A235" s="2">
        <v>231</v>
      </c>
      <c r="B235" s="2">
        <v>231</v>
      </c>
      <c r="C235" s="10" t="s">
        <v>217</v>
      </c>
      <c r="D235" s="10"/>
      <c r="E235" s="4">
        <v>2014</v>
      </c>
      <c r="F235" s="5" t="s">
        <v>12</v>
      </c>
      <c r="G235" s="30">
        <v>3250</v>
      </c>
      <c r="H235" s="4">
        <v>2</v>
      </c>
      <c r="I235" s="24">
        <v>6500</v>
      </c>
      <c r="J235" s="28">
        <v>2</v>
      </c>
      <c r="K235" s="24">
        <v>6500</v>
      </c>
    </row>
    <row r="236" spans="1:11" ht="15.75">
      <c r="A236" s="2">
        <v>232</v>
      </c>
      <c r="B236" s="2">
        <v>232</v>
      </c>
      <c r="C236" s="10" t="s">
        <v>218</v>
      </c>
      <c r="D236" s="10"/>
      <c r="E236" s="4">
        <v>2014</v>
      </c>
      <c r="F236" s="5" t="s">
        <v>12</v>
      </c>
      <c r="G236" s="30">
        <v>5525</v>
      </c>
      <c r="H236" s="4">
        <v>1</v>
      </c>
      <c r="I236" s="24">
        <v>5525</v>
      </c>
      <c r="J236" s="28">
        <v>1</v>
      </c>
      <c r="K236" s="24">
        <v>5525</v>
      </c>
    </row>
    <row r="237" spans="1:11" ht="15.75">
      <c r="A237" s="2">
        <v>233</v>
      </c>
      <c r="B237" s="2">
        <v>233</v>
      </c>
      <c r="C237" s="10" t="s">
        <v>211</v>
      </c>
      <c r="D237" s="10"/>
      <c r="E237" s="4">
        <v>2014</v>
      </c>
      <c r="F237" s="5" t="s">
        <v>12</v>
      </c>
      <c r="G237" s="30">
        <v>2500</v>
      </c>
      <c r="H237" s="4">
        <v>1</v>
      </c>
      <c r="I237" s="24">
        <v>2500</v>
      </c>
      <c r="J237" s="28">
        <v>1</v>
      </c>
      <c r="K237" s="24">
        <v>2500</v>
      </c>
    </row>
    <row r="238" spans="1:11" ht="15.75">
      <c r="A238" s="2">
        <v>234</v>
      </c>
      <c r="B238" s="2">
        <v>234</v>
      </c>
      <c r="C238" s="10" t="s">
        <v>219</v>
      </c>
      <c r="D238" s="10"/>
      <c r="E238" s="4">
        <v>2014</v>
      </c>
      <c r="F238" s="5" t="s">
        <v>12</v>
      </c>
      <c r="G238" s="30">
        <v>9000</v>
      </c>
      <c r="H238" s="4">
        <v>3</v>
      </c>
      <c r="I238" s="24">
        <v>27000</v>
      </c>
      <c r="J238" s="28">
        <v>3</v>
      </c>
      <c r="K238" s="24">
        <v>27000</v>
      </c>
    </row>
    <row r="239" spans="1:11" ht="15.75">
      <c r="A239" s="2">
        <v>235</v>
      </c>
      <c r="B239" s="2">
        <v>235</v>
      </c>
      <c r="C239" s="10" t="s">
        <v>220</v>
      </c>
      <c r="D239" s="10"/>
      <c r="E239" s="4">
        <v>2014</v>
      </c>
      <c r="F239" s="5" t="s">
        <v>12</v>
      </c>
      <c r="G239" s="30">
        <v>1400</v>
      </c>
      <c r="H239" s="4">
        <v>1</v>
      </c>
      <c r="I239" s="24">
        <v>1400</v>
      </c>
      <c r="J239" s="28">
        <v>1</v>
      </c>
      <c r="K239" s="24">
        <v>1400</v>
      </c>
    </row>
    <row r="240" spans="1:11" ht="15.75">
      <c r="A240" s="2">
        <v>236</v>
      </c>
      <c r="B240" s="2">
        <v>236</v>
      </c>
      <c r="C240" s="10" t="s">
        <v>221</v>
      </c>
      <c r="D240" s="10"/>
      <c r="E240" s="4">
        <v>2014</v>
      </c>
      <c r="F240" s="5" t="s">
        <v>12</v>
      </c>
      <c r="G240" s="30">
        <v>8125</v>
      </c>
      <c r="H240" s="4">
        <v>2</v>
      </c>
      <c r="I240" s="24">
        <v>16250</v>
      </c>
      <c r="J240" s="28">
        <v>2</v>
      </c>
      <c r="K240" s="24">
        <v>16250</v>
      </c>
    </row>
    <row r="241" spans="1:11" ht="15.75">
      <c r="A241" s="2">
        <v>237</v>
      </c>
      <c r="B241" s="2">
        <v>237</v>
      </c>
      <c r="C241" s="11" t="s">
        <v>207</v>
      </c>
      <c r="D241" s="11"/>
      <c r="E241" s="4">
        <v>2014</v>
      </c>
      <c r="F241" s="5" t="s">
        <v>12</v>
      </c>
      <c r="G241" s="33">
        <v>2080</v>
      </c>
      <c r="H241" s="398">
        <v>1</v>
      </c>
      <c r="I241" s="34">
        <v>2080</v>
      </c>
      <c r="J241" s="28">
        <v>1</v>
      </c>
      <c r="K241" s="34">
        <v>2080</v>
      </c>
    </row>
    <row r="242" spans="1:11" ht="15.75">
      <c r="A242" s="2">
        <v>238</v>
      </c>
      <c r="B242" s="2">
        <v>238</v>
      </c>
      <c r="C242" s="11" t="s">
        <v>207</v>
      </c>
      <c r="D242" s="11"/>
      <c r="E242" s="4">
        <v>2014</v>
      </c>
      <c r="F242" s="5" t="s">
        <v>12</v>
      </c>
      <c r="G242" s="33">
        <v>1950</v>
      </c>
      <c r="H242" s="398">
        <v>1</v>
      </c>
      <c r="I242" s="34">
        <v>1950</v>
      </c>
      <c r="J242" s="28">
        <v>1</v>
      </c>
      <c r="K242" s="34">
        <v>1950</v>
      </c>
    </row>
    <row r="243" spans="1:11" ht="15.75">
      <c r="A243" s="2">
        <v>239</v>
      </c>
      <c r="B243" s="2">
        <v>239</v>
      </c>
      <c r="C243" s="11" t="s">
        <v>222</v>
      </c>
      <c r="D243" s="11"/>
      <c r="E243" s="4">
        <v>2015</v>
      </c>
      <c r="F243" s="5" t="s">
        <v>12</v>
      </c>
      <c r="G243" s="33">
        <v>2275</v>
      </c>
      <c r="H243" s="398">
        <v>2</v>
      </c>
      <c r="I243" s="34">
        <v>4550</v>
      </c>
      <c r="J243" s="28">
        <v>2</v>
      </c>
      <c r="K243" s="34">
        <v>4550</v>
      </c>
    </row>
    <row r="244" spans="1:11" ht="15.75">
      <c r="A244" s="2">
        <v>240</v>
      </c>
      <c r="B244" s="2">
        <v>240</v>
      </c>
      <c r="C244" s="11" t="s">
        <v>222</v>
      </c>
      <c r="D244" s="11"/>
      <c r="E244" s="4">
        <v>2015</v>
      </c>
      <c r="F244" s="5" t="s">
        <v>12</v>
      </c>
      <c r="G244" s="33">
        <v>2600</v>
      </c>
      <c r="H244" s="398">
        <v>1</v>
      </c>
      <c r="I244" s="34">
        <v>2600</v>
      </c>
      <c r="J244" s="28">
        <v>1</v>
      </c>
      <c r="K244" s="34">
        <v>2600</v>
      </c>
    </row>
    <row r="245" spans="1:11" ht="15.75">
      <c r="A245" s="2">
        <v>241</v>
      </c>
      <c r="B245" s="2">
        <v>241</v>
      </c>
      <c r="C245" s="11" t="s">
        <v>222</v>
      </c>
      <c r="D245" s="11"/>
      <c r="E245" s="4">
        <v>2015</v>
      </c>
      <c r="F245" s="5" t="s">
        <v>12</v>
      </c>
      <c r="G245" s="33">
        <v>1690</v>
      </c>
      <c r="H245" s="398">
        <v>1</v>
      </c>
      <c r="I245" s="34">
        <v>1690</v>
      </c>
      <c r="J245" s="28">
        <v>1</v>
      </c>
      <c r="K245" s="34">
        <v>1690</v>
      </c>
    </row>
    <row r="246" spans="1:11" ht="15.75">
      <c r="A246" s="2">
        <v>242</v>
      </c>
      <c r="B246" s="2">
        <v>242</v>
      </c>
      <c r="C246" s="11" t="s">
        <v>199</v>
      </c>
      <c r="D246" s="11"/>
      <c r="E246" s="4">
        <v>2015</v>
      </c>
      <c r="F246" s="5" t="s">
        <v>12</v>
      </c>
      <c r="G246" s="33">
        <v>3300</v>
      </c>
      <c r="H246" s="398">
        <v>1</v>
      </c>
      <c r="I246" s="34">
        <v>3300</v>
      </c>
      <c r="J246" s="28">
        <v>1</v>
      </c>
      <c r="K246" s="34">
        <v>3300</v>
      </c>
    </row>
    <row r="247" spans="1:11" ht="15.75">
      <c r="A247" s="2">
        <v>243</v>
      </c>
      <c r="B247" s="2">
        <v>243</v>
      </c>
      <c r="C247" s="11" t="s">
        <v>223</v>
      </c>
      <c r="D247" s="11"/>
      <c r="E247" s="4">
        <v>2015</v>
      </c>
      <c r="F247" s="5" t="s">
        <v>12</v>
      </c>
      <c r="G247" s="33">
        <v>16250</v>
      </c>
      <c r="H247" s="398">
        <v>2</v>
      </c>
      <c r="I247" s="34">
        <v>32500</v>
      </c>
      <c r="J247" s="28">
        <v>2</v>
      </c>
      <c r="K247" s="34">
        <v>32500</v>
      </c>
    </row>
    <row r="248" spans="1:11" ht="15.75">
      <c r="A248" s="2">
        <v>244</v>
      </c>
      <c r="B248" s="2">
        <v>244</v>
      </c>
      <c r="C248" s="11" t="s">
        <v>224</v>
      </c>
      <c r="D248" s="11"/>
      <c r="E248" s="4">
        <v>2015</v>
      </c>
      <c r="F248" s="5" t="s">
        <v>12</v>
      </c>
      <c r="G248" s="33">
        <v>4095</v>
      </c>
      <c r="H248" s="398">
        <v>2</v>
      </c>
      <c r="I248" s="34">
        <v>8190</v>
      </c>
      <c r="J248" s="28">
        <v>2</v>
      </c>
      <c r="K248" s="34">
        <v>8190</v>
      </c>
    </row>
    <row r="249" spans="1:11" ht="15.75">
      <c r="A249" s="2">
        <v>245</v>
      </c>
      <c r="B249" s="2">
        <v>245</v>
      </c>
      <c r="C249" s="11" t="s">
        <v>225</v>
      </c>
      <c r="D249" s="11"/>
      <c r="E249" s="4">
        <v>2015</v>
      </c>
      <c r="F249" s="5" t="s">
        <v>12</v>
      </c>
      <c r="G249" s="33">
        <v>9263</v>
      </c>
      <c r="H249" s="398">
        <v>2</v>
      </c>
      <c r="I249" s="34">
        <v>18526</v>
      </c>
      <c r="J249" s="28">
        <v>2</v>
      </c>
      <c r="K249" s="34">
        <v>18526</v>
      </c>
    </row>
    <row r="250" spans="1:11" ht="15.75">
      <c r="A250" s="2">
        <v>246</v>
      </c>
      <c r="B250" s="2">
        <v>246</v>
      </c>
      <c r="C250" s="11" t="s">
        <v>226</v>
      </c>
      <c r="D250" s="11"/>
      <c r="E250" s="4">
        <v>2015</v>
      </c>
      <c r="F250" s="5" t="s">
        <v>12</v>
      </c>
      <c r="G250" s="33">
        <v>1560</v>
      </c>
      <c r="H250" s="398">
        <v>1</v>
      </c>
      <c r="I250" s="34">
        <v>1560</v>
      </c>
      <c r="J250" s="28">
        <v>1</v>
      </c>
      <c r="K250" s="34">
        <v>1560</v>
      </c>
    </row>
    <row r="251" spans="1:11" ht="15.75">
      <c r="A251" s="2">
        <v>247</v>
      </c>
      <c r="B251" s="2">
        <v>247</v>
      </c>
      <c r="C251" s="11" t="s">
        <v>227</v>
      </c>
      <c r="D251" s="11"/>
      <c r="E251" s="4">
        <v>2015</v>
      </c>
      <c r="F251" s="5" t="s">
        <v>12</v>
      </c>
      <c r="G251" s="33">
        <v>3900</v>
      </c>
      <c r="H251" s="398">
        <v>2</v>
      </c>
      <c r="I251" s="34">
        <v>7800</v>
      </c>
      <c r="J251" s="28">
        <v>2</v>
      </c>
      <c r="K251" s="34">
        <v>7800</v>
      </c>
    </row>
    <row r="252" spans="1:11" ht="15.75">
      <c r="A252" s="2">
        <v>248</v>
      </c>
      <c r="B252" s="2">
        <v>248</v>
      </c>
      <c r="C252" s="11" t="s">
        <v>193</v>
      </c>
      <c r="D252" s="11"/>
      <c r="E252" s="4">
        <v>2016</v>
      </c>
      <c r="F252" s="5" t="s">
        <v>12</v>
      </c>
      <c r="G252" s="33">
        <v>5135</v>
      </c>
      <c r="H252" s="398">
        <v>1</v>
      </c>
      <c r="I252" s="34">
        <v>5135</v>
      </c>
      <c r="J252" s="37">
        <v>1</v>
      </c>
      <c r="K252" s="34">
        <v>5135</v>
      </c>
    </row>
    <row r="253" spans="1:11" ht="31.5">
      <c r="A253" s="2">
        <v>249</v>
      </c>
      <c r="B253" s="2">
        <v>249</v>
      </c>
      <c r="C253" s="11" t="s">
        <v>228</v>
      </c>
      <c r="D253" s="11"/>
      <c r="E253" s="4">
        <v>2016</v>
      </c>
      <c r="F253" s="5" t="s">
        <v>12</v>
      </c>
      <c r="G253" s="33">
        <v>26070</v>
      </c>
      <c r="H253" s="398">
        <v>1</v>
      </c>
      <c r="I253" s="34">
        <v>26070</v>
      </c>
      <c r="J253" s="37">
        <v>1</v>
      </c>
      <c r="K253" s="34">
        <v>26070</v>
      </c>
    </row>
    <row r="254" spans="1:11" ht="15.75">
      <c r="A254" s="2">
        <v>250</v>
      </c>
      <c r="B254" s="2">
        <v>250</v>
      </c>
      <c r="C254" s="11" t="s">
        <v>229</v>
      </c>
      <c r="D254" s="11"/>
      <c r="E254" s="4">
        <v>2016</v>
      </c>
      <c r="F254" s="5" t="s">
        <v>12</v>
      </c>
      <c r="G254" s="33">
        <v>4345</v>
      </c>
      <c r="H254" s="398">
        <v>1</v>
      </c>
      <c r="I254" s="34">
        <v>4345</v>
      </c>
      <c r="J254" s="37">
        <v>1</v>
      </c>
      <c r="K254" s="34">
        <v>4345</v>
      </c>
    </row>
    <row r="255" spans="1:11" ht="15.75">
      <c r="A255" s="2">
        <v>251</v>
      </c>
      <c r="B255" s="2">
        <v>251</v>
      </c>
      <c r="C255" s="11" t="s">
        <v>230</v>
      </c>
      <c r="D255" s="11"/>
      <c r="E255" s="4">
        <v>2016</v>
      </c>
      <c r="F255" s="5" t="s">
        <v>12</v>
      </c>
      <c r="G255" s="33">
        <v>18170</v>
      </c>
      <c r="H255" s="398">
        <v>1</v>
      </c>
      <c r="I255" s="34">
        <v>18170</v>
      </c>
      <c r="J255" s="37">
        <v>1</v>
      </c>
      <c r="K255" s="34">
        <v>18170</v>
      </c>
    </row>
    <row r="256" spans="1:11" ht="15.75">
      <c r="A256" s="2">
        <v>252</v>
      </c>
      <c r="B256" s="2">
        <v>252</v>
      </c>
      <c r="C256" s="11" t="s">
        <v>231</v>
      </c>
      <c r="D256" s="11"/>
      <c r="E256" s="4">
        <v>2016</v>
      </c>
      <c r="F256" s="5" t="s">
        <v>12</v>
      </c>
      <c r="G256" s="33">
        <v>18170</v>
      </c>
      <c r="H256" s="398">
        <v>1</v>
      </c>
      <c r="I256" s="34">
        <v>18170</v>
      </c>
      <c r="J256" s="37">
        <v>1</v>
      </c>
      <c r="K256" s="34">
        <v>18170</v>
      </c>
    </row>
    <row r="257" spans="1:11" ht="15.75">
      <c r="A257" s="2">
        <v>253</v>
      </c>
      <c r="B257" s="2">
        <v>253</v>
      </c>
      <c r="C257" s="11" t="s">
        <v>232</v>
      </c>
      <c r="D257" s="11"/>
      <c r="E257" s="4">
        <v>2016</v>
      </c>
      <c r="F257" s="5" t="s">
        <v>12</v>
      </c>
      <c r="G257" s="33">
        <v>5846</v>
      </c>
      <c r="H257" s="398">
        <v>1</v>
      </c>
      <c r="I257" s="34">
        <v>5846</v>
      </c>
      <c r="J257" s="37">
        <v>1</v>
      </c>
      <c r="K257" s="34">
        <v>5846</v>
      </c>
    </row>
    <row r="258" spans="1:11" ht="15.75">
      <c r="A258" s="2">
        <v>254</v>
      </c>
      <c r="B258" s="2">
        <v>254</v>
      </c>
      <c r="C258" s="11" t="s">
        <v>233</v>
      </c>
      <c r="D258" s="11"/>
      <c r="E258" s="4">
        <v>2016</v>
      </c>
      <c r="F258" s="5" t="s">
        <v>12</v>
      </c>
      <c r="G258" s="33">
        <v>24710</v>
      </c>
      <c r="H258" s="398">
        <v>1</v>
      </c>
      <c r="I258" s="34">
        <f>H258*G258</f>
        <v>24710</v>
      </c>
      <c r="J258" s="37">
        <v>1</v>
      </c>
      <c r="K258" s="34">
        <f>J258*I258</f>
        <v>24710</v>
      </c>
    </row>
    <row r="259" spans="1:11" ht="15.75">
      <c r="A259" s="2">
        <v>255</v>
      </c>
      <c r="B259" s="2">
        <v>255</v>
      </c>
      <c r="C259" s="11" t="s">
        <v>234</v>
      </c>
      <c r="D259" s="11"/>
      <c r="E259" s="4">
        <v>2016</v>
      </c>
      <c r="F259" s="5" t="s">
        <v>12</v>
      </c>
      <c r="G259" s="33">
        <v>1738</v>
      </c>
      <c r="H259" s="398">
        <v>2</v>
      </c>
      <c r="I259" s="34">
        <v>3476</v>
      </c>
      <c r="J259" s="37">
        <v>2</v>
      </c>
      <c r="K259" s="34">
        <v>3476</v>
      </c>
    </row>
    <row r="260" spans="1:11" ht="15.75">
      <c r="A260" s="2">
        <v>256</v>
      </c>
      <c r="B260" s="2">
        <v>256</v>
      </c>
      <c r="C260" s="11" t="s">
        <v>235</v>
      </c>
      <c r="D260" s="11"/>
      <c r="E260" s="4">
        <v>2016</v>
      </c>
      <c r="F260" s="5" t="s">
        <v>12</v>
      </c>
      <c r="G260" s="33">
        <v>11060</v>
      </c>
      <c r="H260" s="398">
        <v>2</v>
      </c>
      <c r="I260" s="34">
        <v>22120</v>
      </c>
      <c r="J260" s="37">
        <v>2</v>
      </c>
      <c r="K260" s="34">
        <v>22120</v>
      </c>
    </row>
    <row r="261" spans="1:11" ht="15.75">
      <c r="A261" s="2">
        <v>257</v>
      </c>
      <c r="B261" s="2">
        <v>257</v>
      </c>
      <c r="C261" s="11" t="s">
        <v>236</v>
      </c>
      <c r="D261" s="11"/>
      <c r="E261" s="4">
        <v>2016</v>
      </c>
      <c r="F261" s="5" t="s">
        <v>12</v>
      </c>
      <c r="G261" s="33">
        <v>869</v>
      </c>
      <c r="H261" s="398">
        <v>3</v>
      </c>
      <c r="I261" s="34">
        <v>2607</v>
      </c>
      <c r="J261" s="37">
        <v>3</v>
      </c>
      <c r="K261" s="34">
        <v>2607</v>
      </c>
    </row>
    <row r="262" spans="1:11" ht="31.5">
      <c r="A262" s="2">
        <v>258</v>
      </c>
      <c r="B262" s="2">
        <v>258</v>
      </c>
      <c r="C262" s="11" t="s">
        <v>237</v>
      </c>
      <c r="D262" s="11"/>
      <c r="E262" s="4">
        <v>2016</v>
      </c>
      <c r="F262" s="5" t="s">
        <v>12</v>
      </c>
      <c r="G262" s="33">
        <v>5017</v>
      </c>
      <c r="H262" s="398">
        <v>1</v>
      </c>
      <c r="I262" s="34">
        <v>5017</v>
      </c>
      <c r="J262" s="37">
        <v>1</v>
      </c>
      <c r="K262" s="34">
        <v>5017</v>
      </c>
    </row>
    <row r="263" spans="1:11" ht="15.75">
      <c r="A263" s="2">
        <v>259</v>
      </c>
      <c r="B263" s="2">
        <v>259</v>
      </c>
      <c r="C263" s="11" t="s">
        <v>238</v>
      </c>
      <c r="D263" s="11"/>
      <c r="E263" s="4">
        <v>2016</v>
      </c>
      <c r="F263" s="5" t="s">
        <v>12</v>
      </c>
      <c r="G263" s="33">
        <v>25300</v>
      </c>
      <c r="H263" s="398">
        <v>1</v>
      </c>
      <c r="I263" s="34">
        <v>25300</v>
      </c>
      <c r="J263" s="37">
        <v>1</v>
      </c>
      <c r="K263" s="34">
        <v>25300</v>
      </c>
    </row>
    <row r="264" spans="1:11" ht="15.75">
      <c r="A264" s="2">
        <v>260</v>
      </c>
      <c r="B264" s="2">
        <v>260</v>
      </c>
      <c r="C264" s="11" t="s">
        <v>239</v>
      </c>
      <c r="D264" s="11"/>
      <c r="E264" s="4">
        <v>2017</v>
      </c>
      <c r="F264" s="5" t="s">
        <v>12</v>
      </c>
      <c r="G264" s="33">
        <v>5530</v>
      </c>
      <c r="H264" s="398">
        <v>1</v>
      </c>
      <c r="I264" s="34">
        <v>5530</v>
      </c>
      <c r="J264" s="37">
        <v>1</v>
      </c>
      <c r="K264" s="34">
        <v>5530</v>
      </c>
    </row>
    <row r="265" spans="1:11" ht="15.75">
      <c r="A265" s="2">
        <v>261</v>
      </c>
      <c r="B265" s="2">
        <v>261</v>
      </c>
      <c r="C265" s="11" t="s">
        <v>240</v>
      </c>
      <c r="D265" s="11"/>
      <c r="E265" s="4">
        <v>2017</v>
      </c>
      <c r="F265" s="5" t="s">
        <v>12</v>
      </c>
      <c r="G265" s="33">
        <v>2370</v>
      </c>
      <c r="H265" s="398">
        <v>1</v>
      </c>
      <c r="I265" s="34">
        <v>2370</v>
      </c>
      <c r="J265" s="37">
        <v>1</v>
      </c>
      <c r="K265" s="34">
        <v>2370</v>
      </c>
    </row>
    <row r="266" spans="1:11" ht="15.75">
      <c r="A266" s="2">
        <v>262</v>
      </c>
      <c r="B266" s="2">
        <v>262</v>
      </c>
      <c r="C266" s="11" t="s">
        <v>241</v>
      </c>
      <c r="D266" s="11"/>
      <c r="E266" s="4">
        <v>2017</v>
      </c>
      <c r="F266" s="5" t="s">
        <v>12</v>
      </c>
      <c r="G266" s="33">
        <v>4740</v>
      </c>
      <c r="H266" s="398">
        <v>2</v>
      </c>
      <c r="I266" s="34">
        <v>9480</v>
      </c>
      <c r="J266" s="37">
        <v>2</v>
      </c>
      <c r="K266" s="34">
        <v>9480</v>
      </c>
    </row>
    <row r="267" spans="1:11" ht="15.75">
      <c r="A267" s="2">
        <v>263</v>
      </c>
      <c r="B267" s="2">
        <v>263</v>
      </c>
      <c r="C267" s="11" t="s">
        <v>242</v>
      </c>
      <c r="D267" s="11"/>
      <c r="E267" s="4">
        <v>2017</v>
      </c>
      <c r="F267" s="5" t="s">
        <v>12</v>
      </c>
      <c r="G267" s="33">
        <v>7900</v>
      </c>
      <c r="H267" s="398">
        <v>1</v>
      </c>
      <c r="I267" s="34">
        <v>7900</v>
      </c>
      <c r="J267" s="37">
        <v>1</v>
      </c>
      <c r="K267" s="34">
        <v>7900</v>
      </c>
    </row>
    <row r="268" spans="1:11" ht="15.75">
      <c r="A268" s="2">
        <v>264</v>
      </c>
      <c r="B268" s="2">
        <v>264</v>
      </c>
      <c r="C268" s="11" t="s">
        <v>243</v>
      </c>
      <c r="D268" s="11"/>
      <c r="E268" s="4">
        <v>2017</v>
      </c>
      <c r="F268" s="5" t="s">
        <v>12</v>
      </c>
      <c r="G268" s="33">
        <v>4911</v>
      </c>
      <c r="H268" s="398">
        <v>1</v>
      </c>
      <c r="I268" s="34">
        <v>4911</v>
      </c>
      <c r="J268" s="37">
        <v>1</v>
      </c>
      <c r="K268" s="34">
        <v>4911</v>
      </c>
    </row>
    <row r="269" spans="1:11" ht="15.75">
      <c r="A269" s="2">
        <v>265</v>
      </c>
      <c r="B269" s="2">
        <v>265</v>
      </c>
      <c r="C269" s="11" t="s">
        <v>240</v>
      </c>
      <c r="D269" s="11"/>
      <c r="E269" s="4">
        <v>2017</v>
      </c>
      <c r="F269" s="5" t="s">
        <v>12</v>
      </c>
      <c r="G269" s="33">
        <v>2370</v>
      </c>
      <c r="H269" s="398">
        <v>1</v>
      </c>
      <c r="I269" s="34">
        <v>2370</v>
      </c>
      <c r="J269" s="37">
        <v>1</v>
      </c>
      <c r="K269" s="34">
        <v>2370</v>
      </c>
    </row>
    <row r="270" spans="1:11" ht="15.75">
      <c r="A270" s="2">
        <v>266</v>
      </c>
      <c r="B270" s="2">
        <v>266</v>
      </c>
      <c r="C270" s="11" t="s">
        <v>196</v>
      </c>
      <c r="D270" s="11"/>
      <c r="E270" s="4">
        <v>2017</v>
      </c>
      <c r="F270" s="5" t="s">
        <v>12</v>
      </c>
      <c r="G270" s="33">
        <v>2370</v>
      </c>
      <c r="H270" s="398">
        <v>2</v>
      </c>
      <c r="I270" s="34">
        <v>4740</v>
      </c>
      <c r="J270" s="37">
        <v>2</v>
      </c>
      <c r="K270" s="34">
        <v>4740</v>
      </c>
    </row>
    <row r="271" spans="1:11" ht="15.75">
      <c r="A271" s="2">
        <v>267</v>
      </c>
      <c r="B271" s="2">
        <v>267</v>
      </c>
      <c r="C271" s="11" t="s">
        <v>244</v>
      </c>
      <c r="D271" s="11"/>
      <c r="E271" s="4">
        <v>2017</v>
      </c>
      <c r="F271" s="5" t="s">
        <v>12</v>
      </c>
      <c r="G271" s="33">
        <v>2765</v>
      </c>
      <c r="H271" s="398">
        <v>1</v>
      </c>
      <c r="I271" s="34">
        <v>2765</v>
      </c>
      <c r="J271" s="37">
        <v>1</v>
      </c>
      <c r="K271" s="34">
        <v>2765</v>
      </c>
    </row>
    <row r="272" spans="1:11" ht="15.75">
      <c r="A272" s="2">
        <v>268</v>
      </c>
      <c r="B272" s="2">
        <v>268</v>
      </c>
      <c r="C272" s="11" t="s">
        <v>243</v>
      </c>
      <c r="D272" s="11"/>
      <c r="E272" s="4">
        <v>2017</v>
      </c>
      <c r="F272" s="5" t="s">
        <v>12</v>
      </c>
      <c r="G272" s="33">
        <v>3950</v>
      </c>
      <c r="H272" s="398">
        <v>1</v>
      </c>
      <c r="I272" s="34">
        <v>3950</v>
      </c>
      <c r="J272" s="37">
        <v>1</v>
      </c>
      <c r="K272" s="34">
        <v>3950</v>
      </c>
    </row>
    <row r="273" spans="1:11" ht="15.75">
      <c r="A273" s="2">
        <v>269</v>
      </c>
      <c r="B273" s="2">
        <v>269</v>
      </c>
      <c r="C273" s="11" t="s">
        <v>245</v>
      </c>
      <c r="D273" s="11"/>
      <c r="E273" s="4">
        <v>2017</v>
      </c>
      <c r="F273" s="5" t="s">
        <v>12</v>
      </c>
      <c r="G273" s="33">
        <v>18170</v>
      </c>
      <c r="H273" s="398">
        <v>1</v>
      </c>
      <c r="I273" s="34">
        <v>18170</v>
      </c>
      <c r="J273" s="37">
        <v>1</v>
      </c>
      <c r="K273" s="34">
        <v>18170</v>
      </c>
    </row>
    <row r="274" spans="1:11" ht="15.75">
      <c r="A274" s="2">
        <v>270</v>
      </c>
      <c r="B274" s="2">
        <v>270</v>
      </c>
      <c r="C274" s="11" t="s">
        <v>240</v>
      </c>
      <c r="D274" s="11"/>
      <c r="E274" s="4">
        <v>2017</v>
      </c>
      <c r="F274" s="5" t="s">
        <v>12</v>
      </c>
      <c r="G274" s="33">
        <v>2133</v>
      </c>
      <c r="H274" s="398">
        <v>1</v>
      </c>
      <c r="I274" s="34">
        <v>2133</v>
      </c>
      <c r="J274" s="37">
        <v>1</v>
      </c>
      <c r="K274" s="34">
        <v>2133</v>
      </c>
    </row>
    <row r="275" spans="1:11" ht="15.75">
      <c r="A275" s="2">
        <v>271</v>
      </c>
      <c r="B275" s="2">
        <v>271</v>
      </c>
      <c r="C275" s="11" t="s">
        <v>246</v>
      </c>
      <c r="D275" s="11"/>
      <c r="E275" s="4">
        <v>2017</v>
      </c>
      <c r="F275" s="5" t="s">
        <v>12</v>
      </c>
      <c r="G275" s="33">
        <v>2370</v>
      </c>
      <c r="H275" s="5">
        <v>1</v>
      </c>
      <c r="I275" s="34">
        <v>2370</v>
      </c>
      <c r="J275" s="37">
        <v>1</v>
      </c>
      <c r="K275" s="34">
        <v>2370</v>
      </c>
    </row>
    <row r="276" spans="1:11" ht="15.75">
      <c r="A276" s="2">
        <v>272</v>
      </c>
      <c r="B276" s="2">
        <v>272</v>
      </c>
      <c r="C276" s="11" t="s">
        <v>244</v>
      </c>
      <c r="D276" s="11"/>
      <c r="E276" s="4">
        <v>2017</v>
      </c>
      <c r="F276" s="5" t="s">
        <v>12</v>
      </c>
      <c r="G276" s="33">
        <v>2765</v>
      </c>
      <c r="H276" s="5">
        <v>1</v>
      </c>
      <c r="I276" s="34">
        <v>2765</v>
      </c>
      <c r="J276" s="37">
        <v>1</v>
      </c>
      <c r="K276" s="34">
        <v>2765</v>
      </c>
    </row>
    <row r="277" spans="1:11" ht="15.75">
      <c r="A277" s="2">
        <v>273</v>
      </c>
      <c r="B277" s="2">
        <v>273</v>
      </c>
      <c r="C277" s="11" t="s">
        <v>243</v>
      </c>
      <c r="D277" s="11"/>
      <c r="E277" s="4">
        <v>2017</v>
      </c>
      <c r="F277" s="5" t="s">
        <v>12</v>
      </c>
      <c r="G277" s="33">
        <v>3950</v>
      </c>
      <c r="H277" s="5">
        <v>1</v>
      </c>
      <c r="I277" s="34">
        <v>3950</v>
      </c>
      <c r="J277" s="37">
        <v>1</v>
      </c>
      <c r="K277" s="34">
        <v>3950</v>
      </c>
    </row>
    <row r="278" spans="1:11" ht="15.75">
      <c r="A278" s="2">
        <v>274</v>
      </c>
      <c r="B278" s="2">
        <v>274</v>
      </c>
      <c r="C278" s="11" t="s">
        <v>245</v>
      </c>
      <c r="D278" s="11"/>
      <c r="E278" s="4">
        <v>2017</v>
      </c>
      <c r="F278" s="5" t="s">
        <v>12</v>
      </c>
      <c r="G278" s="33">
        <v>18170</v>
      </c>
      <c r="H278" s="5">
        <v>1</v>
      </c>
      <c r="I278" s="34">
        <v>18170</v>
      </c>
      <c r="J278" s="37">
        <v>1</v>
      </c>
      <c r="K278" s="34">
        <v>18170</v>
      </c>
    </row>
    <row r="279" spans="1:11" ht="15.75">
      <c r="A279" s="2">
        <v>275</v>
      </c>
      <c r="B279" s="2">
        <v>275</v>
      </c>
      <c r="C279" s="11" t="s">
        <v>247</v>
      </c>
      <c r="D279" s="11"/>
      <c r="E279" s="4">
        <v>2017</v>
      </c>
      <c r="F279" s="5" t="s">
        <v>12</v>
      </c>
      <c r="G279" s="33">
        <v>7900</v>
      </c>
      <c r="H279" s="5">
        <v>30</v>
      </c>
      <c r="I279" s="34">
        <v>237000</v>
      </c>
      <c r="J279" s="37">
        <v>30</v>
      </c>
      <c r="K279" s="34">
        <v>237000</v>
      </c>
    </row>
    <row r="280" spans="1:11" ht="15.75">
      <c r="A280" s="2">
        <v>276</v>
      </c>
      <c r="B280" s="2">
        <v>276</v>
      </c>
      <c r="C280" s="11" t="s">
        <v>248</v>
      </c>
      <c r="D280" s="11"/>
      <c r="E280" s="4">
        <v>2017</v>
      </c>
      <c r="F280" s="5" t="s">
        <v>12</v>
      </c>
      <c r="G280" s="33">
        <v>7900</v>
      </c>
      <c r="H280" s="5">
        <v>6</v>
      </c>
      <c r="I280" s="34">
        <v>47400</v>
      </c>
      <c r="J280" s="37">
        <v>6</v>
      </c>
      <c r="K280" s="34">
        <v>47400</v>
      </c>
    </row>
    <row r="281" spans="1:11" ht="15.75">
      <c r="A281" s="2">
        <v>277</v>
      </c>
      <c r="B281" s="2">
        <v>277</v>
      </c>
      <c r="C281" s="11" t="s">
        <v>249</v>
      </c>
      <c r="D281" s="11"/>
      <c r="E281" s="4">
        <v>2017</v>
      </c>
      <c r="F281" s="398" t="s">
        <v>184</v>
      </c>
      <c r="G281" s="33">
        <v>3555</v>
      </c>
      <c r="H281" s="5">
        <v>54.05</v>
      </c>
      <c r="I281" s="38">
        <v>192147.75</v>
      </c>
      <c r="J281" s="37">
        <v>54.05</v>
      </c>
      <c r="K281" s="34">
        <v>192147.75</v>
      </c>
    </row>
    <row r="282" spans="1:11" ht="15.75">
      <c r="A282" s="2">
        <v>278</v>
      </c>
      <c r="B282" s="2">
        <v>278</v>
      </c>
      <c r="C282" s="11" t="s">
        <v>250</v>
      </c>
      <c r="D282" s="11"/>
      <c r="E282" s="4">
        <v>2018</v>
      </c>
      <c r="F282" s="398" t="s">
        <v>12</v>
      </c>
      <c r="G282" s="33">
        <v>11800</v>
      </c>
      <c r="H282" s="5">
        <v>5</v>
      </c>
      <c r="I282" s="34">
        <v>59000</v>
      </c>
      <c r="J282" s="37">
        <v>5</v>
      </c>
      <c r="K282" s="34">
        <v>59000</v>
      </c>
    </row>
    <row r="283" spans="1:11" ht="15.75">
      <c r="A283" s="2">
        <v>279</v>
      </c>
      <c r="B283" s="2">
        <v>279</v>
      </c>
      <c r="C283" s="11" t="s">
        <v>251</v>
      </c>
      <c r="D283" s="11"/>
      <c r="E283" s="398">
        <v>2018</v>
      </c>
      <c r="F283" s="398" t="s">
        <v>12</v>
      </c>
      <c r="G283" s="33">
        <v>23500</v>
      </c>
      <c r="H283" s="5">
        <v>1</v>
      </c>
      <c r="I283" s="34">
        <v>23500</v>
      </c>
      <c r="J283" s="37">
        <v>1</v>
      </c>
      <c r="K283" s="34">
        <v>23500</v>
      </c>
    </row>
    <row r="284" spans="1:11" ht="15.75">
      <c r="A284" s="2">
        <v>280</v>
      </c>
      <c r="B284" s="2">
        <v>280</v>
      </c>
      <c r="C284" s="11" t="s">
        <v>252</v>
      </c>
      <c r="D284" s="11"/>
      <c r="E284" s="398">
        <v>2018</v>
      </c>
      <c r="F284" s="398" t="s">
        <v>12</v>
      </c>
      <c r="G284" s="33">
        <v>6800</v>
      </c>
      <c r="H284" s="5">
        <v>8</v>
      </c>
      <c r="I284" s="34">
        <v>54400</v>
      </c>
      <c r="J284" s="37">
        <v>8</v>
      </c>
      <c r="K284" s="34">
        <v>54400</v>
      </c>
    </row>
    <row r="285" spans="1:11" ht="15.75">
      <c r="A285" s="2">
        <v>281</v>
      </c>
      <c r="B285" s="2">
        <v>281</v>
      </c>
      <c r="C285" s="11" t="s">
        <v>222</v>
      </c>
      <c r="D285" s="11"/>
      <c r="E285" s="398">
        <v>2018</v>
      </c>
      <c r="F285" s="398" t="s">
        <v>12</v>
      </c>
      <c r="G285" s="33">
        <v>3200</v>
      </c>
      <c r="H285" s="5">
        <v>1</v>
      </c>
      <c r="I285" s="34">
        <v>3200</v>
      </c>
      <c r="J285" s="37">
        <v>1</v>
      </c>
      <c r="K285" s="34">
        <v>3200</v>
      </c>
    </row>
    <row r="286" spans="1:11" ht="31.5">
      <c r="A286" s="2">
        <v>282</v>
      </c>
      <c r="B286" s="2">
        <v>282</v>
      </c>
      <c r="C286" s="11" t="s">
        <v>253</v>
      </c>
      <c r="D286" s="11"/>
      <c r="E286" s="398">
        <v>2018</v>
      </c>
      <c r="F286" s="398" t="s">
        <v>12</v>
      </c>
      <c r="G286" s="33">
        <v>2000</v>
      </c>
      <c r="H286" s="5">
        <v>1</v>
      </c>
      <c r="I286" s="34">
        <v>2000</v>
      </c>
      <c r="J286" s="37">
        <v>1</v>
      </c>
      <c r="K286" s="34">
        <v>2000</v>
      </c>
    </row>
    <row r="287" spans="1:11" ht="15.75">
      <c r="A287" s="2">
        <v>283</v>
      </c>
      <c r="B287" s="2">
        <v>283</v>
      </c>
      <c r="C287" s="11" t="s">
        <v>254</v>
      </c>
      <c r="D287" s="11"/>
      <c r="E287" s="398">
        <v>2018</v>
      </c>
      <c r="F287" s="398" t="s">
        <v>12</v>
      </c>
      <c r="G287" s="33">
        <v>12500</v>
      </c>
      <c r="H287" s="5">
        <v>1</v>
      </c>
      <c r="I287" s="34">
        <v>12500</v>
      </c>
      <c r="J287" s="37">
        <v>1</v>
      </c>
      <c r="K287" s="34">
        <v>12500</v>
      </c>
    </row>
    <row r="288" spans="1:11" ht="31.5">
      <c r="A288" s="2">
        <v>284</v>
      </c>
      <c r="B288" s="2">
        <v>284</v>
      </c>
      <c r="C288" s="15" t="s">
        <v>255</v>
      </c>
      <c r="D288" s="11"/>
      <c r="E288" s="398">
        <v>2018</v>
      </c>
      <c r="F288" s="398" t="s">
        <v>12</v>
      </c>
      <c r="G288" s="33">
        <v>12030</v>
      </c>
      <c r="H288" s="5">
        <v>1</v>
      </c>
      <c r="I288" s="34">
        <v>12030</v>
      </c>
      <c r="J288" s="37">
        <v>1</v>
      </c>
      <c r="K288" s="34">
        <v>12030</v>
      </c>
    </row>
    <row r="289" spans="1:11" ht="31.5">
      <c r="A289" s="2">
        <v>285</v>
      </c>
      <c r="B289" s="2">
        <v>285</v>
      </c>
      <c r="C289" s="15" t="s">
        <v>256</v>
      </c>
      <c r="D289" s="11"/>
      <c r="E289" s="398">
        <v>2018</v>
      </c>
      <c r="F289" s="398" t="s">
        <v>12</v>
      </c>
      <c r="G289" s="33">
        <v>28860</v>
      </c>
      <c r="H289" s="5">
        <v>1</v>
      </c>
      <c r="I289" s="34">
        <v>28860</v>
      </c>
      <c r="J289" s="37">
        <v>1</v>
      </c>
      <c r="K289" s="34">
        <v>28860</v>
      </c>
    </row>
    <row r="290" spans="1:11" ht="47.25">
      <c r="A290" s="2">
        <v>286</v>
      </c>
      <c r="B290" s="2">
        <v>286</v>
      </c>
      <c r="C290" s="15" t="s">
        <v>257</v>
      </c>
      <c r="D290" s="11"/>
      <c r="E290" s="398">
        <v>2018</v>
      </c>
      <c r="F290" s="398" t="s">
        <v>12</v>
      </c>
      <c r="G290" s="33">
        <v>5300</v>
      </c>
      <c r="H290" s="5">
        <v>1</v>
      </c>
      <c r="I290" s="34">
        <v>5300</v>
      </c>
      <c r="J290" s="37">
        <v>1</v>
      </c>
      <c r="K290" s="34">
        <v>5300</v>
      </c>
    </row>
    <row r="291" spans="1:11" ht="31.5">
      <c r="A291" s="2">
        <v>287</v>
      </c>
      <c r="B291" s="2">
        <v>287</v>
      </c>
      <c r="C291" s="15" t="s">
        <v>258</v>
      </c>
      <c r="D291" s="11"/>
      <c r="E291" s="398">
        <v>2018</v>
      </c>
      <c r="F291" s="398" t="s">
        <v>12</v>
      </c>
      <c r="G291" s="33">
        <v>1250</v>
      </c>
      <c r="H291" s="5">
        <v>1</v>
      </c>
      <c r="I291" s="34">
        <v>1250</v>
      </c>
      <c r="J291" s="37">
        <v>1</v>
      </c>
      <c r="K291" s="34">
        <v>1250</v>
      </c>
    </row>
    <row r="292" spans="1:11" ht="15.75">
      <c r="A292" s="2">
        <v>288</v>
      </c>
      <c r="B292" s="2">
        <v>288</v>
      </c>
      <c r="C292" s="15" t="s">
        <v>259</v>
      </c>
      <c r="D292" s="11"/>
      <c r="E292" s="398">
        <v>2019</v>
      </c>
      <c r="F292" s="398" t="s">
        <v>184</v>
      </c>
      <c r="G292" s="33">
        <v>3800</v>
      </c>
      <c r="H292" s="5">
        <v>60</v>
      </c>
      <c r="I292" s="34">
        <v>228000</v>
      </c>
      <c r="J292" s="37">
        <v>60</v>
      </c>
      <c r="K292" s="34">
        <v>228000</v>
      </c>
    </row>
    <row r="293" spans="1:11" ht="15.75">
      <c r="A293" s="2">
        <v>289</v>
      </c>
      <c r="B293" s="2">
        <v>289</v>
      </c>
      <c r="C293" s="15" t="s">
        <v>260</v>
      </c>
      <c r="D293" s="11"/>
      <c r="E293" s="398">
        <v>2019</v>
      </c>
      <c r="F293" s="398" t="s">
        <v>12</v>
      </c>
      <c r="G293" s="33">
        <v>20000</v>
      </c>
      <c r="H293" s="5">
        <v>6</v>
      </c>
      <c r="I293" s="34">
        <v>120000</v>
      </c>
      <c r="J293" s="37">
        <v>6</v>
      </c>
      <c r="K293" s="34">
        <v>120000</v>
      </c>
    </row>
    <row r="294" spans="1:11" ht="31.5">
      <c r="A294" s="2">
        <v>290</v>
      </c>
      <c r="B294" s="2">
        <v>290</v>
      </c>
      <c r="C294" s="11" t="s">
        <v>261</v>
      </c>
      <c r="D294" s="11"/>
      <c r="E294" s="398">
        <v>2019</v>
      </c>
      <c r="F294" s="398" t="s">
        <v>12</v>
      </c>
      <c r="G294" s="33">
        <v>19900</v>
      </c>
      <c r="H294" s="5">
        <v>7</v>
      </c>
      <c r="I294" s="34">
        <v>139300</v>
      </c>
      <c r="J294" s="37">
        <v>7</v>
      </c>
      <c r="K294" s="34">
        <v>139300</v>
      </c>
    </row>
    <row r="295" spans="1:11" ht="47.25">
      <c r="A295" s="2">
        <v>291</v>
      </c>
      <c r="B295" s="2">
        <v>291</v>
      </c>
      <c r="C295" s="11" t="s">
        <v>262</v>
      </c>
      <c r="D295" s="11"/>
      <c r="E295" s="398">
        <v>2019</v>
      </c>
      <c r="F295" s="398" t="s">
        <v>12</v>
      </c>
      <c r="G295" s="33">
        <v>28500</v>
      </c>
      <c r="H295" s="5">
        <v>2</v>
      </c>
      <c r="I295" s="34">
        <f>H295*G295</f>
        <v>57000</v>
      </c>
      <c r="J295" s="37">
        <v>2</v>
      </c>
      <c r="K295" s="34">
        <f>J295*G295</f>
        <v>57000</v>
      </c>
    </row>
    <row r="296" spans="1:11" ht="15.75">
      <c r="A296" s="2">
        <v>292</v>
      </c>
      <c r="B296" s="2">
        <v>292</v>
      </c>
      <c r="C296" s="15" t="s">
        <v>249</v>
      </c>
      <c r="D296" s="11"/>
      <c r="E296" s="398">
        <v>2021</v>
      </c>
      <c r="F296" s="398" t="s">
        <v>184</v>
      </c>
      <c r="G296" s="33">
        <v>4000</v>
      </c>
      <c r="H296" s="5">
        <v>20</v>
      </c>
      <c r="I296" s="34">
        <v>80000</v>
      </c>
      <c r="J296" s="37">
        <v>20</v>
      </c>
      <c r="K296" s="34">
        <v>80000</v>
      </c>
    </row>
    <row r="297" spans="1:11" ht="15.75">
      <c r="A297" s="2">
        <v>293</v>
      </c>
      <c r="B297" s="2">
        <v>293</v>
      </c>
      <c r="C297" s="15" t="s">
        <v>263</v>
      </c>
      <c r="D297" s="11"/>
      <c r="E297" s="398">
        <v>2022</v>
      </c>
      <c r="F297" s="398" t="s">
        <v>12</v>
      </c>
      <c r="G297" s="33">
        <v>7900</v>
      </c>
      <c r="H297" s="5">
        <v>53</v>
      </c>
      <c r="I297" s="34">
        <v>418700</v>
      </c>
      <c r="J297" s="37">
        <v>53</v>
      </c>
      <c r="K297" s="34">
        <v>418700</v>
      </c>
    </row>
    <row r="298" spans="1:11" ht="15.75">
      <c r="A298" s="2">
        <v>294</v>
      </c>
      <c r="B298" s="2">
        <v>294</v>
      </c>
      <c r="C298" s="15" t="s">
        <v>249</v>
      </c>
      <c r="D298" s="11"/>
      <c r="E298" s="398">
        <v>2022</v>
      </c>
      <c r="F298" s="398" t="s">
        <v>184</v>
      </c>
      <c r="G298" s="33">
        <v>5000</v>
      </c>
      <c r="H298" s="5">
        <v>64.900000000000006</v>
      </c>
      <c r="I298" s="34">
        <v>324500</v>
      </c>
      <c r="J298" s="37">
        <v>64.900000000000006</v>
      </c>
      <c r="K298" s="34">
        <v>324500</v>
      </c>
    </row>
    <row r="299" spans="1:11" ht="15.75">
      <c r="A299" s="2">
        <v>295</v>
      </c>
      <c r="B299" s="2">
        <v>295</v>
      </c>
      <c r="C299" s="15" t="s">
        <v>249</v>
      </c>
      <c r="D299" s="11"/>
      <c r="E299" s="398">
        <v>2022</v>
      </c>
      <c r="F299" s="398" t="s">
        <v>184</v>
      </c>
      <c r="G299" s="33">
        <v>4500</v>
      </c>
      <c r="H299" s="5">
        <v>47.3</v>
      </c>
      <c r="I299" s="34">
        <v>212850</v>
      </c>
      <c r="J299" s="37">
        <v>47.3</v>
      </c>
      <c r="K299" s="34">
        <v>212850</v>
      </c>
    </row>
    <row r="300" spans="1:11" ht="15.75">
      <c r="A300" s="2">
        <v>296</v>
      </c>
      <c r="B300" s="2">
        <v>296</v>
      </c>
      <c r="C300" s="15" t="s">
        <v>249</v>
      </c>
      <c r="D300" s="11"/>
      <c r="E300" s="398">
        <v>2022</v>
      </c>
      <c r="F300" s="398" t="s">
        <v>184</v>
      </c>
      <c r="G300" s="33">
        <v>6000</v>
      </c>
      <c r="H300" s="5">
        <v>9</v>
      </c>
      <c r="I300" s="34">
        <v>54000</v>
      </c>
      <c r="J300" s="37">
        <v>9</v>
      </c>
      <c r="K300" s="34">
        <v>54000</v>
      </c>
    </row>
    <row r="301" spans="1:11" ht="18">
      <c r="A301" s="2">
        <v>297</v>
      </c>
      <c r="B301" s="2">
        <v>297</v>
      </c>
      <c r="C301" s="17" t="s">
        <v>264</v>
      </c>
      <c r="D301" s="39"/>
      <c r="E301" s="18">
        <v>2018</v>
      </c>
      <c r="F301" s="815" t="s">
        <v>12</v>
      </c>
      <c r="G301" s="40">
        <v>12857</v>
      </c>
      <c r="H301" s="18">
        <v>10</v>
      </c>
      <c r="I301" s="41">
        <v>128570</v>
      </c>
      <c r="J301" s="42">
        <v>10</v>
      </c>
      <c r="K301" s="43">
        <v>128570</v>
      </c>
    </row>
    <row r="302" spans="1:11" ht="15.75">
      <c r="A302" s="2">
        <v>298</v>
      </c>
      <c r="B302" s="2">
        <v>298</v>
      </c>
      <c r="C302" s="15" t="s">
        <v>265</v>
      </c>
      <c r="D302" s="11"/>
      <c r="E302" s="18">
        <v>2018</v>
      </c>
      <c r="F302" s="398" t="s">
        <v>12</v>
      </c>
      <c r="G302" s="33">
        <v>20000</v>
      </c>
      <c r="H302" s="5">
        <v>1</v>
      </c>
      <c r="I302" s="34">
        <v>20000</v>
      </c>
      <c r="J302" s="37">
        <v>1</v>
      </c>
      <c r="K302" s="34">
        <v>20000</v>
      </c>
    </row>
    <row r="303" spans="1:11" ht="15.75">
      <c r="A303" s="2">
        <v>299</v>
      </c>
      <c r="B303" s="2">
        <v>299</v>
      </c>
      <c r="C303" s="15" t="s">
        <v>266</v>
      </c>
      <c r="D303" s="11"/>
      <c r="E303" s="398">
        <v>2022</v>
      </c>
      <c r="F303" s="398" t="s">
        <v>12</v>
      </c>
      <c r="G303" s="33">
        <v>15000</v>
      </c>
      <c r="H303" s="5">
        <v>10</v>
      </c>
      <c r="I303" s="34">
        <v>150000</v>
      </c>
      <c r="J303" s="37">
        <v>10</v>
      </c>
      <c r="K303" s="34">
        <v>150000</v>
      </c>
    </row>
    <row r="304" spans="1:11" ht="15.75">
      <c r="A304" s="2">
        <v>300</v>
      </c>
      <c r="B304" s="2">
        <v>300</v>
      </c>
      <c r="C304" s="15" t="s">
        <v>267</v>
      </c>
      <c r="D304" s="11"/>
      <c r="E304" s="398">
        <v>2022</v>
      </c>
      <c r="F304" s="398" t="s">
        <v>12</v>
      </c>
      <c r="G304" s="33">
        <v>17500</v>
      </c>
      <c r="H304" s="5">
        <v>9</v>
      </c>
      <c r="I304" s="34">
        <f>H304*G304</f>
        <v>157500</v>
      </c>
      <c r="J304" s="37">
        <v>9</v>
      </c>
      <c r="K304" s="34">
        <v>175000</v>
      </c>
    </row>
    <row r="305" spans="1:11" ht="15.75">
      <c r="A305" s="2">
        <v>301</v>
      </c>
      <c r="B305" s="2">
        <v>301</v>
      </c>
      <c r="C305" s="3" t="s">
        <v>268</v>
      </c>
      <c r="D305" s="4"/>
      <c r="E305" s="4">
        <v>2023</v>
      </c>
      <c r="F305" s="5" t="s">
        <v>12</v>
      </c>
      <c r="G305" s="22">
        <v>165000</v>
      </c>
      <c r="H305" s="23">
        <v>1</v>
      </c>
      <c r="I305" s="24">
        <f t="shared" ref="I305:I314" si="9">H305*G305</f>
        <v>165000</v>
      </c>
      <c r="J305" s="25">
        <v>1</v>
      </c>
      <c r="K305" s="24">
        <f t="shared" ref="K305:K314" si="10">J305*G305</f>
        <v>165000</v>
      </c>
    </row>
    <row r="306" spans="1:11" ht="15.75">
      <c r="A306" s="2">
        <v>302</v>
      </c>
      <c r="B306" s="2">
        <v>302</v>
      </c>
      <c r="C306" s="3" t="s">
        <v>269</v>
      </c>
      <c r="D306" s="4"/>
      <c r="E306" s="4">
        <v>2023</v>
      </c>
      <c r="F306" s="5" t="s">
        <v>12</v>
      </c>
      <c r="G306" s="22">
        <v>300000</v>
      </c>
      <c r="H306" s="23">
        <v>1</v>
      </c>
      <c r="I306" s="24">
        <f t="shared" si="9"/>
        <v>300000</v>
      </c>
      <c r="J306" s="25">
        <v>1</v>
      </c>
      <c r="K306" s="24">
        <f t="shared" si="10"/>
        <v>300000</v>
      </c>
    </row>
    <row r="307" spans="1:11" ht="15.75">
      <c r="A307" s="2">
        <v>303</v>
      </c>
      <c r="B307" s="2">
        <v>303</v>
      </c>
      <c r="C307" s="3" t="s">
        <v>270</v>
      </c>
      <c r="D307" s="4"/>
      <c r="E307" s="4">
        <v>2023</v>
      </c>
      <c r="F307" s="5" t="s">
        <v>12</v>
      </c>
      <c r="G307" s="22">
        <v>410000</v>
      </c>
      <c r="H307" s="23">
        <v>1</v>
      </c>
      <c r="I307" s="24">
        <f t="shared" si="9"/>
        <v>410000</v>
      </c>
      <c r="J307" s="25">
        <v>1</v>
      </c>
      <c r="K307" s="24">
        <f t="shared" si="10"/>
        <v>410000</v>
      </c>
    </row>
    <row r="308" spans="1:11" ht="15.75">
      <c r="A308" s="2">
        <v>304</v>
      </c>
      <c r="B308" s="2">
        <v>304</v>
      </c>
      <c r="C308" s="11" t="s">
        <v>249</v>
      </c>
      <c r="D308" s="11"/>
      <c r="E308" s="920">
        <v>2023</v>
      </c>
      <c r="F308" s="920" t="s">
        <v>184</v>
      </c>
      <c r="G308" s="33">
        <v>5500</v>
      </c>
      <c r="H308" s="5">
        <v>30.6</v>
      </c>
      <c r="I308" s="34">
        <f>H308*G308</f>
        <v>168300</v>
      </c>
      <c r="J308" s="37">
        <v>30.6</v>
      </c>
      <c r="K308" s="34">
        <f>J308*G308</f>
        <v>168300</v>
      </c>
    </row>
    <row r="309" spans="1:11" ht="15.75">
      <c r="A309" s="2">
        <v>305</v>
      </c>
      <c r="B309" s="2">
        <v>305</v>
      </c>
      <c r="C309" s="3" t="s">
        <v>271</v>
      </c>
      <c r="D309" s="4"/>
      <c r="E309" s="4">
        <v>2023</v>
      </c>
      <c r="F309" s="5" t="s">
        <v>12</v>
      </c>
      <c r="G309" s="22">
        <v>67120</v>
      </c>
      <c r="H309" s="23">
        <v>1</v>
      </c>
      <c r="I309" s="24">
        <f t="shared" si="9"/>
        <v>67120</v>
      </c>
      <c r="J309" s="25">
        <v>1</v>
      </c>
      <c r="K309" s="24">
        <f t="shared" si="10"/>
        <v>67120</v>
      </c>
    </row>
    <row r="310" spans="1:11" ht="15.75">
      <c r="A310" s="2">
        <v>306</v>
      </c>
      <c r="B310" s="2">
        <v>306</v>
      </c>
      <c r="C310" s="3" t="s">
        <v>272</v>
      </c>
      <c r="D310" s="4"/>
      <c r="E310" s="4">
        <v>2023</v>
      </c>
      <c r="F310" s="5" t="s">
        <v>12</v>
      </c>
      <c r="G310" s="22">
        <v>12870</v>
      </c>
      <c r="H310" s="23">
        <v>15</v>
      </c>
      <c r="I310" s="24">
        <f t="shared" si="9"/>
        <v>193050</v>
      </c>
      <c r="J310" s="25">
        <v>15</v>
      </c>
      <c r="K310" s="24">
        <f t="shared" si="10"/>
        <v>193050</v>
      </c>
    </row>
    <row r="311" spans="1:11" ht="15.75">
      <c r="A311" s="2">
        <v>307</v>
      </c>
      <c r="B311" s="2">
        <v>307</v>
      </c>
      <c r="C311" s="3" t="s">
        <v>39</v>
      </c>
      <c r="D311" s="4"/>
      <c r="E311" s="4">
        <v>2023</v>
      </c>
      <c r="F311" s="5" t="s">
        <v>12</v>
      </c>
      <c r="G311" s="22">
        <v>105934</v>
      </c>
      <c r="H311" s="23">
        <v>18</v>
      </c>
      <c r="I311" s="24">
        <f t="shared" si="9"/>
        <v>1906812</v>
      </c>
      <c r="J311" s="25">
        <v>18</v>
      </c>
      <c r="K311" s="24">
        <f t="shared" si="10"/>
        <v>1906812</v>
      </c>
    </row>
    <row r="312" spans="1:11" ht="15.75">
      <c r="A312" s="2">
        <v>308</v>
      </c>
      <c r="B312" s="2">
        <v>308</v>
      </c>
      <c r="C312" s="3" t="s">
        <v>150</v>
      </c>
      <c r="D312" s="4"/>
      <c r="E312" s="4">
        <v>2023</v>
      </c>
      <c r="F312" s="5" t="s">
        <v>12</v>
      </c>
      <c r="G312" s="22">
        <v>279600</v>
      </c>
      <c r="H312" s="23">
        <v>11</v>
      </c>
      <c r="I312" s="24">
        <f t="shared" si="9"/>
        <v>3075600</v>
      </c>
      <c r="J312" s="25">
        <v>11</v>
      </c>
      <c r="K312" s="24">
        <f t="shared" si="10"/>
        <v>3075600</v>
      </c>
    </row>
    <row r="313" spans="1:11" ht="15.75">
      <c r="A313" s="2">
        <v>309</v>
      </c>
      <c r="B313" s="2">
        <v>309</v>
      </c>
      <c r="C313" s="3" t="s">
        <v>273</v>
      </c>
      <c r="D313" s="4"/>
      <c r="E313" s="4">
        <v>2023</v>
      </c>
      <c r="F313" s="5" t="s">
        <v>12</v>
      </c>
      <c r="G313" s="22">
        <v>67120</v>
      </c>
      <c r="H313" s="23">
        <v>15</v>
      </c>
      <c r="I313" s="24">
        <f t="shared" si="9"/>
        <v>1006800</v>
      </c>
      <c r="J313" s="25">
        <v>15</v>
      </c>
      <c r="K313" s="24">
        <f t="shared" si="10"/>
        <v>1006800</v>
      </c>
    </row>
    <row r="314" spans="1:11" ht="15.75">
      <c r="A314" s="2">
        <v>310</v>
      </c>
      <c r="B314" s="2">
        <v>310</v>
      </c>
      <c r="C314" s="3" t="s">
        <v>39</v>
      </c>
      <c r="D314" s="4"/>
      <c r="E314" s="4">
        <v>2023</v>
      </c>
      <c r="F314" s="5" t="s">
        <v>12</v>
      </c>
      <c r="G314" s="22">
        <v>526400</v>
      </c>
      <c r="H314" s="23">
        <v>1</v>
      </c>
      <c r="I314" s="24">
        <f t="shared" si="9"/>
        <v>526400</v>
      </c>
      <c r="J314" s="25">
        <v>1</v>
      </c>
      <c r="K314" s="24">
        <f t="shared" si="10"/>
        <v>526400</v>
      </c>
    </row>
    <row r="315" spans="1:11">
      <c r="A315" s="1184" t="s">
        <v>274</v>
      </c>
      <c r="B315" s="1185"/>
      <c r="C315" s="1185"/>
      <c r="D315" s="1185"/>
      <c r="E315" s="1185"/>
      <c r="F315" s="1185"/>
      <c r="G315" s="1186"/>
      <c r="H315" s="44">
        <f>SUM(H5:H314)</f>
        <v>1174.4499999999998</v>
      </c>
      <c r="I315" s="45">
        <f>SUM(I5:I314)</f>
        <v>1311149430.75</v>
      </c>
      <c r="J315" s="921">
        <f>SUM(J5:J314)</f>
        <v>1174.4499999999998</v>
      </c>
      <c r="K315" s="45">
        <f>SUM(K5:K314)</f>
        <v>1311166930.75</v>
      </c>
    </row>
    <row r="316" spans="1:11">
      <c r="B316" s="816"/>
      <c r="C316" s="816"/>
      <c r="E316" s="813"/>
      <c r="G316" s="817"/>
      <c r="H316" s="818"/>
      <c r="J316" s="813"/>
    </row>
    <row r="317" spans="1:11">
      <c r="B317" s="816"/>
      <c r="C317" s="816"/>
      <c r="E317" s="813"/>
      <c r="G317" s="817"/>
      <c r="H317" s="818"/>
      <c r="J317" s="813"/>
    </row>
    <row r="318" spans="1:11" ht="18">
      <c r="A318" s="1187" t="s">
        <v>275</v>
      </c>
      <c r="B318" s="1187"/>
      <c r="C318" s="1187"/>
      <c r="D318" s="1187"/>
      <c r="E318" s="1187"/>
      <c r="F318" s="1187"/>
      <c r="G318" s="1187"/>
      <c r="H318" s="1187"/>
      <c r="I318" s="1187"/>
      <c r="J318" s="1187"/>
      <c r="K318" s="1187"/>
    </row>
    <row r="319" spans="1:11" ht="15.75">
      <c r="A319" s="819">
        <v>311</v>
      </c>
      <c r="B319" s="2">
        <v>1</v>
      </c>
      <c r="C319" s="74" t="s">
        <v>276</v>
      </c>
      <c r="D319" s="60">
        <v>1976</v>
      </c>
      <c r="E319" s="42">
        <v>1976</v>
      </c>
      <c r="F319" s="820" t="s">
        <v>12</v>
      </c>
      <c r="G319" s="90">
        <v>8880525</v>
      </c>
      <c r="H319" s="18">
        <v>1</v>
      </c>
      <c r="I319" s="90">
        <f t="shared" ref="I319:I338" si="11">H319*G319</f>
        <v>8880525</v>
      </c>
      <c r="J319" s="42">
        <v>1</v>
      </c>
      <c r="K319" s="91">
        <f t="shared" ref="K319:K338" si="12">J319*G319</f>
        <v>8880525</v>
      </c>
    </row>
    <row r="320" spans="1:11" ht="31.5">
      <c r="A320" s="819">
        <v>312</v>
      </c>
      <c r="B320" s="2">
        <v>2</v>
      </c>
      <c r="C320" s="19" t="s">
        <v>3225</v>
      </c>
      <c r="D320" s="60">
        <v>1977</v>
      </c>
      <c r="E320" s="42">
        <v>1977</v>
      </c>
      <c r="F320" s="820" t="s">
        <v>12</v>
      </c>
      <c r="G320" s="90">
        <v>115090400</v>
      </c>
      <c r="H320" s="18">
        <v>1</v>
      </c>
      <c r="I320" s="90">
        <f t="shared" si="11"/>
        <v>115090400</v>
      </c>
      <c r="J320" s="42">
        <v>1</v>
      </c>
      <c r="K320" s="90">
        <f t="shared" si="12"/>
        <v>115090400</v>
      </c>
    </row>
    <row r="321" spans="1:11" ht="15.75">
      <c r="A321" s="819">
        <v>313</v>
      </c>
      <c r="B321" s="2">
        <v>3</v>
      </c>
      <c r="C321" s="92" t="s">
        <v>277</v>
      </c>
      <c r="D321" s="821">
        <v>1978</v>
      </c>
      <c r="E321" s="821">
        <v>1978</v>
      </c>
      <c r="F321" s="821" t="s">
        <v>12</v>
      </c>
      <c r="G321" s="822">
        <v>240957</v>
      </c>
      <c r="H321" s="823">
        <v>1</v>
      </c>
      <c r="I321" s="824">
        <f t="shared" si="11"/>
        <v>240957</v>
      </c>
      <c r="J321" s="821">
        <v>1</v>
      </c>
      <c r="K321" s="90">
        <f t="shared" si="12"/>
        <v>240957</v>
      </c>
    </row>
    <row r="322" spans="1:11" ht="15.75">
      <c r="A322" s="819">
        <v>314</v>
      </c>
      <c r="B322" s="2">
        <v>4</v>
      </c>
      <c r="C322" s="92" t="s">
        <v>278</v>
      </c>
      <c r="D322" s="821">
        <v>1981</v>
      </c>
      <c r="E322" s="821">
        <v>1981</v>
      </c>
      <c r="F322" s="821" t="s">
        <v>12</v>
      </c>
      <c r="G322" s="822">
        <v>19220</v>
      </c>
      <c r="H322" s="823">
        <v>1</v>
      </c>
      <c r="I322" s="824">
        <f t="shared" si="11"/>
        <v>19220</v>
      </c>
      <c r="J322" s="821">
        <v>1</v>
      </c>
      <c r="K322" s="90">
        <f t="shared" si="12"/>
        <v>19220</v>
      </c>
    </row>
    <row r="323" spans="1:11" ht="15.75">
      <c r="A323" s="819">
        <v>315</v>
      </c>
      <c r="B323" s="2">
        <v>5</v>
      </c>
      <c r="C323" s="92" t="s">
        <v>279</v>
      </c>
      <c r="D323" s="821">
        <v>1978</v>
      </c>
      <c r="E323" s="821">
        <v>1978</v>
      </c>
      <c r="F323" s="821" t="s">
        <v>12</v>
      </c>
      <c r="G323" s="822">
        <v>1519440</v>
      </c>
      <c r="H323" s="823">
        <v>1</v>
      </c>
      <c r="I323" s="824">
        <f t="shared" si="11"/>
        <v>1519440</v>
      </c>
      <c r="J323" s="821">
        <v>1</v>
      </c>
      <c r="K323" s="90">
        <f t="shared" si="12"/>
        <v>1519440</v>
      </c>
    </row>
    <row r="324" spans="1:11" ht="15.75">
      <c r="A324" s="819">
        <v>316</v>
      </c>
      <c r="B324" s="2">
        <v>6</v>
      </c>
      <c r="C324" s="92" t="s">
        <v>153</v>
      </c>
      <c r="D324" s="821"/>
      <c r="E324" s="821">
        <v>2014</v>
      </c>
      <c r="F324" s="821" t="s">
        <v>12</v>
      </c>
      <c r="G324" s="825">
        <v>25000</v>
      </c>
      <c r="H324" s="2">
        <v>2</v>
      </c>
      <c r="I324" s="826">
        <f t="shared" si="11"/>
        <v>50000</v>
      </c>
      <c r="J324" s="814">
        <v>2</v>
      </c>
      <c r="K324" s="826">
        <f t="shared" si="12"/>
        <v>50000</v>
      </c>
    </row>
    <row r="325" spans="1:11" ht="15.75">
      <c r="A325" s="819">
        <v>317</v>
      </c>
      <c r="B325" s="2">
        <v>7</v>
      </c>
      <c r="C325" s="92" t="s">
        <v>280</v>
      </c>
      <c r="D325" s="821"/>
      <c r="E325" s="821">
        <v>2014</v>
      </c>
      <c r="F325" s="821" t="s">
        <v>12</v>
      </c>
      <c r="G325" s="825">
        <v>23000</v>
      </c>
      <c r="H325" s="2">
        <v>3</v>
      </c>
      <c r="I325" s="826">
        <f t="shared" si="11"/>
        <v>69000</v>
      </c>
      <c r="J325" s="814">
        <v>3</v>
      </c>
      <c r="K325" s="826">
        <f t="shared" si="12"/>
        <v>69000</v>
      </c>
    </row>
    <row r="326" spans="1:11" ht="15.75">
      <c r="A326" s="819">
        <v>318</v>
      </c>
      <c r="B326" s="2">
        <v>8</v>
      </c>
      <c r="C326" s="11" t="s">
        <v>169</v>
      </c>
      <c r="D326" s="37"/>
      <c r="E326" s="37">
        <v>2000</v>
      </c>
      <c r="F326" s="821" t="s">
        <v>12</v>
      </c>
      <c r="G326" s="825">
        <v>8000</v>
      </c>
      <c r="H326" s="2">
        <v>1</v>
      </c>
      <c r="I326" s="826">
        <f t="shared" si="11"/>
        <v>8000</v>
      </c>
      <c r="J326" s="814">
        <v>1</v>
      </c>
      <c r="K326" s="826">
        <f t="shared" si="12"/>
        <v>8000</v>
      </c>
    </row>
    <row r="327" spans="1:11" ht="15.75">
      <c r="A327" s="819">
        <v>319</v>
      </c>
      <c r="B327" s="2">
        <v>9</v>
      </c>
      <c r="C327" s="92" t="s">
        <v>167</v>
      </c>
      <c r="D327" s="821"/>
      <c r="E327" s="821">
        <v>2011</v>
      </c>
      <c r="F327" s="821" t="s">
        <v>12</v>
      </c>
      <c r="G327" s="825">
        <v>45000</v>
      </c>
      <c r="H327" s="2">
        <v>1</v>
      </c>
      <c r="I327" s="826">
        <f t="shared" si="11"/>
        <v>45000</v>
      </c>
      <c r="J327" s="814">
        <v>1</v>
      </c>
      <c r="K327" s="826">
        <f t="shared" si="12"/>
        <v>45000</v>
      </c>
    </row>
    <row r="328" spans="1:11" ht="15.75">
      <c r="A328" s="819">
        <v>320</v>
      </c>
      <c r="B328" s="2">
        <v>10</v>
      </c>
      <c r="C328" s="92" t="s">
        <v>281</v>
      </c>
      <c r="D328" s="821"/>
      <c r="E328" s="821">
        <v>2016</v>
      </c>
      <c r="F328" s="821" t="s">
        <v>12</v>
      </c>
      <c r="G328" s="825">
        <v>30000</v>
      </c>
      <c r="H328" s="2">
        <v>1</v>
      </c>
      <c r="I328" s="826">
        <f t="shared" si="11"/>
        <v>30000</v>
      </c>
      <c r="J328" s="814">
        <v>1</v>
      </c>
      <c r="K328" s="826">
        <f t="shared" si="12"/>
        <v>30000</v>
      </c>
    </row>
    <row r="329" spans="1:11" ht="15.75">
      <c r="A329" s="819">
        <v>321</v>
      </c>
      <c r="B329" s="2">
        <v>11</v>
      </c>
      <c r="C329" s="92" t="s">
        <v>282</v>
      </c>
      <c r="D329" s="821"/>
      <c r="E329" s="821">
        <v>2000</v>
      </c>
      <c r="F329" s="821" t="s">
        <v>12</v>
      </c>
      <c r="G329" s="825">
        <v>100100</v>
      </c>
      <c r="H329" s="2">
        <v>1</v>
      </c>
      <c r="I329" s="826">
        <f t="shared" si="11"/>
        <v>100100</v>
      </c>
      <c r="J329" s="814">
        <v>1</v>
      </c>
      <c r="K329" s="826">
        <f t="shared" si="12"/>
        <v>100100</v>
      </c>
    </row>
    <row r="330" spans="1:11" ht="15.75">
      <c r="A330" s="819">
        <v>322</v>
      </c>
      <c r="B330" s="2">
        <v>12</v>
      </c>
      <c r="C330" s="92" t="s">
        <v>283</v>
      </c>
      <c r="D330" s="821"/>
      <c r="E330" s="821">
        <v>2000</v>
      </c>
      <c r="F330" s="821" t="s">
        <v>12</v>
      </c>
      <c r="G330" s="825">
        <v>45000</v>
      </c>
      <c r="H330" s="2">
        <v>1</v>
      </c>
      <c r="I330" s="826">
        <f t="shared" si="11"/>
        <v>45000</v>
      </c>
      <c r="J330" s="814">
        <v>1</v>
      </c>
      <c r="K330" s="826">
        <f t="shared" si="12"/>
        <v>45000</v>
      </c>
    </row>
    <row r="331" spans="1:11" ht="15.75">
      <c r="A331" s="819">
        <v>323</v>
      </c>
      <c r="B331" s="2">
        <v>13</v>
      </c>
      <c r="C331" s="92" t="s">
        <v>284</v>
      </c>
      <c r="D331" s="821"/>
      <c r="E331" s="821">
        <v>2000</v>
      </c>
      <c r="F331" s="821" t="s">
        <v>12</v>
      </c>
      <c r="G331" s="825">
        <v>15000</v>
      </c>
      <c r="H331" s="2">
        <v>1</v>
      </c>
      <c r="I331" s="826">
        <f t="shared" si="11"/>
        <v>15000</v>
      </c>
      <c r="J331" s="814">
        <v>1</v>
      </c>
      <c r="K331" s="826">
        <f t="shared" si="12"/>
        <v>15000</v>
      </c>
    </row>
    <row r="332" spans="1:11" ht="15.75">
      <c r="A332" s="819">
        <v>324</v>
      </c>
      <c r="B332" s="2">
        <v>14</v>
      </c>
      <c r="C332" s="11" t="s">
        <v>285</v>
      </c>
      <c r="D332" s="37"/>
      <c r="E332" s="37">
        <v>2015</v>
      </c>
      <c r="F332" s="821" t="s">
        <v>12</v>
      </c>
      <c r="G332" s="825">
        <v>50000</v>
      </c>
      <c r="H332" s="2">
        <v>3</v>
      </c>
      <c r="I332" s="826">
        <f t="shared" si="11"/>
        <v>150000</v>
      </c>
      <c r="J332" s="814">
        <v>3</v>
      </c>
      <c r="K332" s="826">
        <f t="shared" si="12"/>
        <v>150000</v>
      </c>
    </row>
    <row r="333" spans="1:11" ht="15.75">
      <c r="A333" s="819">
        <v>325</v>
      </c>
      <c r="B333" s="2">
        <v>15</v>
      </c>
      <c r="C333" s="7" t="s">
        <v>286</v>
      </c>
      <c r="D333" s="37"/>
      <c r="E333" s="37">
        <v>1978</v>
      </c>
      <c r="F333" s="821" t="s">
        <v>12</v>
      </c>
      <c r="G333" s="825">
        <v>57341</v>
      </c>
      <c r="H333" s="2">
        <v>1</v>
      </c>
      <c r="I333" s="826">
        <f t="shared" si="11"/>
        <v>57341</v>
      </c>
      <c r="J333" s="814">
        <v>1</v>
      </c>
      <c r="K333" s="826">
        <f t="shared" si="12"/>
        <v>57341</v>
      </c>
    </row>
    <row r="334" spans="1:11" ht="31.5">
      <c r="A334" s="819">
        <v>326</v>
      </c>
      <c r="B334" s="2">
        <v>16</v>
      </c>
      <c r="C334" s="827" t="s">
        <v>287</v>
      </c>
      <c r="D334" s="37"/>
      <c r="E334" s="37">
        <v>2018</v>
      </c>
      <c r="F334" s="821" t="s">
        <v>12</v>
      </c>
      <c r="G334" s="825">
        <v>220000</v>
      </c>
      <c r="H334" s="2">
        <v>1</v>
      </c>
      <c r="I334" s="826">
        <f t="shared" si="11"/>
        <v>220000</v>
      </c>
      <c r="J334" s="814">
        <v>1</v>
      </c>
      <c r="K334" s="826">
        <f t="shared" si="12"/>
        <v>220000</v>
      </c>
    </row>
    <row r="335" spans="1:11" ht="31.5">
      <c r="A335" s="819">
        <v>327</v>
      </c>
      <c r="B335" s="2">
        <v>17</v>
      </c>
      <c r="C335" s="827" t="s">
        <v>288</v>
      </c>
      <c r="D335" s="37"/>
      <c r="E335" s="37">
        <v>2018</v>
      </c>
      <c r="F335" s="821" t="s">
        <v>12</v>
      </c>
      <c r="G335" s="825">
        <v>37065</v>
      </c>
      <c r="H335" s="2">
        <v>1</v>
      </c>
      <c r="I335" s="826">
        <f t="shared" si="11"/>
        <v>37065</v>
      </c>
      <c r="J335" s="814">
        <v>1</v>
      </c>
      <c r="K335" s="826">
        <f t="shared" si="12"/>
        <v>37065</v>
      </c>
    </row>
    <row r="336" spans="1:11" ht="31.5">
      <c r="A336" s="819">
        <v>328</v>
      </c>
      <c r="B336" s="2">
        <v>18</v>
      </c>
      <c r="C336" s="827" t="s">
        <v>103</v>
      </c>
      <c r="D336" s="37"/>
      <c r="E336" s="37">
        <v>2018</v>
      </c>
      <c r="F336" s="821" t="s">
        <v>12</v>
      </c>
      <c r="G336" s="825">
        <v>50000</v>
      </c>
      <c r="H336" s="2">
        <v>1</v>
      </c>
      <c r="I336" s="826">
        <f t="shared" si="11"/>
        <v>50000</v>
      </c>
      <c r="J336" s="814">
        <v>1</v>
      </c>
      <c r="K336" s="826">
        <f t="shared" si="12"/>
        <v>50000</v>
      </c>
    </row>
    <row r="337" spans="1:11" ht="31.5">
      <c r="A337" s="819">
        <v>329</v>
      </c>
      <c r="B337" s="2">
        <v>19</v>
      </c>
      <c r="C337" s="827" t="s">
        <v>289</v>
      </c>
      <c r="D337" s="37"/>
      <c r="E337" s="37">
        <v>2018</v>
      </c>
      <c r="F337" s="821" t="s">
        <v>12</v>
      </c>
      <c r="G337" s="825">
        <v>15000</v>
      </c>
      <c r="H337" s="2">
        <v>1</v>
      </c>
      <c r="I337" s="826">
        <f t="shared" si="11"/>
        <v>15000</v>
      </c>
      <c r="J337" s="814">
        <v>1</v>
      </c>
      <c r="K337" s="826">
        <f t="shared" si="12"/>
        <v>15000</v>
      </c>
    </row>
    <row r="338" spans="1:11" ht="47.25">
      <c r="A338" s="819">
        <v>330</v>
      </c>
      <c r="B338" s="2">
        <v>20</v>
      </c>
      <c r="C338" s="827" t="s">
        <v>290</v>
      </c>
      <c r="D338" s="37"/>
      <c r="E338" s="37">
        <v>2018</v>
      </c>
      <c r="F338" s="821" t="s">
        <v>12</v>
      </c>
      <c r="G338" s="825">
        <v>10000</v>
      </c>
      <c r="H338" s="2">
        <v>1</v>
      </c>
      <c r="I338" s="826">
        <f t="shared" si="11"/>
        <v>10000</v>
      </c>
      <c r="J338" s="814">
        <v>1</v>
      </c>
      <c r="K338" s="826">
        <f t="shared" si="12"/>
        <v>10000</v>
      </c>
    </row>
    <row r="339" spans="1:11" ht="15.75">
      <c r="A339" s="819">
        <v>331</v>
      </c>
      <c r="B339" s="2">
        <v>21</v>
      </c>
      <c r="C339" s="92" t="s">
        <v>291</v>
      </c>
      <c r="D339" s="828"/>
      <c r="E339" s="55">
        <v>2014</v>
      </c>
      <c r="F339" s="829" t="s">
        <v>12</v>
      </c>
      <c r="G339" s="48">
        <v>7000</v>
      </c>
      <c r="H339" s="823">
        <v>12</v>
      </c>
      <c r="I339" s="830">
        <v>84000</v>
      </c>
      <c r="J339" s="821">
        <v>12</v>
      </c>
      <c r="K339" s="49">
        <v>84000</v>
      </c>
    </row>
    <row r="340" spans="1:11" ht="15.75">
      <c r="A340" s="819">
        <v>332</v>
      </c>
      <c r="B340" s="2">
        <v>22</v>
      </c>
      <c r="C340" s="92" t="s">
        <v>292</v>
      </c>
      <c r="D340" s="831"/>
      <c r="E340" s="55">
        <v>2014</v>
      </c>
      <c r="F340" s="829" t="s">
        <v>12</v>
      </c>
      <c r="G340" s="48">
        <v>20000</v>
      </c>
      <c r="H340" s="823">
        <v>1</v>
      </c>
      <c r="I340" s="830">
        <v>20000</v>
      </c>
      <c r="J340" s="821">
        <v>1</v>
      </c>
      <c r="K340" s="49">
        <v>20000</v>
      </c>
    </row>
    <row r="341" spans="1:11" ht="15.75">
      <c r="A341" s="819">
        <v>333</v>
      </c>
      <c r="B341" s="2">
        <v>23</v>
      </c>
      <c r="C341" s="92" t="s">
        <v>293</v>
      </c>
      <c r="D341" s="828"/>
      <c r="E341" s="55">
        <v>2014</v>
      </c>
      <c r="F341" s="829" t="s">
        <v>12</v>
      </c>
      <c r="G341" s="48">
        <v>21120</v>
      </c>
      <c r="H341" s="823">
        <v>3</v>
      </c>
      <c r="I341" s="830">
        <v>63360</v>
      </c>
      <c r="J341" s="821">
        <v>3</v>
      </c>
      <c r="K341" s="49">
        <v>63360</v>
      </c>
    </row>
    <row r="342" spans="1:11" ht="15.75">
      <c r="A342" s="819">
        <v>334</v>
      </c>
      <c r="B342" s="2">
        <v>24</v>
      </c>
      <c r="C342" s="92" t="s">
        <v>294</v>
      </c>
      <c r="D342" s="831"/>
      <c r="E342" s="55">
        <v>2006</v>
      </c>
      <c r="F342" s="829" t="s">
        <v>12</v>
      </c>
      <c r="G342" s="48">
        <v>0</v>
      </c>
      <c r="H342" s="823">
        <v>1</v>
      </c>
      <c r="I342" s="830">
        <v>0</v>
      </c>
      <c r="J342" s="821">
        <v>1</v>
      </c>
      <c r="K342" s="49">
        <v>0</v>
      </c>
    </row>
    <row r="343" spans="1:11" ht="15.75">
      <c r="A343" s="819">
        <v>335</v>
      </c>
      <c r="B343" s="2">
        <v>25</v>
      </c>
      <c r="C343" s="92" t="s">
        <v>292</v>
      </c>
      <c r="D343" s="828"/>
      <c r="E343" s="55">
        <v>1980</v>
      </c>
      <c r="F343" s="829" t="s">
        <v>12</v>
      </c>
      <c r="G343" s="48">
        <v>10000</v>
      </c>
      <c r="H343" s="823">
        <v>2</v>
      </c>
      <c r="I343" s="830">
        <v>20000</v>
      </c>
      <c r="J343" s="821">
        <v>2</v>
      </c>
      <c r="K343" s="49">
        <v>20000</v>
      </c>
    </row>
    <row r="344" spans="1:11" ht="15.75">
      <c r="A344" s="819">
        <v>336</v>
      </c>
      <c r="B344" s="2">
        <v>26</v>
      </c>
      <c r="C344" s="11" t="s">
        <v>295</v>
      </c>
      <c r="D344" s="832"/>
      <c r="E344" s="55">
        <v>1978</v>
      </c>
      <c r="F344" s="829" t="s">
        <v>12</v>
      </c>
      <c r="G344" s="65">
        <v>560</v>
      </c>
      <c r="H344" s="398">
        <v>40</v>
      </c>
      <c r="I344" s="830">
        <v>22400</v>
      </c>
      <c r="J344" s="50">
        <v>40</v>
      </c>
      <c r="K344" s="49">
        <v>22400</v>
      </c>
    </row>
    <row r="345" spans="1:11" ht="15.75">
      <c r="A345" s="819">
        <v>337</v>
      </c>
      <c r="B345" s="2">
        <v>27</v>
      </c>
      <c r="C345" s="7" t="s">
        <v>296</v>
      </c>
      <c r="D345" s="832"/>
      <c r="E345" s="55">
        <v>1978</v>
      </c>
      <c r="F345" s="829" t="s">
        <v>12</v>
      </c>
      <c r="G345" s="65">
        <v>24486</v>
      </c>
      <c r="H345" s="5">
        <v>1</v>
      </c>
      <c r="I345" s="830">
        <v>24486</v>
      </c>
      <c r="J345" s="37">
        <v>1</v>
      </c>
      <c r="K345" s="49">
        <v>24486</v>
      </c>
    </row>
    <row r="346" spans="1:11" ht="15.75">
      <c r="A346" s="819">
        <v>338</v>
      </c>
      <c r="B346" s="2">
        <v>28</v>
      </c>
      <c r="C346" s="7" t="s">
        <v>297</v>
      </c>
      <c r="D346" s="832"/>
      <c r="E346" s="55">
        <v>1978</v>
      </c>
      <c r="F346" s="829" t="s">
        <v>12</v>
      </c>
      <c r="G346" s="65">
        <v>23523</v>
      </c>
      <c r="H346" s="5">
        <v>1</v>
      </c>
      <c r="I346" s="830">
        <v>23523</v>
      </c>
      <c r="J346" s="37">
        <v>1</v>
      </c>
      <c r="K346" s="49">
        <v>23523</v>
      </c>
    </row>
    <row r="347" spans="1:11" ht="15.75">
      <c r="A347" s="819">
        <v>339</v>
      </c>
      <c r="B347" s="2">
        <v>29</v>
      </c>
      <c r="C347" s="7" t="s">
        <v>298</v>
      </c>
      <c r="D347" s="832"/>
      <c r="E347" s="55">
        <v>1978</v>
      </c>
      <c r="F347" s="829" t="s">
        <v>12</v>
      </c>
      <c r="G347" s="65">
        <v>13351</v>
      </c>
      <c r="H347" s="5">
        <v>1</v>
      </c>
      <c r="I347" s="830">
        <v>13351</v>
      </c>
      <c r="J347" s="37">
        <v>1</v>
      </c>
      <c r="K347" s="49">
        <v>13351</v>
      </c>
    </row>
    <row r="348" spans="1:11" ht="15.75">
      <c r="A348" s="819">
        <v>340</v>
      </c>
      <c r="B348" s="2">
        <v>30</v>
      </c>
      <c r="C348" s="7" t="s">
        <v>249</v>
      </c>
      <c r="D348" s="832"/>
      <c r="E348" s="55">
        <v>2014</v>
      </c>
      <c r="F348" s="829" t="s">
        <v>299</v>
      </c>
      <c r="G348" s="65">
        <v>3510</v>
      </c>
      <c r="H348" s="5">
        <v>11</v>
      </c>
      <c r="I348" s="830">
        <v>38610</v>
      </c>
      <c r="J348" s="37">
        <v>11</v>
      </c>
      <c r="K348" s="49">
        <v>38610</v>
      </c>
    </row>
    <row r="349" spans="1:11" ht="15.75">
      <c r="A349" s="819">
        <v>341</v>
      </c>
      <c r="B349" s="2">
        <v>31</v>
      </c>
      <c r="C349" s="11" t="s">
        <v>300</v>
      </c>
      <c r="D349" s="832"/>
      <c r="E349" s="55">
        <v>2005</v>
      </c>
      <c r="F349" s="829" t="s">
        <v>12</v>
      </c>
      <c r="G349" s="65">
        <v>6125</v>
      </c>
      <c r="H349" s="398">
        <v>10</v>
      </c>
      <c r="I349" s="830">
        <v>61250</v>
      </c>
      <c r="J349" s="50">
        <v>10</v>
      </c>
      <c r="K349" s="49">
        <v>61250</v>
      </c>
    </row>
    <row r="350" spans="1:11" ht="15.75">
      <c r="A350" s="819">
        <v>342</v>
      </c>
      <c r="B350" s="2">
        <v>32</v>
      </c>
      <c r="C350" s="7" t="s">
        <v>301</v>
      </c>
      <c r="D350" s="832"/>
      <c r="E350" s="55">
        <v>1978</v>
      </c>
      <c r="F350" s="829" t="s">
        <v>12</v>
      </c>
      <c r="G350" s="65">
        <v>3000</v>
      </c>
      <c r="H350" s="398">
        <v>1</v>
      </c>
      <c r="I350" s="830">
        <v>3000</v>
      </c>
      <c r="J350" s="50">
        <v>1</v>
      </c>
      <c r="K350" s="49">
        <v>3000</v>
      </c>
    </row>
    <row r="351" spans="1:11" ht="31.5">
      <c r="A351" s="819">
        <v>343</v>
      </c>
      <c r="B351" s="2">
        <v>33</v>
      </c>
      <c r="C351" s="827" t="s">
        <v>302</v>
      </c>
      <c r="D351" s="832"/>
      <c r="E351" s="55">
        <v>2018</v>
      </c>
      <c r="F351" s="829" t="s">
        <v>12</v>
      </c>
      <c r="G351" s="65">
        <v>12030</v>
      </c>
      <c r="H351" s="5">
        <v>1</v>
      </c>
      <c r="I351" s="830">
        <v>12030</v>
      </c>
      <c r="J351" s="37">
        <v>1</v>
      </c>
      <c r="K351" s="49">
        <v>12030</v>
      </c>
    </row>
    <row r="352" spans="1:11" ht="15.75">
      <c r="A352" s="819">
        <v>344</v>
      </c>
      <c r="B352" s="2">
        <v>34</v>
      </c>
      <c r="C352" s="827" t="s">
        <v>131</v>
      </c>
      <c r="D352" s="37"/>
      <c r="E352" s="37">
        <v>2020</v>
      </c>
      <c r="F352" s="821" t="s">
        <v>12</v>
      </c>
      <c r="G352" s="825">
        <v>1470000</v>
      </c>
      <c r="H352" s="2">
        <v>2</v>
      </c>
      <c r="I352" s="826">
        <f t="shared" ref="I352:I354" si="13">H352*G352</f>
        <v>2940000</v>
      </c>
      <c r="J352" s="814">
        <v>2</v>
      </c>
      <c r="K352" s="826">
        <f t="shared" ref="K352:K354" si="14">J352*G352</f>
        <v>2940000</v>
      </c>
    </row>
    <row r="353" spans="1:11" ht="15.75">
      <c r="A353" s="819">
        <v>345</v>
      </c>
      <c r="B353" s="2">
        <v>35</v>
      </c>
      <c r="C353" s="827" t="s">
        <v>137</v>
      </c>
      <c r="D353" s="37"/>
      <c r="E353" s="37">
        <v>2021</v>
      </c>
      <c r="F353" s="821" t="s">
        <v>12</v>
      </c>
      <c r="G353" s="825">
        <v>181300</v>
      </c>
      <c r="H353" s="2">
        <v>1</v>
      </c>
      <c r="I353" s="826">
        <f t="shared" si="13"/>
        <v>181300</v>
      </c>
      <c r="J353" s="814">
        <v>1</v>
      </c>
      <c r="K353" s="826">
        <f t="shared" si="14"/>
        <v>181300</v>
      </c>
    </row>
    <row r="354" spans="1:11" ht="15.75">
      <c r="A354" s="819">
        <v>346</v>
      </c>
      <c r="B354" s="2">
        <v>36</v>
      </c>
      <c r="C354" s="93" t="s">
        <v>170</v>
      </c>
      <c r="D354" s="82"/>
      <c r="E354" s="82">
        <v>2022</v>
      </c>
      <c r="F354" s="82" t="s">
        <v>12</v>
      </c>
      <c r="G354" s="825">
        <v>105000</v>
      </c>
      <c r="H354" s="2">
        <v>2</v>
      </c>
      <c r="I354" s="826">
        <f t="shared" si="13"/>
        <v>210000</v>
      </c>
      <c r="J354" s="814">
        <v>2</v>
      </c>
      <c r="K354" s="826">
        <f t="shared" si="14"/>
        <v>210000</v>
      </c>
    </row>
    <row r="355" spans="1:11" ht="15.75">
      <c r="A355" s="1138" t="s">
        <v>274</v>
      </c>
      <c r="B355" s="1139"/>
      <c r="C355" s="1139"/>
      <c r="D355" s="1139"/>
      <c r="E355" s="1139"/>
      <c r="F355" s="1139"/>
      <c r="G355" s="1140"/>
      <c r="H355" s="833">
        <f>SUM(H319:H354)</f>
        <v>115</v>
      </c>
      <c r="I355" s="834">
        <f>SUM(I319:I351)</f>
        <v>127038058</v>
      </c>
      <c r="J355" s="835">
        <f>SUM(J319:J354)</f>
        <v>115</v>
      </c>
      <c r="K355" s="836">
        <f>SUM(K319:K351)</f>
        <v>127038058</v>
      </c>
    </row>
    <row r="356" spans="1:11">
      <c r="B356" s="816"/>
      <c r="C356" s="816"/>
      <c r="E356" s="813"/>
      <c r="G356" s="817"/>
      <c r="H356" s="818"/>
      <c r="J356" s="813"/>
    </row>
    <row r="357" spans="1:11">
      <c r="B357" s="816"/>
      <c r="C357" s="816"/>
      <c r="E357" s="813"/>
      <c r="G357" s="817"/>
      <c r="H357" s="818"/>
      <c r="J357" s="813"/>
    </row>
    <row r="358" spans="1:11" ht="15.75">
      <c r="A358" s="51"/>
      <c r="B358" s="51"/>
      <c r="C358" s="1137" t="s">
        <v>303</v>
      </c>
      <c r="D358" s="1137"/>
      <c r="E358" s="1137"/>
      <c r="F358" s="1137"/>
      <c r="G358" s="1137"/>
      <c r="H358" s="1137"/>
      <c r="I358" s="1137"/>
      <c r="J358" s="1137"/>
      <c r="K358" s="1137"/>
    </row>
    <row r="359" spans="1:11" ht="15.75">
      <c r="A359" s="2">
        <v>347</v>
      </c>
      <c r="B359" s="2">
        <v>1</v>
      </c>
      <c r="C359" s="11" t="s">
        <v>304</v>
      </c>
      <c r="D359" s="64">
        <v>2017</v>
      </c>
      <c r="E359" s="64">
        <v>2017</v>
      </c>
      <c r="F359" s="64" t="s">
        <v>12</v>
      </c>
      <c r="G359" s="65">
        <v>12440900</v>
      </c>
      <c r="H359" s="4">
        <v>1</v>
      </c>
      <c r="I359" s="65">
        <f>H359*G359</f>
        <v>12440900</v>
      </c>
      <c r="J359" s="28">
        <v>1</v>
      </c>
      <c r="K359" s="65">
        <f>J359*G359</f>
        <v>12440900</v>
      </c>
    </row>
    <row r="360" spans="1:11" ht="15.75">
      <c r="A360" s="2">
        <v>348</v>
      </c>
      <c r="B360" s="2">
        <v>2</v>
      </c>
      <c r="C360" s="11" t="s">
        <v>305</v>
      </c>
      <c r="D360" s="52">
        <v>1982</v>
      </c>
      <c r="E360" s="52">
        <v>1997</v>
      </c>
      <c r="F360" s="52" t="s">
        <v>12</v>
      </c>
      <c r="G360" s="49">
        <v>135634700</v>
      </c>
      <c r="H360" s="398">
        <v>1</v>
      </c>
      <c r="I360" s="53">
        <f>H360*G360</f>
        <v>135634700</v>
      </c>
      <c r="J360" s="50">
        <v>1</v>
      </c>
      <c r="K360" s="49">
        <f>J360*G360</f>
        <v>135634700</v>
      </c>
    </row>
    <row r="361" spans="1:11" ht="31.5">
      <c r="A361" s="2">
        <v>349</v>
      </c>
      <c r="B361" s="2">
        <v>3</v>
      </c>
      <c r="C361" s="11" t="s">
        <v>306</v>
      </c>
      <c r="D361" s="52">
        <v>1976</v>
      </c>
      <c r="E361" s="64">
        <v>1997</v>
      </c>
      <c r="F361" s="52" t="s">
        <v>12</v>
      </c>
      <c r="G361" s="49">
        <v>23931000</v>
      </c>
      <c r="H361" s="398">
        <v>1</v>
      </c>
      <c r="I361" s="53">
        <f>G361*H361</f>
        <v>23931000</v>
      </c>
      <c r="J361" s="50">
        <v>1</v>
      </c>
      <c r="K361" s="49">
        <f>I361*J361</f>
        <v>23931000</v>
      </c>
    </row>
    <row r="362" spans="1:11" ht="31.5">
      <c r="A362" s="2">
        <v>350</v>
      </c>
      <c r="B362" s="2">
        <v>4</v>
      </c>
      <c r="C362" s="11" t="s">
        <v>307</v>
      </c>
      <c r="D362" s="52">
        <v>1973</v>
      </c>
      <c r="E362" s="52">
        <v>1997</v>
      </c>
      <c r="F362" s="52" t="s">
        <v>12</v>
      </c>
      <c r="G362" s="49">
        <v>420600</v>
      </c>
      <c r="H362" s="398">
        <v>1</v>
      </c>
      <c r="I362" s="53">
        <f>H362*G362</f>
        <v>420600</v>
      </c>
      <c r="J362" s="50">
        <v>1</v>
      </c>
      <c r="K362" s="49">
        <f>J362*G362</f>
        <v>420600</v>
      </c>
    </row>
    <row r="363" spans="1:11" ht="15.75">
      <c r="A363" s="2">
        <v>351</v>
      </c>
      <c r="B363" s="2">
        <v>5</v>
      </c>
      <c r="C363" s="11" t="s">
        <v>308</v>
      </c>
      <c r="D363" s="52">
        <v>1973</v>
      </c>
      <c r="E363" s="52">
        <v>1997</v>
      </c>
      <c r="F363" s="52" t="s">
        <v>12</v>
      </c>
      <c r="G363" s="49">
        <v>266900</v>
      </c>
      <c r="H363" s="398">
        <v>1</v>
      </c>
      <c r="I363" s="53">
        <f>H363*G363</f>
        <v>266900</v>
      </c>
      <c r="J363" s="50">
        <v>1</v>
      </c>
      <c r="K363" s="53">
        <f>J363*G363</f>
        <v>266900</v>
      </c>
    </row>
    <row r="364" spans="1:11" ht="15.75">
      <c r="A364" s="2">
        <v>352</v>
      </c>
      <c r="B364" s="2">
        <v>6</v>
      </c>
      <c r="C364" s="11" t="s">
        <v>309</v>
      </c>
      <c r="D364" s="52">
        <v>1975</v>
      </c>
      <c r="E364" s="52">
        <v>1997</v>
      </c>
      <c r="F364" s="52" t="s">
        <v>12</v>
      </c>
      <c r="G364" s="49">
        <v>25205140</v>
      </c>
      <c r="H364" s="398">
        <v>1</v>
      </c>
      <c r="I364" s="53">
        <f>H364*G364</f>
        <v>25205140</v>
      </c>
      <c r="J364" s="50">
        <v>1</v>
      </c>
      <c r="K364" s="49">
        <f>J364*G364</f>
        <v>25205140</v>
      </c>
    </row>
    <row r="365" spans="1:11" ht="15.75">
      <c r="A365" s="2">
        <v>353</v>
      </c>
      <c r="B365" s="2">
        <v>7</v>
      </c>
      <c r="C365" s="11" t="s">
        <v>310</v>
      </c>
      <c r="D365" s="52">
        <v>1985</v>
      </c>
      <c r="E365" s="52">
        <v>1997</v>
      </c>
      <c r="F365" s="52" t="s">
        <v>12</v>
      </c>
      <c r="G365" s="49">
        <v>168380</v>
      </c>
      <c r="H365" s="398">
        <v>1</v>
      </c>
      <c r="I365" s="53">
        <f>H365*G365</f>
        <v>168380</v>
      </c>
      <c r="J365" s="50">
        <v>1</v>
      </c>
      <c r="K365" s="49">
        <f>J365*G365</f>
        <v>168380</v>
      </c>
    </row>
    <row r="366" spans="1:11" ht="15.75">
      <c r="A366" s="2">
        <v>354</v>
      </c>
      <c r="B366" s="2">
        <v>8</v>
      </c>
      <c r="C366" s="11" t="s">
        <v>311</v>
      </c>
      <c r="D366" s="52">
        <v>1985</v>
      </c>
      <c r="E366" s="52">
        <v>1997</v>
      </c>
      <c r="F366" s="52" t="s">
        <v>312</v>
      </c>
      <c r="G366" s="49"/>
      <c r="H366" s="398">
        <v>2</v>
      </c>
      <c r="I366" s="53">
        <v>0</v>
      </c>
      <c r="J366" s="50">
        <v>2</v>
      </c>
      <c r="K366" s="49">
        <v>0</v>
      </c>
    </row>
    <row r="367" spans="1:11" ht="31.5">
      <c r="A367" s="2">
        <v>355</v>
      </c>
      <c r="B367" s="2">
        <v>9</v>
      </c>
      <c r="C367" s="11" t="s">
        <v>313</v>
      </c>
      <c r="D367" s="52">
        <v>1973</v>
      </c>
      <c r="E367" s="52">
        <v>1997</v>
      </c>
      <c r="F367" s="52" t="s">
        <v>12</v>
      </c>
      <c r="G367" s="49">
        <v>10141000</v>
      </c>
      <c r="H367" s="398">
        <v>1</v>
      </c>
      <c r="I367" s="53">
        <f>H367*G367</f>
        <v>10141000</v>
      </c>
      <c r="J367" s="50">
        <v>1</v>
      </c>
      <c r="K367" s="49">
        <f>J367*G367</f>
        <v>10141000</v>
      </c>
    </row>
    <row r="368" spans="1:11" ht="31.5">
      <c r="A368" s="2">
        <v>356</v>
      </c>
      <c r="B368" s="2">
        <v>10</v>
      </c>
      <c r="C368" s="11" t="s">
        <v>314</v>
      </c>
      <c r="D368" s="52"/>
      <c r="E368" s="52"/>
      <c r="F368" s="52" t="s">
        <v>312</v>
      </c>
      <c r="G368" s="49">
        <v>0</v>
      </c>
      <c r="H368" s="398">
        <v>2.5</v>
      </c>
      <c r="I368" s="53">
        <f>H368*G368</f>
        <v>0</v>
      </c>
      <c r="J368" s="50">
        <v>2.5</v>
      </c>
      <c r="K368" s="49">
        <f>J368*G368</f>
        <v>0</v>
      </c>
    </row>
    <row r="369" spans="1:11" ht="15.75">
      <c r="A369" s="2">
        <v>357</v>
      </c>
      <c r="B369" s="2">
        <v>11</v>
      </c>
      <c r="C369" s="11" t="s">
        <v>315</v>
      </c>
      <c r="D369" s="52">
        <v>1984</v>
      </c>
      <c r="E369" s="52">
        <v>1997</v>
      </c>
      <c r="F369" s="52" t="s">
        <v>12</v>
      </c>
      <c r="G369" s="49">
        <v>13010000</v>
      </c>
      <c r="H369" s="398">
        <v>1</v>
      </c>
      <c r="I369" s="53">
        <f>H369*G369</f>
        <v>13010000</v>
      </c>
      <c r="J369" s="50">
        <v>1</v>
      </c>
      <c r="K369" s="49">
        <f>J369*I369</f>
        <v>13010000</v>
      </c>
    </row>
    <row r="370" spans="1:11" ht="31.5">
      <c r="A370" s="2">
        <v>358</v>
      </c>
      <c r="B370" s="2">
        <v>12</v>
      </c>
      <c r="C370" s="11" t="s">
        <v>2743</v>
      </c>
      <c r="D370" s="52">
        <v>1985</v>
      </c>
      <c r="E370" s="52">
        <v>2002</v>
      </c>
      <c r="F370" s="52" t="s">
        <v>316</v>
      </c>
      <c r="G370" s="49">
        <v>2710510</v>
      </c>
      <c r="H370" s="398">
        <v>1</v>
      </c>
      <c r="I370" s="53">
        <f>G370*H370</f>
        <v>2710510</v>
      </c>
      <c r="J370" s="50">
        <v>1</v>
      </c>
      <c r="K370" s="49">
        <f>J370*G370</f>
        <v>2710510</v>
      </c>
    </row>
    <row r="371" spans="1:11" ht="15.75">
      <c r="A371" s="2">
        <v>359</v>
      </c>
      <c r="B371" s="2">
        <v>13</v>
      </c>
      <c r="C371" s="11" t="s">
        <v>317</v>
      </c>
      <c r="D371" s="52">
        <v>1997</v>
      </c>
      <c r="E371" s="52">
        <v>1997</v>
      </c>
      <c r="F371" s="52" t="s">
        <v>12</v>
      </c>
      <c r="G371" s="49">
        <v>980000</v>
      </c>
      <c r="H371" s="398">
        <v>1</v>
      </c>
      <c r="I371" s="53">
        <f t="shared" ref="I371:I422" si="15">H371*G371</f>
        <v>980000</v>
      </c>
      <c r="J371" s="50">
        <v>1</v>
      </c>
      <c r="K371" s="53">
        <f>J371*G371</f>
        <v>980000</v>
      </c>
    </row>
    <row r="372" spans="1:11" ht="31.5">
      <c r="A372" s="2">
        <v>360</v>
      </c>
      <c r="B372" s="2">
        <v>14</v>
      </c>
      <c r="C372" s="11" t="s">
        <v>318</v>
      </c>
      <c r="D372" s="52">
        <v>2013</v>
      </c>
      <c r="E372" s="52">
        <v>2017</v>
      </c>
      <c r="F372" s="52" t="s">
        <v>12</v>
      </c>
      <c r="G372" s="84">
        <v>1687000</v>
      </c>
      <c r="H372" s="4">
        <v>1</v>
      </c>
      <c r="I372" s="10">
        <f t="shared" si="15"/>
        <v>1687000</v>
      </c>
      <c r="J372" s="28">
        <v>1</v>
      </c>
      <c r="K372" s="10">
        <f>J372*G372</f>
        <v>1687000</v>
      </c>
    </row>
    <row r="373" spans="1:11" ht="15.75">
      <c r="A373" s="2">
        <v>361</v>
      </c>
      <c r="B373" s="2">
        <v>15</v>
      </c>
      <c r="C373" s="54" t="s">
        <v>319</v>
      </c>
      <c r="D373" s="52"/>
      <c r="E373" s="52">
        <v>2005</v>
      </c>
      <c r="F373" s="55" t="s">
        <v>12</v>
      </c>
      <c r="G373" s="84">
        <v>15000</v>
      </c>
      <c r="H373" s="4">
        <v>2</v>
      </c>
      <c r="I373" s="10">
        <f t="shared" si="15"/>
        <v>30000</v>
      </c>
      <c r="J373" s="28">
        <v>2</v>
      </c>
      <c r="K373" s="10">
        <f t="shared" ref="K373:K422" si="16">J373*G373</f>
        <v>30000</v>
      </c>
    </row>
    <row r="374" spans="1:11" ht="15.75">
      <c r="A374" s="2">
        <v>362</v>
      </c>
      <c r="B374" s="2">
        <v>16</v>
      </c>
      <c r="C374" s="11" t="s">
        <v>320</v>
      </c>
      <c r="D374" s="52"/>
      <c r="E374" s="52">
        <v>2016</v>
      </c>
      <c r="F374" s="55" t="s">
        <v>12</v>
      </c>
      <c r="G374" s="84">
        <v>44240</v>
      </c>
      <c r="H374" s="4">
        <v>1</v>
      </c>
      <c r="I374" s="10">
        <f t="shared" si="15"/>
        <v>44240</v>
      </c>
      <c r="J374" s="28">
        <v>1</v>
      </c>
      <c r="K374" s="10">
        <f t="shared" si="16"/>
        <v>44240</v>
      </c>
    </row>
    <row r="375" spans="1:11" ht="15.75">
      <c r="A375" s="2">
        <v>363</v>
      </c>
      <c r="B375" s="2">
        <v>17</v>
      </c>
      <c r="C375" s="11" t="s">
        <v>321</v>
      </c>
      <c r="D375" s="52"/>
      <c r="E375" s="52">
        <v>2016</v>
      </c>
      <c r="F375" s="55" t="s">
        <v>12</v>
      </c>
      <c r="G375" s="84">
        <v>34286</v>
      </c>
      <c r="H375" s="4">
        <v>1</v>
      </c>
      <c r="I375" s="10">
        <f t="shared" si="15"/>
        <v>34286</v>
      </c>
      <c r="J375" s="28">
        <v>1</v>
      </c>
      <c r="K375" s="10">
        <f t="shared" si="16"/>
        <v>34286</v>
      </c>
    </row>
    <row r="376" spans="1:11" ht="15.75">
      <c r="A376" s="2">
        <v>364</v>
      </c>
      <c r="B376" s="2">
        <v>18</v>
      </c>
      <c r="C376" s="11" t="s">
        <v>322</v>
      </c>
      <c r="D376" s="52"/>
      <c r="E376" s="52">
        <v>1994</v>
      </c>
      <c r="F376" s="55" t="s">
        <v>12</v>
      </c>
      <c r="G376" s="84">
        <v>15000</v>
      </c>
      <c r="H376" s="4">
        <v>1</v>
      </c>
      <c r="I376" s="10">
        <f t="shared" si="15"/>
        <v>15000</v>
      </c>
      <c r="J376" s="28">
        <v>1</v>
      </c>
      <c r="K376" s="10">
        <f t="shared" si="16"/>
        <v>15000</v>
      </c>
    </row>
    <row r="377" spans="1:11" ht="15.75">
      <c r="A377" s="2">
        <v>365</v>
      </c>
      <c r="B377" s="2">
        <v>19</v>
      </c>
      <c r="C377" s="11" t="s">
        <v>323</v>
      </c>
      <c r="D377" s="52"/>
      <c r="E377" s="52">
        <v>2012</v>
      </c>
      <c r="F377" s="55" t="s">
        <v>12</v>
      </c>
      <c r="G377" s="84">
        <v>10000</v>
      </c>
      <c r="H377" s="4">
        <v>4</v>
      </c>
      <c r="I377" s="10">
        <f t="shared" si="15"/>
        <v>40000</v>
      </c>
      <c r="J377" s="28">
        <v>4</v>
      </c>
      <c r="K377" s="10">
        <f t="shared" si="16"/>
        <v>40000</v>
      </c>
    </row>
    <row r="378" spans="1:11" ht="15.75">
      <c r="A378" s="2">
        <v>366</v>
      </c>
      <c r="B378" s="2">
        <v>20</v>
      </c>
      <c r="C378" s="11" t="s">
        <v>324</v>
      </c>
      <c r="D378" s="52"/>
      <c r="E378" s="52">
        <v>2012</v>
      </c>
      <c r="F378" s="55" t="s">
        <v>12</v>
      </c>
      <c r="G378" s="84">
        <v>21840</v>
      </c>
      <c r="H378" s="4">
        <v>1</v>
      </c>
      <c r="I378" s="10">
        <f t="shared" si="15"/>
        <v>21840</v>
      </c>
      <c r="J378" s="28">
        <v>1</v>
      </c>
      <c r="K378" s="10">
        <f t="shared" si="16"/>
        <v>21840</v>
      </c>
    </row>
    <row r="379" spans="1:11" ht="15.75">
      <c r="A379" s="2">
        <v>367</v>
      </c>
      <c r="B379" s="2">
        <v>21</v>
      </c>
      <c r="C379" s="11" t="s">
        <v>325</v>
      </c>
      <c r="D379" s="52"/>
      <c r="E379" s="52">
        <v>2012</v>
      </c>
      <c r="F379" s="55" t="s">
        <v>12</v>
      </c>
      <c r="G379" s="84">
        <v>27300</v>
      </c>
      <c r="H379" s="4">
        <v>1</v>
      </c>
      <c r="I379" s="10">
        <f t="shared" si="15"/>
        <v>27300</v>
      </c>
      <c r="J379" s="28">
        <v>1</v>
      </c>
      <c r="K379" s="10">
        <f t="shared" si="16"/>
        <v>27300</v>
      </c>
    </row>
    <row r="380" spans="1:11" ht="15.75">
      <c r="A380" s="2">
        <v>368</v>
      </c>
      <c r="B380" s="2">
        <v>22</v>
      </c>
      <c r="C380" s="11" t="s">
        <v>326</v>
      </c>
      <c r="D380" s="52"/>
      <c r="E380" s="52">
        <v>2017</v>
      </c>
      <c r="F380" s="55" t="s">
        <v>12</v>
      </c>
      <c r="G380" s="84">
        <v>45000</v>
      </c>
      <c r="H380" s="4">
        <v>1</v>
      </c>
      <c r="I380" s="10">
        <f t="shared" si="15"/>
        <v>45000</v>
      </c>
      <c r="J380" s="28">
        <v>1</v>
      </c>
      <c r="K380" s="10">
        <f t="shared" si="16"/>
        <v>45000</v>
      </c>
    </row>
    <row r="381" spans="1:11" ht="15.75">
      <c r="A381" s="2">
        <v>369</v>
      </c>
      <c r="B381" s="2">
        <v>23</v>
      </c>
      <c r="C381" s="11" t="s">
        <v>327</v>
      </c>
      <c r="D381" s="52"/>
      <c r="E381" s="52">
        <v>2017</v>
      </c>
      <c r="F381" s="55" t="s">
        <v>12</v>
      </c>
      <c r="G381" s="84">
        <v>120000</v>
      </c>
      <c r="H381" s="4">
        <v>1</v>
      </c>
      <c r="I381" s="10">
        <f t="shared" si="15"/>
        <v>120000</v>
      </c>
      <c r="J381" s="28">
        <v>1</v>
      </c>
      <c r="K381" s="10">
        <f t="shared" si="16"/>
        <v>120000</v>
      </c>
    </row>
    <row r="382" spans="1:11" ht="15.75">
      <c r="A382" s="2">
        <v>370</v>
      </c>
      <c r="B382" s="2">
        <v>24</v>
      </c>
      <c r="C382" s="11" t="s">
        <v>153</v>
      </c>
      <c r="D382" s="52"/>
      <c r="E382" s="52">
        <v>2014</v>
      </c>
      <c r="F382" s="55" t="s">
        <v>12</v>
      </c>
      <c r="G382" s="84">
        <v>21840</v>
      </c>
      <c r="H382" s="4">
        <v>1</v>
      </c>
      <c r="I382" s="10">
        <f t="shared" si="15"/>
        <v>21840</v>
      </c>
      <c r="J382" s="28">
        <v>1</v>
      </c>
      <c r="K382" s="10">
        <f t="shared" si="16"/>
        <v>21840</v>
      </c>
    </row>
    <row r="383" spans="1:11" ht="15.75">
      <c r="A383" s="2">
        <v>371</v>
      </c>
      <c r="B383" s="2">
        <v>25</v>
      </c>
      <c r="C383" s="11" t="s">
        <v>328</v>
      </c>
      <c r="D383" s="52"/>
      <c r="E383" s="52">
        <v>2014</v>
      </c>
      <c r="F383" s="55" t="s">
        <v>12</v>
      </c>
      <c r="G383" s="84">
        <v>30030</v>
      </c>
      <c r="H383" s="4">
        <v>2</v>
      </c>
      <c r="I383" s="10">
        <f t="shared" si="15"/>
        <v>60060</v>
      </c>
      <c r="J383" s="28">
        <v>2</v>
      </c>
      <c r="K383" s="10">
        <f t="shared" si="16"/>
        <v>60060</v>
      </c>
    </row>
    <row r="384" spans="1:11" ht="15.75">
      <c r="A384" s="2">
        <v>372</v>
      </c>
      <c r="B384" s="2">
        <v>26</v>
      </c>
      <c r="C384" s="54" t="s">
        <v>329</v>
      </c>
      <c r="D384" s="55"/>
      <c r="E384" s="55">
        <v>2005</v>
      </c>
      <c r="F384" s="55" t="s">
        <v>12</v>
      </c>
      <c r="G384" s="84">
        <v>10000</v>
      </c>
      <c r="H384" s="4">
        <v>1</v>
      </c>
      <c r="I384" s="10">
        <f t="shared" si="15"/>
        <v>10000</v>
      </c>
      <c r="J384" s="28">
        <v>1</v>
      </c>
      <c r="K384" s="10">
        <f t="shared" si="16"/>
        <v>10000</v>
      </c>
    </row>
    <row r="385" spans="1:11" ht="15.75">
      <c r="A385" s="2">
        <v>373</v>
      </c>
      <c r="B385" s="2">
        <v>27</v>
      </c>
      <c r="C385" s="837" t="s">
        <v>330</v>
      </c>
      <c r="D385" s="55"/>
      <c r="E385" s="55">
        <v>2014</v>
      </c>
      <c r="F385" s="55" t="s">
        <v>12</v>
      </c>
      <c r="G385" s="84">
        <v>25000</v>
      </c>
      <c r="H385" s="4">
        <v>1</v>
      </c>
      <c r="I385" s="10">
        <f t="shared" si="15"/>
        <v>25000</v>
      </c>
      <c r="J385" s="28">
        <v>1</v>
      </c>
      <c r="K385" s="10">
        <f t="shared" si="16"/>
        <v>25000</v>
      </c>
    </row>
    <row r="386" spans="1:11" ht="15.75">
      <c r="A386" s="2">
        <v>374</v>
      </c>
      <c r="B386" s="2">
        <v>28</v>
      </c>
      <c r="C386" s="11" t="s">
        <v>119</v>
      </c>
      <c r="D386" s="52"/>
      <c r="E386" s="52">
        <v>2007</v>
      </c>
      <c r="F386" s="55" t="s">
        <v>12</v>
      </c>
      <c r="G386" s="84">
        <v>21504</v>
      </c>
      <c r="H386" s="4">
        <v>1</v>
      </c>
      <c r="I386" s="10">
        <f t="shared" si="15"/>
        <v>21504</v>
      </c>
      <c r="J386" s="28">
        <v>1</v>
      </c>
      <c r="K386" s="10">
        <f t="shared" si="16"/>
        <v>21504</v>
      </c>
    </row>
    <row r="387" spans="1:11" ht="15.75">
      <c r="A387" s="2">
        <v>375</v>
      </c>
      <c r="B387" s="2">
        <v>29</v>
      </c>
      <c r="C387" s="11" t="s">
        <v>331</v>
      </c>
      <c r="D387" s="52"/>
      <c r="E387" s="52">
        <v>2007</v>
      </c>
      <c r="F387" s="55" t="s">
        <v>12</v>
      </c>
      <c r="G387" s="84">
        <v>20020</v>
      </c>
      <c r="H387" s="4">
        <v>1</v>
      </c>
      <c r="I387" s="10">
        <f t="shared" si="15"/>
        <v>20020</v>
      </c>
      <c r="J387" s="28">
        <v>1</v>
      </c>
      <c r="K387" s="10">
        <f t="shared" si="16"/>
        <v>20020</v>
      </c>
    </row>
    <row r="388" spans="1:11" ht="15.75">
      <c r="A388" s="2">
        <v>376</v>
      </c>
      <c r="B388" s="2">
        <v>30</v>
      </c>
      <c r="C388" s="11" t="s">
        <v>332</v>
      </c>
      <c r="D388" s="52"/>
      <c r="E388" s="52">
        <v>2016</v>
      </c>
      <c r="F388" s="55" t="s">
        <v>12</v>
      </c>
      <c r="G388" s="84">
        <v>35000</v>
      </c>
      <c r="H388" s="4">
        <v>1</v>
      </c>
      <c r="I388" s="10">
        <f t="shared" si="15"/>
        <v>35000</v>
      </c>
      <c r="J388" s="28">
        <v>1</v>
      </c>
      <c r="K388" s="10">
        <f t="shared" si="16"/>
        <v>35000</v>
      </c>
    </row>
    <row r="389" spans="1:11" ht="15.75">
      <c r="A389" s="2">
        <v>377</v>
      </c>
      <c r="B389" s="2">
        <v>31</v>
      </c>
      <c r="C389" s="11" t="s">
        <v>333</v>
      </c>
      <c r="D389" s="52"/>
      <c r="E389" s="52">
        <v>2012</v>
      </c>
      <c r="F389" s="55" t="s">
        <v>12</v>
      </c>
      <c r="G389" s="84">
        <v>22750</v>
      </c>
      <c r="H389" s="4">
        <v>1</v>
      </c>
      <c r="I389" s="10">
        <f t="shared" si="15"/>
        <v>22750</v>
      </c>
      <c r="J389" s="28">
        <v>1</v>
      </c>
      <c r="K389" s="10">
        <f t="shared" si="16"/>
        <v>22750</v>
      </c>
    </row>
    <row r="390" spans="1:11" ht="15.75">
      <c r="A390" s="2">
        <v>378</v>
      </c>
      <c r="B390" s="2">
        <v>32</v>
      </c>
      <c r="C390" s="11" t="s">
        <v>334</v>
      </c>
      <c r="D390" s="52"/>
      <c r="E390" s="52">
        <v>2015</v>
      </c>
      <c r="F390" s="55" t="s">
        <v>12</v>
      </c>
      <c r="G390" s="84">
        <v>30030</v>
      </c>
      <c r="H390" s="4">
        <v>1</v>
      </c>
      <c r="I390" s="10">
        <f t="shared" si="15"/>
        <v>30030</v>
      </c>
      <c r="J390" s="28">
        <v>1</v>
      </c>
      <c r="K390" s="10">
        <f t="shared" si="16"/>
        <v>30030</v>
      </c>
    </row>
    <row r="391" spans="1:11" ht="15.75">
      <c r="A391" s="2">
        <v>379</v>
      </c>
      <c r="B391" s="2">
        <v>33</v>
      </c>
      <c r="C391" s="11" t="s">
        <v>335</v>
      </c>
      <c r="D391" s="52"/>
      <c r="E391" s="52">
        <v>2005</v>
      </c>
      <c r="F391" s="55" t="s">
        <v>12</v>
      </c>
      <c r="G391" s="84">
        <v>12000</v>
      </c>
      <c r="H391" s="4">
        <v>1</v>
      </c>
      <c r="I391" s="10">
        <f t="shared" si="15"/>
        <v>12000</v>
      </c>
      <c r="J391" s="28">
        <v>1</v>
      </c>
      <c r="K391" s="10">
        <f t="shared" si="16"/>
        <v>12000</v>
      </c>
    </row>
    <row r="392" spans="1:11" ht="15.75">
      <c r="A392" s="2">
        <v>380</v>
      </c>
      <c r="B392" s="2">
        <v>34</v>
      </c>
      <c r="C392" s="11" t="s">
        <v>336</v>
      </c>
      <c r="D392" s="52"/>
      <c r="E392" s="52">
        <v>2011</v>
      </c>
      <c r="F392" s="55" t="s">
        <v>12</v>
      </c>
      <c r="G392" s="84">
        <v>19565</v>
      </c>
      <c r="H392" s="4">
        <v>1</v>
      </c>
      <c r="I392" s="10">
        <f t="shared" si="15"/>
        <v>19565</v>
      </c>
      <c r="J392" s="28">
        <v>1</v>
      </c>
      <c r="K392" s="10">
        <f t="shared" si="16"/>
        <v>19565</v>
      </c>
    </row>
    <row r="393" spans="1:11" ht="15.75">
      <c r="A393" s="2">
        <v>381</v>
      </c>
      <c r="B393" s="2">
        <v>35</v>
      </c>
      <c r="C393" s="54" t="s">
        <v>329</v>
      </c>
      <c r="D393" s="55"/>
      <c r="E393" s="55">
        <v>2005</v>
      </c>
      <c r="F393" s="55" t="s">
        <v>12</v>
      </c>
      <c r="G393" s="84">
        <v>15000</v>
      </c>
      <c r="H393" s="4">
        <v>2</v>
      </c>
      <c r="I393" s="10">
        <f t="shared" si="15"/>
        <v>30000</v>
      </c>
      <c r="J393" s="28">
        <v>2</v>
      </c>
      <c r="K393" s="10">
        <f t="shared" si="16"/>
        <v>30000</v>
      </c>
    </row>
    <row r="394" spans="1:11" ht="15.75">
      <c r="A394" s="2">
        <v>382</v>
      </c>
      <c r="B394" s="2">
        <v>36</v>
      </c>
      <c r="C394" s="11" t="s">
        <v>153</v>
      </c>
      <c r="D394" s="52"/>
      <c r="E394" s="52">
        <v>2014</v>
      </c>
      <c r="F394" s="55" t="s">
        <v>12</v>
      </c>
      <c r="G394" s="84">
        <v>21840</v>
      </c>
      <c r="H394" s="4">
        <v>1</v>
      </c>
      <c r="I394" s="10">
        <f t="shared" si="15"/>
        <v>21840</v>
      </c>
      <c r="J394" s="28">
        <v>1</v>
      </c>
      <c r="K394" s="10">
        <f t="shared" si="16"/>
        <v>21840</v>
      </c>
    </row>
    <row r="395" spans="1:11" ht="15.75">
      <c r="A395" s="2">
        <v>383</v>
      </c>
      <c r="B395" s="2">
        <v>37</v>
      </c>
      <c r="C395" s="11" t="s">
        <v>328</v>
      </c>
      <c r="D395" s="52"/>
      <c r="E395" s="52">
        <v>2014</v>
      </c>
      <c r="F395" s="55" t="s">
        <v>12</v>
      </c>
      <c r="G395" s="84">
        <v>30030</v>
      </c>
      <c r="H395" s="4">
        <v>1</v>
      </c>
      <c r="I395" s="10">
        <f t="shared" si="15"/>
        <v>30030</v>
      </c>
      <c r="J395" s="28">
        <v>1</v>
      </c>
      <c r="K395" s="10">
        <f t="shared" si="16"/>
        <v>30030</v>
      </c>
    </row>
    <row r="396" spans="1:11" ht="15.75">
      <c r="A396" s="2">
        <v>384</v>
      </c>
      <c r="B396" s="2">
        <v>38</v>
      </c>
      <c r="C396" s="11" t="s">
        <v>337</v>
      </c>
      <c r="D396" s="52"/>
      <c r="E396" s="52">
        <v>2017</v>
      </c>
      <c r="F396" s="55" t="s">
        <v>12</v>
      </c>
      <c r="G396" s="84">
        <v>54194</v>
      </c>
      <c r="H396" s="4">
        <v>1</v>
      </c>
      <c r="I396" s="10">
        <f t="shared" si="15"/>
        <v>54194</v>
      </c>
      <c r="J396" s="28">
        <v>1</v>
      </c>
      <c r="K396" s="10">
        <f t="shared" si="16"/>
        <v>54194</v>
      </c>
    </row>
    <row r="397" spans="1:11" ht="15.75">
      <c r="A397" s="2">
        <v>385</v>
      </c>
      <c r="B397" s="2">
        <v>39</v>
      </c>
      <c r="C397" s="11" t="s">
        <v>326</v>
      </c>
      <c r="D397" s="52"/>
      <c r="E397" s="52">
        <v>2014</v>
      </c>
      <c r="F397" s="55" t="s">
        <v>12</v>
      </c>
      <c r="G397" s="84">
        <v>94500</v>
      </c>
      <c r="H397" s="4">
        <v>1</v>
      </c>
      <c r="I397" s="10">
        <f t="shared" si="15"/>
        <v>94500</v>
      </c>
      <c r="J397" s="28">
        <v>1</v>
      </c>
      <c r="K397" s="10">
        <f t="shared" si="16"/>
        <v>94500</v>
      </c>
    </row>
    <row r="398" spans="1:11" ht="15.75">
      <c r="A398" s="2">
        <v>386</v>
      </c>
      <c r="B398" s="2">
        <v>40</v>
      </c>
      <c r="C398" s="11" t="s">
        <v>153</v>
      </c>
      <c r="D398" s="52"/>
      <c r="E398" s="52">
        <v>2014</v>
      </c>
      <c r="F398" s="55" t="s">
        <v>12</v>
      </c>
      <c r="G398" s="84">
        <v>21840</v>
      </c>
      <c r="H398" s="4">
        <v>2</v>
      </c>
      <c r="I398" s="10">
        <f t="shared" si="15"/>
        <v>43680</v>
      </c>
      <c r="J398" s="28">
        <v>2</v>
      </c>
      <c r="K398" s="10">
        <f t="shared" si="16"/>
        <v>43680</v>
      </c>
    </row>
    <row r="399" spans="1:11" ht="15.75">
      <c r="A399" s="2">
        <v>387</v>
      </c>
      <c r="B399" s="2">
        <v>41</v>
      </c>
      <c r="C399" s="11" t="s">
        <v>333</v>
      </c>
      <c r="D399" s="52"/>
      <c r="E399" s="52">
        <v>2012</v>
      </c>
      <c r="F399" s="55" t="s">
        <v>12</v>
      </c>
      <c r="G399" s="84">
        <v>19110</v>
      </c>
      <c r="H399" s="4">
        <v>1</v>
      </c>
      <c r="I399" s="10">
        <f t="shared" si="15"/>
        <v>19110</v>
      </c>
      <c r="J399" s="28">
        <v>1</v>
      </c>
      <c r="K399" s="10">
        <f t="shared" si="16"/>
        <v>19110</v>
      </c>
    </row>
    <row r="400" spans="1:11" ht="15.75">
      <c r="A400" s="2">
        <v>388</v>
      </c>
      <c r="B400" s="2">
        <v>42</v>
      </c>
      <c r="C400" s="11" t="s">
        <v>326</v>
      </c>
      <c r="D400" s="52"/>
      <c r="E400" s="52">
        <v>2014</v>
      </c>
      <c r="F400" s="55" t="s">
        <v>12</v>
      </c>
      <c r="G400" s="84">
        <v>45000</v>
      </c>
      <c r="H400" s="4">
        <v>1</v>
      </c>
      <c r="I400" s="10">
        <f t="shared" si="15"/>
        <v>45000</v>
      </c>
      <c r="J400" s="28">
        <v>1</v>
      </c>
      <c r="K400" s="10">
        <f t="shared" si="16"/>
        <v>45000</v>
      </c>
    </row>
    <row r="401" spans="1:11" ht="15.75">
      <c r="A401" s="2">
        <v>389</v>
      </c>
      <c r="B401" s="2">
        <v>43</v>
      </c>
      <c r="C401" s="11" t="s">
        <v>155</v>
      </c>
      <c r="D401" s="52"/>
      <c r="E401" s="52">
        <v>2011</v>
      </c>
      <c r="F401" s="55" t="s">
        <v>12</v>
      </c>
      <c r="G401" s="84">
        <v>20000</v>
      </c>
      <c r="H401" s="4">
        <v>3</v>
      </c>
      <c r="I401" s="10">
        <f t="shared" si="15"/>
        <v>60000</v>
      </c>
      <c r="J401" s="28">
        <v>3</v>
      </c>
      <c r="K401" s="10">
        <f t="shared" si="16"/>
        <v>60000</v>
      </c>
    </row>
    <row r="402" spans="1:11" ht="15.75">
      <c r="A402" s="2">
        <v>390</v>
      </c>
      <c r="B402" s="2">
        <v>44</v>
      </c>
      <c r="C402" s="11" t="s">
        <v>329</v>
      </c>
      <c r="D402" s="52"/>
      <c r="E402" s="52">
        <v>2014</v>
      </c>
      <c r="F402" s="55" t="s">
        <v>12</v>
      </c>
      <c r="G402" s="84">
        <v>21840</v>
      </c>
      <c r="H402" s="4">
        <v>1</v>
      </c>
      <c r="I402" s="10">
        <f t="shared" si="15"/>
        <v>21840</v>
      </c>
      <c r="J402" s="28">
        <v>1</v>
      </c>
      <c r="K402" s="10">
        <f t="shared" si="16"/>
        <v>21840</v>
      </c>
    </row>
    <row r="403" spans="1:11" ht="15.75">
      <c r="A403" s="2">
        <v>391</v>
      </c>
      <c r="B403" s="2">
        <v>45</v>
      </c>
      <c r="C403" s="11" t="s">
        <v>326</v>
      </c>
      <c r="D403" s="52"/>
      <c r="E403" s="52">
        <v>2017</v>
      </c>
      <c r="F403" s="55" t="s">
        <v>12</v>
      </c>
      <c r="G403" s="84">
        <v>60000</v>
      </c>
      <c r="H403" s="4">
        <v>1</v>
      </c>
      <c r="I403" s="10">
        <f t="shared" si="15"/>
        <v>60000</v>
      </c>
      <c r="J403" s="28">
        <v>1</v>
      </c>
      <c r="K403" s="10">
        <f t="shared" si="16"/>
        <v>60000</v>
      </c>
    </row>
    <row r="404" spans="1:11" ht="15.75">
      <c r="A404" s="2">
        <v>392</v>
      </c>
      <c r="B404" s="2">
        <v>46</v>
      </c>
      <c r="C404" s="11" t="s">
        <v>119</v>
      </c>
      <c r="D404" s="52"/>
      <c r="E404" s="52">
        <v>2011</v>
      </c>
      <c r="F404" s="55" t="s">
        <v>12</v>
      </c>
      <c r="G404" s="84">
        <v>21840</v>
      </c>
      <c r="H404" s="4">
        <v>1</v>
      </c>
      <c r="I404" s="10">
        <f t="shared" si="15"/>
        <v>21840</v>
      </c>
      <c r="J404" s="28">
        <v>1</v>
      </c>
      <c r="K404" s="10">
        <f t="shared" si="16"/>
        <v>21840</v>
      </c>
    </row>
    <row r="405" spans="1:11" ht="15.75">
      <c r="A405" s="2">
        <v>393</v>
      </c>
      <c r="B405" s="2">
        <v>47</v>
      </c>
      <c r="C405" s="11" t="s">
        <v>337</v>
      </c>
      <c r="D405" s="52"/>
      <c r="E405" s="52">
        <v>2017</v>
      </c>
      <c r="F405" s="55" t="s">
        <v>12</v>
      </c>
      <c r="G405" s="84">
        <v>55300</v>
      </c>
      <c r="H405" s="4">
        <v>1</v>
      </c>
      <c r="I405" s="10">
        <f t="shared" si="15"/>
        <v>55300</v>
      </c>
      <c r="J405" s="28">
        <v>1</v>
      </c>
      <c r="K405" s="10">
        <f t="shared" si="16"/>
        <v>55300</v>
      </c>
    </row>
    <row r="406" spans="1:11" ht="15.75">
      <c r="A406" s="2">
        <v>394</v>
      </c>
      <c r="B406" s="2">
        <v>48</v>
      </c>
      <c r="C406" s="11" t="s">
        <v>338</v>
      </c>
      <c r="D406" s="52"/>
      <c r="E406" s="52">
        <v>2012</v>
      </c>
      <c r="F406" s="55" t="s">
        <v>12</v>
      </c>
      <c r="G406" s="84">
        <v>25000</v>
      </c>
      <c r="H406" s="4">
        <v>1</v>
      </c>
      <c r="I406" s="10">
        <f t="shared" si="15"/>
        <v>25000</v>
      </c>
      <c r="J406" s="28">
        <v>1</v>
      </c>
      <c r="K406" s="10">
        <f t="shared" si="16"/>
        <v>25000</v>
      </c>
    </row>
    <row r="407" spans="1:11" ht="15.75">
      <c r="A407" s="2">
        <v>395</v>
      </c>
      <c r="B407" s="2">
        <v>49</v>
      </c>
      <c r="C407" s="11" t="s">
        <v>339</v>
      </c>
      <c r="D407" s="52"/>
      <c r="E407" s="52">
        <v>2015</v>
      </c>
      <c r="F407" s="55" t="s">
        <v>12</v>
      </c>
      <c r="G407" s="84">
        <v>45000</v>
      </c>
      <c r="H407" s="4">
        <v>1</v>
      </c>
      <c r="I407" s="10">
        <f t="shared" si="15"/>
        <v>45000</v>
      </c>
      <c r="J407" s="28">
        <v>1</v>
      </c>
      <c r="K407" s="10">
        <f t="shared" si="16"/>
        <v>45000</v>
      </c>
    </row>
    <row r="408" spans="1:11" ht="15.75">
      <c r="A408" s="2">
        <v>396</v>
      </c>
      <c r="B408" s="2">
        <v>50</v>
      </c>
      <c r="C408" s="11" t="s">
        <v>340</v>
      </c>
      <c r="D408" s="52"/>
      <c r="E408" s="52">
        <v>2015</v>
      </c>
      <c r="F408" s="55" t="s">
        <v>12</v>
      </c>
      <c r="G408" s="84">
        <v>50000</v>
      </c>
      <c r="H408" s="4">
        <v>1</v>
      </c>
      <c r="I408" s="10">
        <f t="shared" si="15"/>
        <v>50000</v>
      </c>
      <c r="J408" s="28">
        <v>1</v>
      </c>
      <c r="K408" s="10">
        <f t="shared" si="16"/>
        <v>50000</v>
      </c>
    </row>
    <row r="409" spans="1:11" ht="15.75">
      <c r="A409" s="2">
        <v>397</v>
      </c>
      <c r="B409" s="2">
        <v>51</v>
      </c>
      <c r="C409" s="11" t="s">
        <v>341</v>
      </c>
      <c r="D409" s="52"/>
      <c r="E409" s="52">
        <v>2009</v>
      </c>
      <c r="F409" s="55" t="s">
        <v>12</v>
      </c>
      <c r="G409" s="84">
        <v>100000</v>
      </c>
      <c r="H409" s="4">
        <v>1</v>
      </c>
      <c r="I409" s="10">
        <f t="shared" si="15"/>
        <v>100000</v>
      </c>
      <c r="J409" s="28">
        <v>1</v>
      </c>
      <c r="K409" s="10">
        <f t="shared" si="16"/>
        <v>100000</v>
      </c>
    </row>
    <row r="410" spans="1:11" ht="15.75">
      <c r="A410" s="2">
        <v>398</v>
      </c>
      <c r="B410" s="2">
        <v>52</v>
      </c>
      <c r="C410" s="11" t="s">
        <v>285</v>
      </c>
      <c r="D410" s="52"/>
      <c r="E410" s="52">
        <v>2016</v>
      </c>
      <c r="F410" s="55" t="s">
        <v>12</v>
      </c>
      <c r="G410" s="84">
        <v>508900</v>
      </c>
      <c r="H410" s="4">
        <v>1</v>
      </c>
      <c r="I410" s="10">
        <f t="shared" si="15"/>
        <v>508900</v>
      </c>
      <c r="J410" s="28">
        <v>1</v>
      </c>
      <c r="K410" s="10">
        <f t="shared" si="16"/>
        <v>508900</v>
      </c>
    </row>
    <row r="411" spans="1:11" ht="15.75">
      <c r="A411" s="2">
        <v>399</v>
      </c>
      <c r="B411" s="2">
        <v>53</v>
      </c>
      <c r="C411" s="11" t="s">
        <v>177</v>
      </c>
      <c r="D411" s="52"/>
      <c r="E411" s="52">
        <v>2016</v>
      </c>
      <c r="F411" s="55" t="s">
        <v>342</v>
      </c>
      <c r="G411" s="84">
        <v>43400</v>
      </c>
      <c r="H411" s="4">
        <v>1</v>
      </c>
      <c r="I411" s="10">
        <f t="shared" si="15"/>
        <v>43400</v>
      </c>
      <c r="J411" s="28">
        <v>1</v>
      </c>
      <c r="K411" s="10">
        <f t="shared" si="16"/>
        <v>43400</v>
      </c>
    </row>
    <row r="412" spans="1:11" ht="15.75">
      <c r="A412" s="2">
        <v>400</v>
      </c>
      <c r="B412" s="2">
        <v>54</v>
      </c>
      <c r="C412" s="11" t="s">
        <v>339</v>
      </c>
      <c r="D412" s="52"/>
      <c r="E412" s="52">
        <v>2017</v>
      </c>
      <c r="F412" s="55" t="s">
        <v>12</v>
      </c>
      <c r="G412" s="84">
        <v>150000</v>
      </c>
      <c r="H412" s="4">
        <v>1</v>
      </c>
      <c r="I412" s="10">
        <f t="shared" si="15"/>
        <v>150000</v>
      </c>
      <c r="J412" s="28">
        <v>1</v>
      </c>
      <c r="K412" s="10">
        <f t="shared" si="16"/>
        <v>150000</v>
      </c>
    </row>
    <row r="413" spans="1:11" ht="15.75">
      <c r="A413" s="2">
        <v>401</v>
      </c>
      <c r="B413" s="2">
        <v>55</v>
      </c>
      <c r="C413" s="11" t="s">
        <v>343</v>
      </c>
      <c r="D413" s="52"/>
      <c r="E413" s="52">
        <v>2017</v>
      </c>
      <c r="F413" s="55" t="s">
        <v>12</v>
      </c>
      <c r="G413" s="84">
        <v>189000</v>
      </c>
      <c r="H413" s="4">
        <v>1</v>
      </c>
      <c r="I413" s="10">
        <f t="shared" si="15"/>
        <v>189000</v>
      </c>
      <c r="J413" s="28">
        <v>1</v>
      </c>
      <c r="K413" s="10">
        <f t="shared" si="16"/>
        <v>189000</v>
      </c>
    </row>
    <row r="414" spans="1:11" ht="31.5">
      <c r="A414" s="2">
        <v>402</v>
      </c>
      <c r="B414" s="2">
        <v>56</v>
      </c>
      <c r="C414" s="11" t="s">
        <v>287</v>
      </c>
      <c r="D414" s="52"/>
      <c r="E414" s="52">
        <v>2018</v>
      </c>
      <c r="F414" s="55" t="s">
        <v>12</v>
      </c>
      <c r="G414" s="84">
        <v>200000</v>
      </c>
      <c r="H414" s="4">
        <v>1</v>
      </c>
      <c r="I414" s="10">
        <f t="shared" si="15"/>
        <v>200000</v>
      </c>
      <c r="J414" s="28">
        <v>1</v>
      </c>
      <c r="K414" s="10">
        <f t="shared" si="16"/>
        <v>200000</v>
      </c>
    </row>
    <row r="415" spans="1:11" ht="31.5">
      <c r="A415" s="2">
        <v>403</v>
      </c>
      <c r="B415" s="2">
        <v>57</v>
      </c>
      <c r="C415" s="11" t="s">
        <v>288</v>
      </c>
      <c r="D415" s="52"/>
      <c r="E415" s="52">
        <v>2018</v>
      </c>
      <c r="F415" s="55" t="s">
        <v>12</v>
      </c>
      <c r="G415" s="84">
        <v>20000</v>
      </c>
      <c r="H415" s="4">
        <v>1</v>
      </c>
      <c r="I415" s="10">
        <f t="shared" si="15"/>
        <v>20000</v>
      </c>
      <c r="J415" s="28">
        <v>1</v>
      </c>
      <c r="K415" s="10">
        <f t="shared" si="16"/>
        <v>20000</v>
      </c>
    </row>
    <row r="416" spans="1:11" ht="31.5">
      <c r="A416" s="2">
        <v>404</v>
      </c>
      <c r="B416" s="2">
        <v>58</v>
      </c>
      <c r="C416" s="11" t="s">
        <v>103</v>
      </c>
      <c r="D416" s="52"/>
      <c r="E416" s="52">
        <v>2018</v>
      </c>
      <c r="F416" s="55" t="s">
        <v>12</v>
      </c>
      <c r="G416" s="84">
        <v>40000</v>
      </c>
      <c r="H416" s="4">
        <v>1</v>
      </c>
      <c r="I416" s="10">
        <f t="shared" si="15"/>
        <v>40000</v>
      </c>
      <c r="J416" s="28">
        <v>1</v>
      </c>
      <c r="K416" s="10">
        <f t="shared" si="16"/>
        <v>40000</v>
      </c>
    </row>
    <row r="417" spans="1:11" ht="47.25">
      <c r="A417" s="2">
        <v>405</v>
      </c>
      <c r="B417" s="2">
        <v>59</v>
      </c>
      <c r="C417" s="11" t="s">
        <v>108</v>
      </c>
      <c r="D417" s="52"/>
      <c r="E417" s="52">
        <v>2018</v>
      </c>
      <c r="F417" s="55" t="s">
        <v>12</v>
      </c>
      <c r="G417" s="84">
        <v>10000</v>
      </c>
      <c r="H417" s="4">
        <v>1</v>
      </c>
      <c r="I417" s="10">
        <f t="shared" si="15"/>
        <v>10000</v>
      </c>
      <c r="J417" s="28">
        <v>1</v>
      </c>
      <c r="K417" s="10">
        <f t="shared" si="16"/>
        <v>10000</v>
      </c>
    </row>
    <row r="418" spans="1:11" ht="15.75">
      <c r="A418" s="2">
        <v>406</v>
      </c>
      <c r="B418" s="2">
        <v>60</v>
      </c>
      <c r="C418" s="15" t="s">
        <v>137</v>
      </c>
      <c r="D418" s="52"/>
      <c r="E418" s="52">
        <v>2021</v>
      </c>
      <c r="F418" s="55" t="s">
        <v>12</v>
      </c>
      <c r="G418" s="84">
        <v>181300</v>
      </c>
      <c r="H418" s="4">
        <v>2</v>
      </c>
      <c r="I418" s="10">
        <f t="shared" si="15"/>
        <v>362600</v>
      </c>
      <c r="J418" s="28">
        <v>2</v>
      </c>
      <c r="K418" s="10">
        <f t="shared" si="16"/>
        <v>362600</v>
      </c>
    </row>
    <row r="419" spans="1:11" ht="15.75">
      <c r="A419" s="2">
        <v>407</v>
      </c>
      <c r="B419" s="2">
        <v>61</v>
      </c>
      <c r="C419" s="15" t="s">
        <v>144</v>
      </c>
      <c r="D419" s="52"/>
      <c r="E419" s="52">
        <v>2021</v>
      </c>
      <c r="F419" s="55" t="s">
        <v>12</v>
      </c>
      <c r="G419" s="84">
        <v>791000</v>
      </c>
      <c r="H419" s="4">
        <v>1</v>
      </c>
      <c r="I419" s="10">
        <f t="shared" si="15"/>
        <v>791000</v>
      </c>
      <c r="J419" s="28">
        <v>1</v>
      </c>
      <c r="K419" s="10">
        <f t="shared" si="16"/>
        <v>791000</v>
      </c>
    </row>
    <row r="420" spans="1:11" ht="15.75">
      <c r="A420" s="2">
        <v>408</v>
      </c>
      <c r="B420" s="2">
        <v>62</v>
      </c>
      <c r="C420" s="15" t="s">
        <v>344</v>
      </c>
      <c r="D420" s="52"/>
      <c r="E420" s="52">
        <v>2021</v>
      </c>
      <c r="F420" s="55" t="s">
        <v>12</v>
      </c>
      <c r="G420" s="84">
        <v>2800000</v>
      </c>
      <c r="H420" s="4">
        <v>2</v>
      </c>
      <c r="I420" s="10">
        <f t="shared" si="15"/>
        <v>5600000</v>
      </c>
      <c r="J420" s="28">
        <v>2</v>
      </c>
      <c r="K420" s="10">
        <f t="shared" si="16"/>
        <v>5600000</v>
      </c>
    </row>
    <row r="421" spans="1:11" ht="15.75">
      <c r="A421" s="2">
        <v>409</v>
      </c>
      <c r="B421" s="2">
        <v>63</v>
      </c>
      <c r="C421" s="15" t="s">
        <v>345</v>
      </c>
      <c r="D421" s="52"/>
      <c r="E421" s="52">
        <v>2022</v>
      </c>
      <c r="F421" s="55" t="s">
        <v>12</v>
      </c>
      <c r="G421" s="84">
        <v>182700</v>
      </c>
      <c r="H421" s="4">
        <v>1</v>
      </c>
      <c r="I421" s="10">
        <f t="shared" si="15"/>
        <v>182700</v>
      </c>
      <c r="J421" s="28">
        <v>1</v>
      </c>
      <c r="K421" s="10">
        <f t="shared" si="16"/>
        <v>182700</v>
      </c>
    </row>
    <row r="422" spans="1:11" ht="15.75">
      <c r="A422" s="2">
        <v>410</v>
      </c>
      <c r="B422" s="2">
        <v>64</v>
      </c>
      <c r="C422" s="15" t="s">
        <v>170</v>
      </c>
      <c r="D422" s="52"/>
      <c r="E422" s="52">
        <v>2022</v>
      </c>
      <c r="F422" s="398" t="s">
        <v>12</v>
      </c>
      <c r="G422" s="84">
        <v>105000</v>
      </c>
      <c r="H422" s="4">
        <v>6</v>
      </c>
      <c r="I422" s="10">
        <f t="shared" si="15"/>
        <v>630000</v>
      </c>
      <c r="J422" s="28">
        <v>6</v>
      </c>
      <c r="K422" s="10">
        <f t="shared" si="16"/>
        <v>630000</v>
      </c>
    </row>
    <row r="423" spans="1:11" ht="15.75">
      <c r="A423" s="2">
        <v>411</v>
      </c>
      <c r="B423" s="2">
        <v>65</v>
      </c>
      <c r="C423" s="11" t="s">
        <v>346</v>
      </c>
      <c r="D423" s="52"/>
      <c r="E423" s="52">
        <v>1997</v>
      </c>
      <c r="F423" s="52" t="s">
        <v>12</v>
      </c>
      <c r="G423" s="49">
        <v>7500</v>
      </c>
      <c r="H423" s="398">
        <v>7</v>
      </c>
      <c r="I423" s="53">
        <v>52500</v>
      </c>
      <c r="J423" s="50">
        <v>7</v>
      </c>
      <c r="K423" s="49">
        <v>52500</v>
      </c>
    </row>
    <row r="424" spans="1:11" ht="15.75">
      <c r="A424" s="2">
        <v>412</v>
      </c>
      <c r="B424" s="2">
        <v>66</v>
      </c>
      <c r="C424" s="11" t="s">
        <v>347</v>
      </c>
      <c r="D424" s="52"/>
      <c r="E424" s="52">
        <v>1997</v>
      </c>
      <c r="F424" s="52" t="s">
        <v>12</v>
      </c>
      <c r="G424" s="49">
        <v>7500</v>
      </c>
      <c r="H424" s="398">
        <v>5</v>
      </c>
      <c r="I424" s="53">
        <v>37500</v>
      </c>
      <c r="J424" s="50">
        <v>5</v>
      </c>
      <c r="K424" s="49">
        <v>37500</v>
      </c>
    </row>
    <row r="425" spans="1:11" ht="15.75">
      <c r="A425" s="2">
        <v>413</v>
      </c>
      <c r="B425" s="2">
        <v>67</v>
      </c>
      <c r="C425" s="11" t="s">
        <v>348</v>
      </c>
      <c r="D425" s="52"/>
      <c r="E425" s="52">
        <v>1997</v>
      </c>
      <c r="F425" s="52" t="s">
        <v>12</v>
      </c>
      <c r="G425" s="49">
        <v>12500</v>
      </c>
      <c r="H425" s="398">
        <v>1</v>
      </c>
      <c r="I425" s="53">
        <v>12500</v>
      </c>
      <c r="J425" s="50">
        <v>1</v>
      </c>
      <c r="K425" s="49">
        <v>12500</v>
      </c>
    </row>
    <row r="426" spans="1:11" ht="15.75">
      <c r="A426" s="2">
        <v>414</v>
      </c>
      <c r="B426" s="2">
        <v>68</v>
      </c>
      <c r="C426" s="11" t="s">
        <v>349</v>
      </c>
      <c r="D426" s="52"/>
      <c r="E426" s="52">
        <v>1997</v>
      </c>
      <c r="F426" s="52" t="s">
        <v>12</v>
      </c>
      <c r="G426" s="49">
        <v>12500</v>
      </c>
      <c r="H426" s="398">
        <v>1</v>
      </c>
      <c r="I426" s="53">
        <v>12500</v>
      </c>
      <c r="J426" s="50">
        <v>1</v>
      </c>
      <c r="K426" s="49">
        <v>12500</v>
      </c>
    </row>
    <row r="427" spans="1:11" ht="15.75">
      <c r="A427" s="2">
        <v>415</v>
      </c>
      <c r="B427" s="2">
        <v>69</v>
      </c>
      <c r="C427" s="11" t="s">
        <v>350</v>
      </c>
      <c r="D427" s="52"/>
      <c r="E427" s="52">
        <v>1997</v>
      </c>
      <c r="F427" s="52" t="s">
        <v>184</v>
      </c>
      <c r="G427" s="49">
        <v>7800</v>
      </c>
      <c r="H427" s="398">
        <v>19.399999999999999</v>
      </c>
      <c r="I427" s="53">
        <v>151320</v>
      </c>
      <c r="J427" s="50">
        <v>19.399999999999999</v>
      </c>
      <c r="K427" s="49">
        <v>151320</v>
      </c>
    </row>
    <row r="428" spans="1:11" ht="15.75">
      <c r="A428" s="2">
        <v>416</v>
      </c>
      <c r="B428" s="2">
        <v>70</v>
      </c>
      <c r="C428" s="11" t="s">
        <v>351</v>
      </c>
      <c r="D428" s="52"/>
      <c r="E428" s="52">
        <v>1997</v>
      </c>
      <c r="F428" s="52" t="s">
        <v>184</v>
      </c>
      <c r="G428" s="49">
        <v>7800</v>
      </c>
      <c r="H428" s="398">
        <v>8</v>
      </c>
      <c r="I428" s="53">
        <v>62400</v>
      </c>
      <c r="J428" s="50">
        <v>8</v>
      </c>
      <c r="K428" s="49">
        <v>62400</v>
      </c>
    </row>
    <row r="429" spans="1:11" ht="15.75">
      <c r="A429" s="2">
        <v>417</v>
      </c>
      <c r="B429" s="2">
        <v>71</v>
      </c>
      <c r="C429" s="11" t="s">
        <v>352</v>
      </c>
      <c r="D429" s="52"/>
      <c r="E429" s="52">
        <v>1997</v>
      </c>
      <c r="F429" s="52" t="s">
        <v>184</v>
      </c>
      <c r="G429" s="49">
        <v>7800</v>
      </c>
      <c r="H429" s="398">
        <v>12</v>
      </c>
      <c r="I429" s="53">
        <v>93600</v>
      </c>
      <c r="J429" s="50">
        <v>12</v>
      </c>
      <c r="K429" s="49">
        <v>93600</v>
      </c>
    </row>
    <row r="430" spans="1:11" ht="15.75">
      <c r="A430" s="2">
        <v>418</v>
      </c>
      <c r="B430" s="2">
        <v>72</v>
      </c>
      <c r="C430" s="11" t="s">
        <v>249</v>
      </c>
      <c r="D430" s="52"/>
      <c r="E430" s="52">
        <v>2011</v>
      </c>
      <c r="F430" s="55" t="s">
        <v>12</v>
      </c>
      <c r="G430" s="779">
        <v>20800</v>
      </c>
      <c r="H430" s="398">
        <v>13</v>
      </c>
      <c r="I430" s="53">
        <f>H430*G430</f>
        <v>270400</v>
      </c>
      <c r="J430" s="50">
        <v>13</v>
      </c>
      <c r="K430" s="49">
        <f>J430*G430</f>
        <v>270400</v>
      </c>
    </row>
    <row r="431" spans="1:11" ht="15.75">
      <c r="A431" s="2">
        <v>419</v>
      </c>
      <c r="B431" s="2">
        <v>73</v>
      </c>
      <c r="C431" s="54" t="s">
        <v>353</v>
      </c>
      <c r="D431" s="55"/>
      <c r="E431" s="52">
        <v>1997</v>
      </c>
      <c r="F431" s="55" t="s">
        <v>12</v>
      </c>
      <c r="G431" s="779">
        <v>15000</v>
      </c>
      <c r="H431" s="5">
        <v>1</v>
      </c>
      <c r="I431" s="53">
        <v>15000</v>
      </c>
      <c r="J431" s="50">
        <v>1</v>
      </c>
      <c r="K431" s="49">
        <v>15000</v>
      </c>
    </row>
    <row r="432" spans="1:11" ht="15.75">
      <c r="A432" s="2">
        <v>420</v>
      </c>
      <c r="B432" s="2">
        <v>74</v>
      </c>
      <c r="C432" s="54" t="s">
        <v>354</v>
      </c>
      <c r="D432" s="52"/>
      <c r="E432" s="52">
        <v>2017</v>
      </c>
      <c r="F432" s="55" t="s">
        <v>12</v>
      </c>
      <c r="G432" s="49">
        <v>16500</v>
      </c>
      <c r="H432" s="398">
        <v>1</v>
      </c>
      <c r="I432" s="53">
        <v>16500</v>
      </c>
      <c r="J432" s="50">
        <v>1</v>
      </c>
      <c r="K432" s="49">
        <v>16500</v>
      </c>
    </row>
    <row r="433" spans="1:11" ht="15.75">
      <c r="A433" s="2">
        <v>421</v>
      </c>
      <c r="B433" s="2">
        <v>75</v>
      </c>
      <c r="C433" s="11" t="s">
        <v>249</v>
      </c>
      <c r="D433" s="52"/>
      <c r="E433" s="52">
        <v>2014</v>
      </c>
      <c r="F433" s="55" t="s">
        <v>12</v>
      </c>
      <c r="G433" s="779">
        <v>20800</v>
      </c>
      <c r="H433" s="398">
        <v>2</v>
      </c>
      <c r="I433" s="53">
        <v>41600</v>
      </c>
      <c r="J433" s="50">
        <v>2</v>
      </c>
      <c r="K433" s="49">
        <v>41600</v>
      </c>
    </row>
    <row r="434" spans="1:11" ht="15.75">
      <c r="A434" s="2">
        <v>422</v>
      </c>
      <c r="B434" s="2">
        <v>76</v>
      </c>
      <c r="C434" s="11" t="s">
        <v>355</v>
      </c>
      <c r="D434" s="52"/>
      <c r="E434" s="52">
        <v>2005</v>
      </c>
      <c r="F434" s="55" t="s">
        <v>12</v>
      </c>
      <c r="G434" s="49">
        <v>7000</v>
      </c>
      <c r="H434" s="398">
        <v>13</v>
      </c>
      <c r="I434" s="53">
        <v>91000</v>
      </c>
      <c r="J434" s="50">
        <v>13</v>
      </c>
      <c r="K434" s="49">
        <v>91000</v>
      </c>
    </row>
    <row r="435" spans="1:11" ht="15.75">
      <c r="A435" s="2">
        <v>423</v>
      </c>
      <c r="B435" s="2">
        <v>77</v>
      </c>
      <c r="C435" s="11" t="s">
        <v>328</v>
      </c>
      <c r="D435" s="52"/>
      <c r="E435" s="52">
        <v>1997</v>
      </c>
      <c r="F435" s="55" t="s">
        <v>12</v>
      </c>
      <c r="G435" s="779">
        <v>16000</v>
      </c>
      <c r="H435" s="398">
        <v>1</v>
      </c>
      <c r="I435" s="53">
        <v>16000</v>
      </c>
      <c r="J435" s="50">
        <v>1</v>
      </c>
      <c r="K435" s="49">
        <v>16000</v>
      </c>
    </row>
    <row r="436" spans="1:11" ht="15.75">
      <c r="A436" s="2">
        <v>424</v>
      </c>
      <c r="B436" s="2">
        <v>78</v>
      </c>
      <c r="C436" s="11" t="s">
        <v>356</v>
      </c>
      <c r="D436" s="52"/>
      <c r="E436" s="52">
        <v>2017</v>
      </c>
      <c r="F436" s="55" t="s">
        <v>12</v>
      </c>
      <c r="G436" s="49">
        <v>7900</v>
      </c>
      <c r="H436" s="398">
        <v>8</v>
      </c>
      <c r="I436" s="53">
        <v>63200</v>
      </c>
      <c r="J436" s="50">
        <v>8</v>
      </c>
      <c r="K436" s="49">
        <v>63200</v>
      </c>
    </row>
    <row r="437" spans="1:11" ht="15.75">
      <c r="A437" s="2">
        <v>425</v>
      </c>
      <c r="B437" s="2">
        <v>79</v>
      </c>
      <c r="C437" s="11" t="s">
        <v>357</v>
      </c>
      <c r="D437" s="52"/>
      <c r="E437" s="52">
        <v>2011</v>
      </c>
      <c r="F437" s="55" t="s">
        <v>358</v>
      </c>
      <c r="G437" s="49">
        <v>2560</v>
      </c>
      <c r="H437" s="398">
        <v>30.5</v>
      </c>
      <c r="I437" s="53">
        <v>78080</v>
      </c>
      <c r="J437" s="50">
        <v>30.5</v>
      </c>
      <c r="K437" s="49">
        <v>78080</v>
      </c>
    </row>
    <row r="438" spans="1:11" ht="15.75">
      <c r="A438" s="2">
        <v>426</v>
      </c>
      <c r="B438" s="2">
        <v>80</v>
      </c>
      <c r="C438" s="11" t="s">
        <v>359</v>
      </c>
      <c r="D438" s="52"/>
      <c r="E438" s="52">
        <v>2016</v>
      </c>
      <c r="F438" s="55" t="s">
        <v>12</v>
      </c>
      <c r="G438" s="779">
        <v>7900</v>
      </c>
      <c r="H438" s="398">
        <v>1</v>
      </c>
      <c r="I438" s="53">
        <v>7900</v>
      </c>
      <c r="J438" s="50">
        <v>1</v>
      </c>
      <c r="K438" s="49">
        <v>7900</v>
      </c>
    </row>
    <row r="439" spans="1:11" ht="15.75">
      <c r="A439" s="2">
        <v>427</v>
      </c>
      <c r="B439" s="2">
        <v>81</v>
      </c>
      <c r="C439" s="11" t="s">
        <v>360</v>
      </c>
      <c r="D439" s="52"/>
      <c r="E439" s="52">
        <v>1997</v>
      </c>
      <c r="F439" s="55" t="s">
        <v>12</v>
      </c>
      <c r="G439" s="779">
        <v>22000</v>
      </c>
      <c r="H439" s="398">
        <v>6</v>
      </c>
      <c r="I439" s="53">
        <v>132000</v>
      </c>
      <c r="J439" s="50">
        <v>6</v>
      </c>
      <c r="K439" s="49">
        <v>132000</v>
      </c>
    </row>
    <row r="440" spans="1:11" ht="15.75">
      <c r="A440" s="2">
        <v>428</v>
      </c>
      <c r="B440" s="2">
        <v>82</v>
      </c>
      <c r="C440" s="11" t="s">
        <v>361</v>
      </c>
      <c r="D440" s="52"/>
      <c r="E440" s="52">
        <v>2006</v>
      </c>
      <c r="F440" s="55" t="s">
        <v>358</v>
      </c>
      <c r="G440" s="779">
        <v>2600</v>
      </c>
      <c r="H440" s="398">
        <v>3</v>
      </c>
      <c r="I440" s="53">
        <v>7800</v>
      </c>
      <c r="J440" s="50">
        <v>3</v>
      </c>
      <c r="K440" s="49">
        <v>7800</v>
      </c>
    </row>
    <row r="441" spans="1:11" ht="15.75">
      <c r="A441" s="2">
        <v>429</v>
      </c>
      <c r="B441" s="2">
        <v>83</v>
      </c>
      <c r="C441" s="11" t="s">
        <v>324</v>
      </c>
      <c r="D441" s="52"/>
      <c r="E441" s="52">
        <v>1997</v>
      </c>
      <c r="F441" s="55" t="s">
        <v>12</v>
      </c>
      <c r="G441" s="779">
        <v>14300</v>
      </c>
      <c r="H441" s="398">
        <v>1</v>
      </c>
      <c r="I441" s="53">
        <v>14300</v>
      </c>
      <c r="J441" s="50">
        <v>1</v>
      </c>
      <c r="K441" s="49">
        <v>14300</v>
      </c>
    </row>
    <row r="442" spans="1:11" ht="15.75">
      <c r="A442" s="2">
        <v>430</v>
      </c>
      <c r="B442" s="2">
        <v>84</v>
      </c>
      <c r="C442" s="11" t="s">
        <v>362</v>
      </c>
      <c r="D442" s="52"/>
      <c r="E442" s="52">
        <v>2011</v>
      </c>
      <c r="F442" s="55" t="s">
        <v>12</v>
      </c>
      <c r="G442" s="779">
        <v>7000</v>
      </c>
      <c r="H442" s="398">
        <v>26</v>
      </c>
      <c r="I442" s="53">
        <v>182000</v>
      </c>
      <c r="J442" s="50">
        <v>26</v>
      </c>
      <c r="K442" s="49">
        <v>182000</v>
      </c>
    </row>
    <row r="443" spans="1:11" ht="15.75">
      <c r="A443" s="2">
        <v>431</v>
      </c>
      <c r="B443" s="2">
        <v>85</v>
      </c>
      <c r="C443" s="11" t="s">
        <v>359</v>
      </c>
      <c r="D443" s="52"/>
      <c r="E443" s="52">
        <v>2014</v>
      </c>
      <c r="F443" s="55" t="s">
        <v>12</v>
      </c>
      <c r="G443" s="779">
        <v>6500</v>
      </c>
      <c r="H443" s="398">
        <v>1</v>
      </c>
      <c r="I443" s="53">
        <v>6500</v>
      </c>
      <c r="J443" s="50">
        <v>1</v>
      </c>
      <c r="K443" s="49">
        <v>6500</v>
      </c>
    </row>
    <row r="444" spans="1:11" ht="15.75">
      <c r="A444" s="2">
        <v>432</v>
      </c>
      <c r="B444" s="2">
        <v>86</v>
      </c>
      <c r="C444" s="11" t="s">
        <v>355</v>
      </c>
      <c r="D444" s="52"/>
      <c r="E444" s="52">
        <v>2014</v>
      </c>
      <c r="F444" s="55" t="s">
        <v>12</v>
      </c>
      <c r="G444" s="779">
        <v>7000</v>
      </c>
      <c r="H444" s="398">
        <v>2</v>
      </c>
      <c r="I444" s="53">
        <v>14000</v>
      </c>
      <c r="J444" s="50">
        <v>2</v>
      </c>
      <c r="K444" s="49">
        <v>14000</v>
      </c>
    </row>
    <row r="445" spans="1:11" ht="15.75">
      <c r="A445" s="2">
        <v>433</v>
      </c>
      <c r="B445" s="2">
        <v>87</v>
      </c>
      <c r="C445" s="11" t="s">
        <v>359</v>
      </c>
      <c r="D445" s="52"/>
      <c r="E445" s="52">
        <v>2014</v>
      </c>
      <c r="F445" s="55" t="s">
        <v>12</v>
      </c>
      <c r="G445" s="779">
        <v>6500</v>
      </c>
      <c r="H445" s="398">
        <v>1</v>
      </c>
      <c r="I445" s="53">
        <v>6500</v>
      </c>
      <c r="J445" s="50">
        <v>1</v>
      </c>
      <c r="K445" s="49">
        <v>6500</v>
      </c>
    </row>
    <row r="446" spans="1:11" ht="15.75">
      <c r="A446" s="2">
        <v>434</v>
      </c>
      <c r="B446" s="2">
        <v>88</v>
      </c>
      <c r="C446" s="11" t="s">
        <v>355</v>
      </c>
      <c r="D446" s="52"/>
      <c r="E446" s="52">
        <v>2014</v>
      </c>
      <c r="F446" s="55" t="s">
        <v>12</v>
      </c>
      <c r="G446" s="779">
        <v>7000</v>
      </c>
      <c r="H446" s="398">
        <v>2</v>
      </c>
      <c r="I446" s="53">
        <v>14000</v>
      </c>
      <c r="J446" s="50">
        <v>2</v>
      </c>
      <c r="K446" s="49">
        <v>14000</v>
      </c>
    </row>
    <row r="447" spans="1:11" ht="15.75">
      <c r="A447" s="2">
        <v>435</v>
      </c>
      <c r="B447" s="2">
        <v>89</v>
      </c>
      <c r="C447" s="11" t="s">
        <v>355</v>
      </c>
      <c r="D447" s="52"/>
      <c r="E447" s="52">
        <v>2014</v>
      </c>
      <c r="F447" s="55" t="s">
        <v>12</v>
      </c>
      <c r="G447" s="779">
        <v>7000</v>
      </c>
      <c r="H447" s="398">
        <v>2</v>
      </c>
      <c r="I447" s="53">
        <v>14000</v>
      </c>
      <c r="J447" s="50">
        <v>2</v>
      </c>
      <c r="K447" s="49">
        <v>14000</v>
      </c>
    </row>
    <row r="448" spans="1:11" ht="31.5">
      <c r="A448" s="2">
        <v>436</v>
      </c>
      <c r="B448" s="2">
        <v>90</v>
      </c>
      <c r="C448" s="11" t="s">
        <v>302</v>
      </c>
      <c r="D448" s="52"/>
      <c r="E448" s="52">
        <v>2018</v>
      </c>
      <c r="F448" s="55" t="s">
        <v>12</v>
      </c>
      <c r="G448" s="779">
        <v>12030</v>
      </c>
      <c r="H448" s="398">
        <v>1</v>
      </c>
      <c r="I448" s="53">
        <v>12030</v>
      </c>
      <c r="J448" s="50">
        <v>1</v>
      </c>
      <c r="K448" s="49">
        <v>12030</v>
      </c>
    </row>
    <row r="449" spans="1:11" ht="31.5">
      <c r="A449" s="2">
        <v>437</v>
      </c>
      <c r="B449" s="2">
        <v>91</v>
      </c>
      <c r="C449" s="11" t="s">
        <v>363</v>
      </c>
      <c r="D449" s="52"/>
      <c r="E449" s="52">
        <v>2018</v>
      </c>
      <c r="F449" s="55" t="s">
        <v>364</v>
      </c>
      <c r="G449" s="779">
        <v>2310</v>
      </c>
      <c r="H449" s="398">
        <v>30</v>
      </c>
      <c r="I449" s="53">
        <v>69300</v>
      </c>
      <c r="J449" s="50">
        <v>30</v>
      </c>
      <c r="K449" s="49">
        <v>69300</v>
      </c>
    </row>
    <row r="450" spans="1:11" ht="31.5">
      <c r="A450" s="2">
        <v>438</v>
      </c>
      <c r="B450" s="2">
        <v>92</v>
      </c>
      <c r="C450" s="11" t="s">
        <v>365</v>
      </c>
      <c r="D450" s="52"/>
      <c r="E450" s="52">
        <v>2018</v>
      </c>
      <c r="F450" s="55" t="s">
        <v>12</v>
      </c>
      <c r="G450" s="779">
        <v>300</v>
      </c>
      <c r="H450" s="398">
        <v>10</v>
      </c>
      <c r="I450" s="53">
        <v>3000</v>
      </c>
      <c r="J450" s="50">
        <v>10</v>
      </c>
      <c r="K450" s="49">
        <f>J450*G450</f>
        <v>3000</v>
      </c>
    </row>
    <row r="451" spans="1:11" ht="47.25">
      <c r="A451" s="2">
        <v>439</v>
      </c>
      <c r="B451" s="2">
        <v>93</v>
      </c>
      <c r="C451" s="11" t="s">
        <v>366</v>
      </c>
      <c r="D451" s="52"/>
      <c r="E451" s="52">
        <v>2018</v>
      </c>
      <c r="F451" s="55" t="s">
        <v>12</v>
      </c>
      <c r="G451" s="779">
        <v>5300</v>
      </c>
      <c r="H451" s="398">
        <v>1</v>
      </c>
      <c r="I451" s="53">
        <v>5300</v>
      </c>
      <c r="J451" s="50">
        <v>1</v>
      </c>
      <c r="K451" s="49">
        <v>5300</v>
      </c>
    </row>
    <row r="452" spans="1:11" ht="31.5">
      <c r="A452" s="2">
        <v>440</v>
      </c>
      <c r="B452" s="2">
        <v>94</v>
      </c>
      <c r="C452" s="11" t="s">
        <v>367</v>
      </c>
      <c r="D452" s="52"/>
      <c r="E452" s="52">
        <v>2018</v>
      </c>
      <c r="F452" s="55" t="s">
        <v>12</v>
      </c>
      <c r="G452" s="779">
        <v>750</v>
      </c>
      <c r="H452" s="398">
        <v>75</v>
      </c>
      <c r="I452" s="53">
        <v>56250</v>
      </c>
      <c r="J452" s="50">
        <v>75</v>
      </c>
      <c r="K452" s="49">
        <v>56250</v>
      </c>
    </row>
    <row r="453" spans="1:11">
      <c r="A453" s="1138" t="s">
        <v>274</v>
      </c>
      <c r="B453" s="1139"/>
      <c r="C453" s="1139"/>
      <c r="D453" s="1139"/>
      <c r="E453" s="1139"/>
      <c r="F453" s="1139"/>
      <c r="G453" s="1140"/>
      <c r="H453" s="1127">
        <f>SUM(H359:H452)</f>
        <v>367.4</v>
      </c>
      <c r="I453" s="838">
        <f>SUM(I359:I452)</f>
        <v>238315479</v>
      </c>
      <c r="J453" s="839">
        <f>SUM(J359:J452)</f>
        <v>367.4</v>
      </c>
      <c r="K453" s="838">
        <f>SUM(K359:K452)</f>
        <v>238315479</v>
      </c>
    </row>
    <row r="454" spans="1:11">
      <c r="B454" s="816"/>
      <c r="C454" s="816"/>
      <c r="E454" s="813"/>
      <c r="G454" s="817"/>
      <c r="H454" s="818"/>
      <c r="J454" s="813"/>
    </row>
    <row r="455" spans="1:11" ht="15.75">
      <c r="A455" s="51"/>
      <c r="B455" s="51"/>
      <c r="C455" s="1137" t="s">
        <v>368</v>
      </c>
      <c r="D455" s="1137"/>
      <c r="E455" s="1137"/>
      <c r="F455" s="1137"/>
      <c r="G455" s="1137"/>
      <c r="H455" s="1137"/>
      <c r="I455" s="1137"/>
      <c r="J455" s="1137"/>
      <c r="K455" s="1137"/>
    </row>
    <row r="456" spans="1:11" ht="15.75">
      <c r="A456" s="2">
        <v>441</v>
      </c>
      <c r="B456" s="2">
        <v>1</v>
      </c>
      <c r="C456" s="56" t="s">
        <v>369</v>
      </c>
      <c r="D456" s="57">
        <v>1979</v>
      </c>
      <c r="E456" s="57">
        <v>1980</v>
      </c>
      <c r="F456" s="57" t="s">
        <v>12</v>
      </c>
      <c r="G456" s="94">
        <v>108679000</v>
      </c>
      <c r="H456" s="58">
        <v>1</v>
      </c>
      <c r="I456" s="59">
        <f t="shared" ref="I456:I477" si="17">H456*G456</f>
        <v>108679000</v>
      </c>
      <c r="J456" s="60">
        <v>1</v>
      </c>
      <c r="K456" s="48">
        <f>J456*I456</f>
        <v>108679000</v>
      </c>
    </row>
    <row r="457" spans="1:11" ht="15.75">
      <c r="A457" s="2">
        <v>442</v>
      </c>
      <c r="B457" s="2">
        <v>2</v>
      </c>
      <c r="C457" s="56" t="s">
        <v>370</v>
      </c>
      <c r="D457" s="57">
        <v>1946</v>
      </c>
      <c r="E457" s="57">
        <v>1997</v>
      </c>
      <c r="F457" s="57" t="s">
        <v>12</v>
      </c>
      <c r="G457" s="95">
        <v>173645200</v>
      </c>
      <c r="H457" s="58">
        <v>1</v>
      </c>
      <c r="I457" s="59">
        <f t="shared" si="17"/>
        <v>173645200</v>
      </c>
      <c r="J457" s="60">
        <v>1</v>
      </c>
      <c r="K457" s="48">
        <f t="shared" ref="K457:K476" si="18">J457*G457</f>
        <v>173645200</v>
      </c>
    </row>
    <row r="458" spans="1:11" ht="15.75">
      <c r="A458" s="2">
        <v>443</v>
      </c>
      <c r="B458" s="2">
        <v>3</v>
      </c>
      <c r="C458" s="56" t="s">
        <v>371</v>
      </c>
      <c r="D458" s="57">
        <v>1979</v>
      </c>
      <c r="E458" s="57">
        <v>1980</v>
      </c>
      <c r="F458" s="57" t="s">
        <v>12</v>
      </c>
      <c r="G458" s="48">
        <v>1419597</v>
      </c>
      <c r="H458" s="58">
        <v>1</v>
      </c>
      <c r="I458" s="59">
        <f t="shared" si="17"/>
        <v>1419597</v>
      </c>
      <c r="J458" s="60">
        <v>1</v>
      </c>
      <c r="K458" s="48">
        <f t="shared" si="18"/>
        <v>1419597</v>
      </c>
    </row>
    <row r="459" spans="1:11" ht="15.75">
      <c r="A459" s="2">
        <v>444</v>
      </c>
      <c r="B459" s="2">
        <v>4</v>
      </c>
      <c r="C459" s="56" t="s">
        <v>372</v>
      </c>
      <c r="D459" s="57">
        <v>1968</v>
      </c>
      <c r="E459" s="57">
        <v>1970</v>
      </c>
      <c r="F459" s="57" t="s">
        <v>12</v>
      </c>
      <c r="G459" s="48">
        <v>70000</v>
      </c>
      <c r="H459" s="58">
        <v>1</v>
      </c>
      <c r="I459" s="59">
        <f t="shared" si="17"/>
        <v>70000</v>
      </c>
      <c r="J459" s="60">
        <v>1</v>
      </c>
      <c r="K459" s="48">
        <f t="shared" si="18"/>
        <v>70000</v>
      </c>
    </row>
    <row r="460" spans="1:11" ht="15.75">
      <c r="A460" s="2">
        <v>445</v>
      </c>
      <c r="B460" s="2">
        <v>5</v>
      </c>
      <c r="C460" s="56" t="s">
        <v>373</v>
      </c>
      <c r="D460" s="57"/>
      <c r="E460" s="57">
        <v>2009</v>
      </c>
      <c r="F460" s="57" t="s">
        <v>12</v>
      </c>
      <c r="G460" s="48">
        <v>15000</v>
      </c>
      <c r="H460" s="58">
        <v>1</v>
      </c>
      <c r="I460" s="59">
        <f t="shared" si="17"/>
        <v>15000</v>
      </c>
      <c r="J460" s="60">
        <v>1</v>
      </c>
      <c r="K460" s="48">
        <f t="shared" si="18"/>
        <v>15000</v>
      </c>
    </row>
    <row r="461" spans="1:11" ht="15.75">
      <c r="A461" s="2">
        <v>446</v>
      </c>
      <c r="B461" s="2">
        <v>6</v>
      </c>
      <c r="C461" s="56" t="s">
        <v>374</v>
      </c>
      <c r="D461" s="57"/>
      <c r="E461" s="57">
        <v>2009</v>
      </c>
      <c r="F461" s="57" t="s">
        <v>12</v>
      </c>
      <c r="G461" s="48">
        <v>10000</v>
      </c>
      <c r="H461" s="58">
        <v>1</v>
      </c>
      <c r="I461" s="59">
        <f t="shared" si="17"/>
        <v>10000</v>
      </c>
      <c r="J461" s="60">
        <v>1</v>
      </c>
      <c r="K461" s="48">
        <f t="shared" si="18"/>
        <v>10000</v>
      </c>
    </row>
    <row r="462" spans="1:11" ht="15.75">
      <c r="A462" s="2">
        <v>447</v>
      </c>
      <c r="B462" s="2">
        <v>7</v>
      </c>
      <c r="C462" s="56" t="s">
        <v>375</v>
      </c>
      <c r="D462" s="57"/>
      <c r="E462" s="57">
        <v>2009</v>
      </c>
      <c r="F462" s="57" t="s">
        <v>376</v>
      </c>
      <c r="G462" s="48">
        <v>10000</v>
      </c>
      <c r="H462" s="58">
        <v>1</v>
      </c>
      <c r="I462" s="59">
        <f t="shared" si="17"/>
        <v>10000</v>
      </c>
      <c r="J462" s="60">
        <v>1</v>
      </c>
      <c r="K462" s="48">
        <f t="shared" si="18"/>
        <v>10000</v>
      </c>
    </row>
    <row r="463" spans="1:11" ht="15.75">
      <c r="A463" s="2">
        <v>448</v>
      </c>
      <c r="B463" s="2">
        <v>8</v>
      </c>
      <c r="C463" s="56" t="s">
        <v>377</v>
      </c>
      <c r="D463" s="57">
        <v>2011</v>
      </c>
      <c r="E463" s="57">
        <v>2011</v>
      </c>
      <c r="F463" s="57" t="s">
        <v>12</v>
      </c>
      <c r="G463" s="48">
        <v>1198400</v>
      </c>
      <c r="H463" s="58">
        <v>1</v>
      </c>
      <c r="I463" s="59">
        <f t="shared" si="17"/>
        <v>1198400</v>
      </c>
      <c r="J463" s="60">
        <v>1</v>
      </c>
      <c r="K463" s="48">
        <f t="shared" si="18"/>
        <v>1198400</v>
      </c>
    </row>
    <row r="464" spans="1:11" ht="31.5">
      <c r="A464" s="2">
        <v>449</v>
      </c>
      <c r="B464" s="2">
        <v>9</v>
      </c>
      <c r="C464" s="61" t="s">
        <v>378</v>
      </c>
      <c r="D464" s="57"/>
      <c r="E464" s="57">
        <v>2018</v>
      </c>
      <c r="F464" s="57" t="s">
        <v>12</v>
      </c>
      <c r="G464" s="48">
        <v>220000</v>
      </c>
      <c r="H464" s="58">
        <v>1</v>
      </c>
      <c r="I464" s="59">
        <f t="shared" si="17"/>
        <v>220000</v>
      </c>
      <c r="J464" s="60">
        <v>1</v>
      </c>
      <c r="K464" s="48">
        <f t="shared" si="18"/>
        <v>220000</v>
      </c>
    </row>
    <row r="465" spans="1:11" ht="31.5">
      <c r="A465" s="2">
        <v>450</v>
      </c>
      <c r="B465" s="2">
        <v>10</v>
      </c>
      <c r="C465" s="61" t="s">
        <v>288</v>
      </c>
      <c r="D465" s="57"/>
      <c r="E465" s="57">
        <v>2018</v>
      </c>
      <c r="F465" s="57" t="s">
        <v>12</v>
      </c>
      <c r="G465" s="48">
        <v>20000</v>
      </c>
      <c r="H465" s="58">
        <v>1</v>
      </c>
      <c r="I465" s="59">
        <f t="shared" si="17"/>
        <v>20000</v>
      </c>
      <c r="J465" s="60">
        <v>1</v>
      </c>
      <c r="K465" s="48">
        <f t="shared" si="18"/>
        <v>20000</v>
      </c>
    </row>
    <row r="466" spans="1:11" ht="31.5">
      <c r="A466" s="2">
        <v>451</v>
      </c>
      <c r="B466" s="2">
        <v>11</v>
      </c>
      <c r="C466" s="61" t="s">
        <v>103</v>
      </c>
      <c r="D466" s="57"/>
      <c r="E466" s="57">
        <v>2018</v>
      </c>
      <c r="F466" s="57" t="s">
        <v>12</v>
      </c>
      <c r="G466" s="48">
        <v>45000</v>
      </c>
      <c r="H466" s="58">
        <v>1</v>
      </c>
      <c r="I466" s="59">
        <f t="shared" si="17"/>
        <v>45000</v>
      </c>
      <c r="J466" s="60">
        <v>1</v>
      </c>
      <c r="K466" s="48">
        <f t="shared" si="18"/>
        <v>45000</v>
      </c>
    </row>
    <row r="467" spans="1:11" ht="31.5">
      <c r="A467" s="2">
        <v>452</v>
      </c>
      <c r="B467" s="2">
        <v>12</v>
      </c>
      <c r="C467" s="61" t="s">
        <v>379</v>
      </c>
      <c r="D467" s="57"/>
      <c r="E467" s="57">
        <v>2018</v>
      </c>
      <c r="F467" s="57" t="s">
        <v>12</v>
      </c>
      <c r="G467" s="48">
        <v>15000</v>
      </c>
      <c r="H467" s="58">
        <v>1</v>
      </c>
      <c r="I467" s="59">
        <f t="shared" si="17"/>
        <v>15000</v>
      </c>
      <c r="J467" s="60">
        <v>1</v>
      </c>
      <c r="K467" s="48">
        <f t="shared" si="18"/>
        <v>15000</v>
      </c>
    </row>
    <row r="468" spans="1:11" ht="47.25">
      <c r="A468" s="2">
        <v>453</v>
      </c>
      <c r="B468" s="2">
        <v>13</v>
      </c>
      <c r="C468" s="61" t="s">
        <v>380</v>
      </c>
      <c r="D468" s="57"/>
      <c r="E468" s="57">
        <v>2018</v>
      </c>
      <c r="F468" s="57" t="s">
        <v>12</v>
      </c>
      <c r="G468" s="48">
        <v>10000</v>
      </c>
      <c r="H468" s="58">
        <v>1</v>
      </c>
      <c r="I468" s="59">
        <f t="shared" si="17"/>
        <v>10000</v>
      </c>
      <c r="J468" s="60">
        <v>1</v>
      </c>
      <c r="K468" s="48">
        <f t="shared" si="18"/>
        <v>10000</v>
      </c>
    </row>
    <row r="469" spans="1:11" ht="15.75">
      <c r="A469" s="2">
        <v>454</v>
      </c>
      <c r="B469" s="2">
        <v>14</v>
      </c>
      <c r="C469" s="61" t="s">
        <v>131</v>
      </c>
      <c r="D469" s="57"/>
      <c r="E469" s="57">
        <v>2020</v>
      </c>
      <c r="F469" s="57" t="s">
        <v>12</v>
      </c>
      <c r="G469" s="48">
        <v>1470000</v>
      </c>
      <c r="H469" s="58">
        <v>2</v>
      </c>
      <c r="I469" s="59">
        <f t="shared" si="17"/>
        <v>2940000</v>
      </c>
      <c r="J469" s="60">
        <v>2</v>
      </c>
      <c r="K469" s="48">
        <f t="shared" si="18"/>
        <v>2940000</v>
      </c>
    </row>
    <row r="470" spans="1:11" ht="15.75">
      <c r="A470" s="2">
        <v>455</v>
      </c>
      <c r="B470" s="2">
        <v>15</v>
      </c>
      <c r="C470" s="61" t="s">
        <v>137</v>
      </c>
      <c r="D470" s="57"/>
      <c r="E470" s="57">
        <v>2021</v>
      </c>
      <c r="F470" s="57" t="s">
        <v>12</v>
      </c>
      <c r="G470" s="48">
        <v>181300</v>
      </c>
      <c r="H470" s="58">
        <v>1</v>
      </c>
      <c r="I470" s="59">
        <f t="shared" si="17"/>
        <v>181300</v>
      </c>
      <c r="J470" s="60">
        <v>1</v>
      </c>
      <c r="K470" s="48">
        <f t="shared" si="18"/>
        <v>181300</v>
      </c>
    </row>
    <row r="471" spans="1:11" ht="15.75">
      <c r="A471" s="2">
        <v>456</v>
      </c>
      <c r="B471" s="2">
        <v>16</v>
      </c>
      <c r="C471" s="61" t="s">
        <v>381</v>
      </c>
      <c r="D471" s="57"/>
      <c r="E471" s="57">
        <v>2021</v>
      </c>
      <c r="F471" s="57" t="s">
        <v>12</v>
      </c>
      <c r="G471" s="48">
        <v>864500</v>
      </c>
      <c r="H471" s="58">
        <v>1</v>
      </c>
      <c r="I471" s="59">
        <f t="shared" si="17"/>
        <v>864500</v>
      </c>
      <c r="J471" s="60">
        <v>1</v>
      </c>
      <c r="K471" s="48">
        <f t="shared" si="18"/>
        <v>864500</v>
      </c>
    </row>
    <row r="472" spans="1:11" ht="31.5">
      <c r="A472" s="2">
        <v>457</v>
      </c>
      <c r="B472" s="2">
        <v>17</v>
      </c>
      <c r="C472" s="62" t="s">
        <v>382</v>
      </c>
      <c r="D472" s="57"/>
      <c r="E472" s="57">
        <v>2021</v>
      </c>
      <c r="F472" s="63" t="s">
        <v>342</v>
      </c>
      <c r="G472" s="49">
        <v>25846</v>
      </c>
      <c r="H472" s="18">
        <v>13</v>
      </c>
      <c r="I472" s="53">
        <f t="shared" si="17"/>
        <v>335998</v>
      </c>
      <c r="J472" s="42">
        <v>13</v>
      </c>
      <c r="K472" s="49">
        <f t="shared" si="18"/>
        <v>335998</v>
      </c>
    </row>
    <row r="473" spans="1:11" ht="15.75">
      <c r="A473" s="2">
        <v>458</v>
      </c>
      <c r="B473" s="2">
        <v>18</v>
      </c>
      <c r="C473" s="62" t="s">
        <v>383</v>
      </c>
      <c r="D473" s="57"/>
      <c r="E473" s="57">
        <v>2021</v>
      </c>
      <c r="F473" s="63" t="s">
        <v>12</v>
      </c>
      <c r="G473" s="49">
        <v>30296</v>
      </c>
      <c r="H473" s="18">
        <v>6</v>
      </c>
      <c r="I473" s="53">
        <f t="shared" si="17"/>
        <v>181776</v>
      </c>
      <c r="J473" s="42">
        <v>6</v>
      </c>
      <c r="K473" s="49">
        <f t="shared" si="18"/>
        <v>181776</v>
      </c>
    </row>
    <row r="474" spans="1:11" ht="15.75">
      <c r="A474" s="2">
        <v>459</v>
      </c>
      <c r="B474" s="2">
        <v>19</v>
      </c>
      <c r="C474" s="62" t="s">
        <v>384</v>
      </c>
      <c r="D474" s="57"/>
      <c r="E474" s="57">
        <v>2021</v>
      </c>
      <c r="F474" s="63" t="s">
        <v>12</v>
      </c>
      <c r="G474" s="49">
        <v>140000</v>
      </c>
      <c r="H474" s="18">
        <v>1</v>
      </c>
      <c r="I474" s="53">
        <f t="shared" si="17"/>
        <v>140000</v>
      </c>
      <c r="J474" s="42">
        <v>1</v>
      </c>
      <c r="K474" s="49">
        <f t="shared" si="18"/>
        <v>140000</v>
      </c>
    </row>
    <row r="475" spans="1:11" ht="15.75">
      <c r="A475" s="2">
        <v>460</v>
      </c>
      <c r="B475" s="2">
        <v>20</v>
      </c>
      <c r="C475" s="62" t="s">
        <v>385</v>
      </c>
      <c r="D475" s="57"/>
      <c r="E475" s="57">
        <v>2021</v>
      </c>
      <c r="F475" s="63" t="s">
        <v>12</v>
      </c>
      <c r="G475" s="49">
        <v>30000</v>
      </c>
      <c r="H475" s="18">
        <v>55</v>
      </c>
      <c r="I475" s="53">
        <f t="shared" si="17"/>
        <v>1650000</v>
      </c>
      <c r="J475" s="42">
        <v>55</v>
      </c>
      <c r="K475" s="49">
        <f t="shared" si="18"/>
        <v>1650000</v>
      </c>
    </row>
    <row r="476" spans="1:11" ht="15.75">
      <c r="A476" s="2">
        <v>461</v>
      </c>
      <c r="B476" s="2">
        <v>21</v>
      </c>
      <c r="C476" s="62" t="s">
        <v>345</v>
      </c>
      <c r="D476" s="57"/>
      <c r="E476" s="57">
        <v>2022</v>
      </c>
      <c r="F476" s="63" t="s">
        <v>12</v>
      </c>
      <c r="G476" s="49">
        <v>182700</v>
      </c>
      <c r="H476" s="18">
        <v>1</v>
      </c>
      <c r="I476" s="53">
        <f t="shared" si="17"/>
        <v>182700</v>
      </c>
      <c r="J476" s="42">
        <v>1</v>
      </c>
      <c r="K476" s="49">
        <f t="shared" si="18"/>
        <v>182700</v>
      </c>
    </row>
    <row r="477" spans="1:11" ht="15.75">
      <c r="A477" s="2">
        <v>462</v>
      </c>
      <c r="B477" s="2">
        <v>22</v>
      </c>
      <c r="C477" s="15" t="s">
        <v>170</v>
      </c>
      <c r="D477" s="57"/>
      <c r="E477" s="57">
        <v>2022</v>
      </c>
      <c r="F477" s="398" t="s">
        <v>12</v>
      </c>
      <c r="G477" s="34">
        <v>105000</v>
      </c>
      <c r="H477" s="5">
        <v>4</v>
      </c>
      <c r="I477" s="34">
        <f t="shared" si="17"/>
        <v>420000</v>
      </c>
      <c r="J477" s="37">
        <v>4</v>
      </c>
      <c r="K477" s="34">
        <f>H477*G477</f>
        <v>420000</v>
      </c>
    </row>
    <row r="478" spans="1:11" ht="15.75">
      <c r="A478" s="2">
        <v>463</v>
      </c>
      <c r="B478" s="2">
        <v>23</v>
      </c>
      <c r="C478" s="56" t="s">
        <v>386</v>
      </c>
      <c r="D478" s="57"/>
      <c r="E478" s="57">
        <v>1970</v>
      </c>
      <c r="F478" s="57" t="s">
        <v>12</v>
      </c>
      <c r="G478" s="48">
        <v>10000</v>
      </c>
      <c r="H478" s="58">
        <v>4</v>
      </c>
      <c r="I478" s="59">
        <v>40000</v>
      </c>
      <c r="J478" s="60">
        <v>4</v>
      </c>
      <c r="K478" s="48">
        <v>40000</v>
      </c>
    </row>
    <row r="479" spans="1:11" ht="15.75">
      <c r="A479" s="2">
        <v>464</v>
      </c>
      <c r="B479" s="2">
        <v>24</v>
      </c>
      <c r="C479" s="56" t="s">
        <v>387</v>
      </c>
      <c r="D479" s="57"/>
      <c r="E479" s="57">
        <v>2009</v>
      </c>
      <c r="F479" s="57" t="s">
        <v>12</v>
      </c>
      <c r="G479" s="48">
        <v>6500</v>
      </c>
      <c r="H479" s="58">
        <v>1</v>
      </c>
      <c r="I479" s="59">
        <v>6500</v>
      </c>
      <c r="J479" s="60">
        <v>1</v>
      </c>
      <c r="K479" s="48">
        <v>6500</v>
      </c>
    </row>
    <row r="480" spans="1:11" ht="15.75">
      <c r="A480" s="2">
        <v>465</v>
      </c>
      <c r="B480" s="2">
        <v>25</v>
      </c>
      <c r="C480" s="56" t="s">
        <v>388</v>
      </c>
      <c r="D480" s="57"/>
      <c r="E480" s="57">
        <v>1970</v>
      </c>
      <c r="F480" s="57" t="s">
        <v>12</v>
      </c>
      <c r="G480" s="48">
        <v>13533</v>
      </c>
      <c r="H480" s="58">
        <v>1</v>
      </c>
      <c r="I480" s="59">
        <v>13533</v>
      </c>
      <c r="J480" s="60">
        <v>1</v>
      </c>
      <c r="K480" s="48">
        <v>13533</v>
      </c>
    </row>
    <row r="481" spans="1:11" ht="15.75">
      <c r="A481" s="2">
        <v>466</v>
      </c>
      <c r="B481" s="2">
        <v>26</v>
      </c>
      <c r="C481" s="56" t="s">
        <v>389</v>
      </c>
      <c r="D481" s="57"/>
      <c r="E481" s="57">
        <v>1970</v>
      </c>
      <c r="F481" s="57" t="s">
        <v>12</v>
      </c>
      <c r="G481" s="48">
        <v>8718</v>
      </c>
      <c r="H481" s="58">
        <v>1</v>
      </c>
      <c r="I481" s="59">
        <v>8718</v>
      </c>
      <c r="J481" s="60">
        <v>1</v>
      </c>
      <c r="K481" s="48">
        <v>8718</v>
      </c>
    </row>
    <row r="482" spans="1:11" ht="15.75">
      <c r="A482" s="2">
        <v>467</v>
      </c>
      <c r="B482" s="2">
        <v>27</v>
      </c>
      <c r="C482" s="56" t="s">
        <v>141</v>
      </c>
      <c r="D482" s="57"/>
      <c r="E482" s="57">
        <v>2010</v>
      </c>
      <c r="F482" s="57" t="s">
        <v>12</v>
      </c>
      <c r="G482" s="48">
        <v>21138</v>
      </c>
      <c r="H482" s="58">
        <v>1</v>
      </c>
      <c r="I482" s="59">
        <v>21138</v>
      </c>
      <c r="J482" s="60">
        <v>1</v>
      </c>
      <c r="K482" s="48">
        <v>21138</v>
      </c>
    </row>
    <row r="483" spans="1:11" ht="31.5">
      <c r="A483" s="2">
        <v>468</v>
      </c>
      <c r="B483" s="2">
        <v>28</v>
      </c>
      <c r="C483" s="61" t="s">
        <v>302</v>
      </c>
      <c r="D483" s="57"/>
      <c r="E483" s="57">
        <v>2016</v>
      </c>
      <c r="F483" s="57" t="s">
        <v>12</v>
      </c>
      <c r="G483" s="48">
        <v>12030</v>
      </c>
      <c r="H483" s="58">
        <v>1</v>
      </c>
      <c r="I483" s="59">
        <v>12030</v>
      </c>
      <c r="J483" s="60">
        <v>1</v>
      </c>
      <c r="K483" s="48">
        <v>12030</v>
      </c>
    </row>
    <row r="484" spans="1:11" ht="15.75">
      <c r="A484" s="2">
        <v>469</v>
      </c>
      <c r="B484" s="2">
        <v>29</v>
      </c>
      <c r="C484" s="62" t="s">
        <v>249</v>
      </c>
      <c r="D484" s="57"/>
      <c r="E484" s="63">
        <v>2021</v>
      </c>
      <c r="F484" s="63" t="s">
        <v>390</v>
      </c>
      <c r="G484" s="49">
        <v>4000</v>
      </c>
      <c r="H484" s="18">
        <v>100</v>
      </c>
      <c r="I484" s="53">
        <v>400000</v>
      </c>
      <c r="J484" s="42">
        <v>100</v>
      </c>
      <c r="K484" s="49">
        <v>400000</v>
      </c>
    </row>
    <row r="485" spans="1:11" ht="15.75">
      <c r="A485" s="2">
        <v>470</v>
      </c>
      <c r="B485" s="2">
        <v>30</v>
      </c>
      <c r="C485" s="62" t="s">
        <v>391</v>
      </c>
      <c r="D485" s="57"/>
      <c r="E485" s="63">
        <v>2020</v>
      </c>
      <c r="F485" s="63" t="s">
        <v>12</v>
      </c>
      <c r="G485" s="49">
        <v>12461</v>
      </c>
      <c r="H485" s="18">
        <v>50</v>
      </c>
      <c r="I485" s="53">
        <v>623050</v>
      </c>
      <c r="J485" s="42">
        <v>50</v>
      </c>
      <c r="K485" s="49">
        <v>623050</v>
      </c>
    </row>
    <row r="486" spans="1:11" ht="15.75">
      <c r="A486" s="2">
        <v>471</v>
      </c>
      <c r="B486" s="2">
        <v>31</v>
      </c>
      <c r="C486" s="62" t="s">
        <v>392</v>
      </c>
      <c r="D486" s="57"/>
      <c r="E486" s="63">
        <v>2021</v>
      </c>
      <c r="F486" s="63" t="s">
        <v>12</v>
      </c>
      <c r="G486" s="49">
        <v>14900</v>
      </c>
      <c r="H486" s="18">
        <v>3</v>
      </c>
      <c r="I486" s="53">
        <v>44700</v>
      </c>
      <c r="J486" s="42">
        <v>3</v>
      </c>
      <c r="K486" s="49">
        <v>44700</v>
      </c>
    </row>
    <row r="487" spans="1:11" ht="15.75">
      <c r="A487" s="2">
        <v>472</v>
      </c>
      <c r="B487" s="2">
        <v>32</v>
      </c>
      <c r="C487" s="62" t="s">
        <v>393</v>
      </c>
      <c r="D487" s="57"/>
      <c r="E487" s="63">
        <v>2021</v>
      </c>
      <c r="F487" s="63" t="s">
        <v>12</v>
      </c>
      <c r="G487" s="49">
        <v>14133</v>
      </c>
      <c r="H487" s="18">
        <v>9</v>
      </c>
      <c r="I487" s="53">
        <v>127197</v>
      </c>
      <c r="J487" s="42">
        <v>9</v>
      </c>
      <c r="K487" s="49">
        <v>127197</v>
      </c>
    </row>
    <row r="488" spans="1:11" ht="15.75">
      <c r="A488" s="2">
        <v>473</v>
      </c>
      <c r="B488" s="2">
        <v>33</v>
      </c>
      <c r="C488" s="62" t="s">
        <v>394</v>
      </c>
      <c r="D488" s="57"/>
      <c r="E488" s="63">
        <v>2021</v>
      </c>
      <c r="F488" s="63" t="s">
        <v>12</v>
      </c>
      <c r="G488" s="49">
        <v>24142</v>
      </c>
      <c r="H488" s="18">
        <v>8</v>
      </c>
      <c r="I488" s="53">
        <v>193136</v>
      </c>
      <c r="J488" s="42">
        <v>8</v>
      </c>
      <c r="K488" s="49">
        <v>193136</v>
      </c>
    </row>
    <row r="489" spans="1:11" ht="15.75">
      <c r="A489" s="2">
        <v>474</v>
      </c>
      <c r="B489" s="2">
        <v>34</v>
      </c>
      <c r="C489" s="15" t="s">
        <v>267</v>
      </c>
      <c r="D489" s="11"/>
      <c r="E489" s="398">
        <v>2022</v>
      </c>
      <c r="F489" s="398" t="s">
        <v>12</v>
      </c>
      <c r="G489" s="34">
        <v>17500</v>
      </c>
      <c r="H489" s="5">
        <v>2</v>
      </c>
      <c r="I489" s="34">
        <v>35000</v>
      </c>
      <c r="J489" s="37">
        <v>2</v>
      </c>
      <c r="K489" s="34">
        <v>35000</v>
      </c>
    </row>
    <row r="490" spans="1:11" ht="15.75">
      <c r="A490" s="2">
        <v>475</v>
      </c>
      <c r="B490" s="2">
        <v>35</v>
      </c>
      <c r="C490" s="11" t="s">
        <v>395</v>
      </c>
      <c r="D490" s="57"/>
      <c r="E490" s="57">
        <v>2023</v>
      </c>
      <c r="F490" s="398"/>
      <c r="G490" s="34">
        <v>25500</v>
      </c>
      <c r="H490" s="5">
        <v>2</v>
      </c>
      <c r="I490" s="34">
        <f t="shared" ref="I490" si="19">H490*G490</f>
        <v>51000</v>
      </c>
      <c r="J490" s="37">
        <v>2</v>
      </c>
      <c r="K490" s="34">
        <f>H490*G490</f>
        <v>51000</v>
      </c>
    </row>
    <row r="491" spans="1:11">
      <c r="A491" s="1142" t="s">
        <v>274</v>
      </c>
      <c r="B491" s="1143"/>
      <c r="C491" s="1143"/>
      <c r="D491" s="1143"/>
      <c r="E491" s="1143"/>
      <c r="F491" s="1143"/>
      <c r="G491" s="1144"/>
      <c r="H491" s="408">
        <f>SUM(H456:H490)</f>
        <v>280</v>
      </c>
      <c r="I491" s="840">
        <f>SUM(I456:I490)</f>
        <v>293829473</v>
      </c>
      <c r="J491" s="408">
        <f>SUM(J456:J490)</f>
        <v>280</v>
      </c>
      <c r="K491" s="840">
        <f>SUM(K456:K490)</f>
        <v>293829473</v>
      </c>
    </row>
    <row r="492" spans="1:11">
      <c r="B492" s="816"/>
      <c r="C492" s="816"/>
      <c r="E492" s="813"/>
      <c r="G492" s="817"/>
      <c r="H492" s="818"/>
      <c r="J492" s="813"/>
    </row>
    <row r="493" spans="1:11">
      <c r="B493" s="816"/>
      <c r="C493" s="816"/>
      <c r="E493" s="813"/>
      <c r="G493" s="817"/>
      <c r="H493" s="818"/>
      <c r="J493" s="813"/>
    </row>
    <row r="494" spans="1:11" ht="15.75">
      <c r="A494" s="1145" t="s">
        <v>396</v>
      </c>
      <c r="B494" s="1146"/>
      <c r="C494" s="1146"/>
      <c r="D494" s="1146"/>
      <c r="E494" s="1146"/>
      <c r="F494" s="1146"/>
      <c r="G494" s="1146"/>
      <c r="H494" s="1146"/>
      <c r="I494" s="1146"/>
      <c r="J494" s="1146"/>
      <c r="K494" s="1147"/>
    </row>
    <row r="495" spans="1:11" ht="15.75">
      <c r="A495" s="2">
        <v>476</v>
      </c>
      <c r="B495" s="2">
        <v>1</v>
      </c>
      <c r="C495" s="10" t="s">
        <v>397</v>
      </c>
      <c r="D495" s="64">
        <v>2011</v>
      </c>
      <c r="E495" s="64">
        <v>2011</v>
      </c>
      <c r="F495" s="64" t="s">
        <v>12</v>
      </c>
      <c r="G495" s="65">
        <v>47704464</v>
      </c>
      <c r="H495" s="4">
        <v>1</v>
      </c>
      <c r="I495" s="66">
        <f>H495*G495</f>
        <v>47704464</v>
      </c>
      <c r="J495" s="28">
        <v>1</v>
      </c>
      <c r="K495" s="65">
        <f>J495*G495</f>
        <v>47704464</v>
      </c>
    </row>
    <row r="496" spans="1:11" ht="15.75">
      <c r="A496" s="2">
        <v>477</v>
      </c>
      <c r="B496" s="2">
        <v>2</v>
      </c>
      <c r="C496" s="10" t="s">
        <v>398</v>
      </c>
      <c r="D496" s="64">
        <v>1983</v>
      </c>
      <c r="E496" s="64">
        <v>2011</v>
      </c>
      <c r="F496" s="64" t="s">
        <v>12</v>
      </c>
      <c r="G496" s="65">
        <v>39550300</v>
      </c>
      <c r="H496" s="4">
        <v>1</v>
      </c>
      <c r="I496" s="66">
        <f>H496*G496</f>
        <v>39550300</v>
      </c>
      <c r="J496" s="28">
        <v>1</v>
      </c>
      <c r="K496" s="65">
        <f>J496*G496</f>
        <v>39550300</v>
      </c>
    </row>
    <row r="497" spans="1:11" ht="15.75">
      <c r="A497" s="2">
        <v>478</v>
      </c>
      <c r="B497" s="2">
        <v>3</v>
      </c>
      <c r="C497" s="10" t="s">
        <v>399</v>
      </c>
      <c r="D497" s="64">
        <v>1987</v>
      </c>
      <c r="E497" s="64">
        <v>1987</v>
      </c>
      <c r="F497" s="64" t="s">
        <v>12</v>
      </c>
      <c r="G497" s="65">
        <v>22896623</v>
      </c>
      <c r="H497" s="4">
        <v>1</v>
      </c>
      <c r="I497" s="66">
        <f>H497*G497</f>
        <v>22896623</v>
      </c>
      <c r="J497" s="28">
        <v>1</v>
      </c>
      <c r="K497" s="65">
        <f>J497*G497</f>
        <v>22896623</v>
      </c>
    </row>
    <row r="498" spans="1:11" ht="15.75">
      <c r="A498" s="2">
        <v>479</v>
      </c>
      <c r="B498" s="2">
        <v>4</v>
      </c>
      <c r="C498" s="10" t="s">
        <v>400</v>
      </c>
      <c r="D498" s="64">
        <v>1938</v>
      </c>
      <c r="E498" s="64">
        <v>1938</v>
      </c>
      <c r="F498" s="64" t="s">
        <v>12</v>
      </c>
      <c r="G498" s="65">
        <v>270304</v>
      </c>
      <c r="H498" s="4">
        <v>1</v>
      </c>
      <c r="I498" s="66">
        <f>H498*G498</f>
        <v>270304</v>
      </c>
      <c r="J498" s="28">
        <v>1</v>
      </c>
      <c r="K498" s="65">
        <f>J498*G498</f>
        <v>270304</v>
      </c>
    </row>
    <row r="499" spans="1:11" ht="15.75">
      <c r="A499" s="2">
        <v>480</v>
      </c>
      <c r="B499" s="2">
        <v>5</v>
      </c>
      <c r="C499" s="10" t="s">
        <v>3227</v>
      </c>
      <c r="D499" s="64">
        <v>1983</v>
      </c>
      <c r="E499" s="64">
        <v>1983</v>
      </c>
      <c r="F499" s="64" t="s">
        <v>12</v>
      </c>
      <c r="G499" s="65">
        <v>542760</v>
      </c>
      <c r="H499" s="4">
        <v>1</v>
      </c>
      <c r="I499" s="66">
        <f>H499*G499</f>
        <v>542760</v>
      </c>
      <c r="J499" s="28">
        <v>1</v>
      </c>
      <c r="K499" s="65">
        <f>J499*G499</f>
        <v>542760</v>
      </c>
    </row>
    <row r="500" spans="1:11" ht="15.75">
      <c r="A500" s="2">
        <v>481</v>
      </c>
      <c r="B500" s="2">
        <v>6</v>
      </c>
      <c r="C500" s="10" t="s">
        <v>401</v>
      </c>
      <c r="D500" s="64">
        <v>1958</v>
      </c>
      <c r="E500" s="64">
        <v>1958</v>
      </c>
      <c r="F500" s="64" t="s">
        <v>12</v>
      </c>
      <c r="G500" s="65">
        <v>110120</v>
      </c>
      <c r="H500" s="4">
        <v>1</v>
      </c>
      <c r="I500" s="66">
        <f t="shared" ref="I500:I549" si="20">H500*G500</f>
        <v>110120</v>
      </c>
      <c r="J500" s="28">
        <v>1</v>
      </c>
      <c r="K500" s="65">
        <f>J500*I500</f>
        <v>110120</v>
      </c>
    </row>
    <row r="501" spans="1:11" ht="15.75">
      <c r="A501" s="2">
        <v>482</v>
      </c>
      <c r="B501" s="2">
        <v>7</v>
      </c>
      <c r="C501" s="10" t="s">
        <v>402</v>
      </c>
      <c r="D501" s="64"/>
      <c r="E501" s="64" t="s">
        <v>403</v>
      </c>
      <c r="F501" s="64" t="s">
        <v>12</v>
      </c>
      <c r="G501" s="65">
        <v>15</v>
      </c>
      <c r="H501" s="4">
        <v>5202</v>
      </c>
      <c r="I501" s="66">
        <f t="shared" si="20"/>
        <v>78030</v>
      </c>
      <c r="J501" s="28">
        <v>5202</v>
      </c>
      <c r="K501" s="65">
        <f>J501*G501</f>
        <v>78030</v>
      </c>
    </row>
    <row r="502" spans="1:11" ht="15.75">
      <c r="A502" s="2">
        <v>483</v>
      </c>
      <c r="B502" s="2">
        <v>8</v>
      </c>
      <c r="C502" s="10" t="s">
        <v>404</v>
      </c>
      <c r="D502" s="64"/>
      <c r="E502" s="64">
        <v>1987</v>
      </c>
      <c r="F502" s="64" t="s">
        <v>12</v>
      </c>
      <c r="G502" s="65">
        <v>40000</v>
      </c>
      <c r="H502" s="4">
        <v>2</v>
      </c>
      <c r="I502" s="66">
        <f t="shared" si="20"/>
        <v>80000</v>
      </c>
      <c r="J502" s="28">
        <v>2</v>
      </c>
      <c r="K502" s="65">
        <f t="shared" ref="K502:K549" si="21">J502*G502</f>
        <v>80000</v>
      </c>
    </row>
    <row r="503" spans="1:11" ht="15.75">
      <c r="A503" s="2">
        <v>484</v>
      </c>
      <c r="B503" s="2">
        <v>9</v>
      </c>
      <c r="C503" s="10" t="s">
        <v>279</v>
      </c>
      <c r="D503" s="64">
        <v>2023</v>
      </c>
      <c r="E503" s="64">
        <v>2023</v>
      </c>
      <c r="F503" s="64" t="s">
        <v>12</v>
      </c>
      <c r="G503" s="65">
        <v>88509900</v>
      </c>
      <c r="H503" s="4">
        <v>1</v>
      </c>
      <c r="I503" s="66">
        <f t="shared" si="20"/>
        <v>88509900</v>
      </c>
      <c r="J503" s="1020">
        <v>1</v>
      </c>
      <c r="K503" s="65">
        <f t="shared" si="21"/>
        <v>88509900</v>
      </c>
    </row>
    <row r="504" spans="1:11" ht="15.75">
      <c r="A504" s="2">
        <v>485</v>
      </c>
      <c r="B504" s="2">
        <v>10</v>
      </c>
      <c r="C504" s="10" t="s">
        <v>405</v>
      </c>
      <c r="D504" s="64"/>
      <c r="E504" s="64">
        <v>2013</v>
      </c>
      <c r="F504" s="64" t="s">
        <v>12</v>
      </c>
      <c r="G504" s="65">
        <v>20160</v>
      </c>
      <c r="H504" s="4">
        <v>6</v>
      </c>
      <c r="I504" s="66">
        <f t="shared" si="20"/>
        <v>120960</v>
      </c>
      <c r="J504" s="28">
        <v>6</v>
      </c>
      <c r="K504" s="65">
        <f t="shared" si="21"/>
        <v>120960</v>
      </c>
    </row>
    <row r="505" spans="1:11" ht="15.75">
      <c r="A505" s="2">
        <v>486</v>
      </c>
      <c r="B505" s="2">
        <v>11</v>
      </c>
      <c r="C505" s="10" t="s">
        <v>406</v>
      </c>
      <c r="D505" s="64"/>
      <c r="E505" s="64">
        <v>2005</v>
      </c>
      <c r="F505" s="64" t="s">
        <v>12</v>
      </c>
      <c r="G505" s="65">
        <v>15000</v>
      </c>
      <c r="H505" s="4">
        <v>1</v>
      </c>
      <c r="I505" s="66">
        <f t="shared" si="20"/>
        <v>15000</v>
      </c>
      <c r="J505" s="28">
        <v>1</v>
      </c>
      <c r="K505" s="65">
        <f t="shared" si="21"/>
        <v>15000</v>
      </c>
    </row>
    <row r="506" spans="1:11" ht="15.75">
      <c r="A506" s="2">
        <v>487</v>
      </c>
      <c r="B506" s="2">
        <v>12</v>
      </c>
      <c r="C506" s="10" t="s">
        <v>407</v>
      </c>
      <c r="D506" s="64"/>
      <c r="E506" s="64">
        <v>2009</v>
      </c>
      <c r="F506" s="64" t="s">
        <v>12</v>
      </c>
      <c r="G506" s="65">
        <v>45000</v>
      </c>
      <c r="H506" s="4">
        <v>1</v>
      </c>
      <c r="I506" s="66">
        <f t="shared" si="20"/>
        <v>45000</v>
      </c>
      <c r="J506" s="28">
        <v>1</v>
      </c>
      <c r="K506" s="65">
        <f t="shared" si="21"/>
        <v>45000</v>
      </c>
    </row>
    <row r="507" spans="1:11" ht="15.75">
      <c r="A507" s="2">
        <v>488</v>
      </c>
      <c r="B507" s="2">
        <v>13</v>
      </c>
      <c r="C507" s="10" t="s">
        <v>408</v>
      </c>
      <c r="D507" s="64"/>
      <c r="E507" s="64">
        <v>2009</v>
      </c>
      <c r="F507" s="64" t="s">
        <v>12</v>
      </c>
      <c r="G507" s="65">
        <v>15000</v>
      </c>
      <c r="H507" s="4">
        <v>1</v>
      </c>
      <c r="I507" s="66">
        <f t="shared" si="20"/>
        <v>15000</v>
      </c>
      <c r="J507" s="28">
        <v>1</v>
      </c>
      <c r="K507" s="65">
        <f t="shared" si="21"/>
        <v>15000</v>
      </c>
    </row>
    <row r="508" spans="1:11" ht="15.75">
      <c r="A508" s="2">
        <v>489</v>
      </c>
      <c r="B508" s="2">
        <v>14</v>
      </c>
      <c r="C508" s="10" t="s">
        <v>409</v>
      </c>
      <c r="D508" s="64"/>
      <c r="E508" s="64">
        <v>2009</v>
      </c>
      <c r="F508" s="64" t="s">
        <v>12</v>
      </c>
      <c r="G508" s="65">
        <v>17920</v>
      </c>
      <c r="H508" s="4">
        <v>3</v>
      </c>
      <c r="I508" s="66">
        <f t="shared" si="20"/>
        <v>53760</v>
      </c>
      <c r="J508" s="28">
        <v>3</v>
      </c>
      <c r="K508" s="65">
        <f t="shared" si="21"/>
        <v>53760</v>
      </c>
    </row>
    <row r="509" spans="1:11" ht="15.75">
      <c r="A509" s="2">
        <v>490</v>
      </c>
      <c r="B509" s="2">
        <v>15</v>
      </c>
      <c r="C509" s="10" t="s">
        <v>410</v>
      </c>
      <c r="D509" s="64"/>
      <c r="E509" s="64">
        <v>2009</v>
      </c>
      <c r="F509" s="64" t="s">
        <v>12</v>
      </c>
      <c r="G509" s="65">
        <v>21000</v>
      </c>
      <c r="H509" s="4">
        <v>1</v>
      </c>
      <c r="I509" s="66">
        <f t="shared" si="20"/>
        <v>21000</v>
      </c>
      <c r="J509" s="28">
        <v>1</v>
      </c>
      <c r="K509" s="65">
        <f t="shared" si="21"/>
        <v>21000</v>
      </c>
    </row>
    <row r="510" spans="1:11" ht="15.75">
      <c r="A510" s="2">
        <v>491</v>
      </c>
      <c r="B510" s="2">
        <v>16</v>
      </c>
      <c r="C510" s="10" t="s">
        <v>355</v>
      </c>
      <c r="D510" s="64"/>
      <c r="E510" s="64">
        <v>2009</v>
      </c>
      <c r="F510" s="64" t="s">
        <v>12</v>
      </c>
      <c r="G510" s="65">
        <v>18200</v>
      </c>
      <c r="H510" s="4">
        <v>1</v>
      </c>
      <c r="I510" s="66">
        <f t="shared" si="20"/>
        <v>18200</v>
      </c>
      <c r="J510" s="28">
        <v>1</v>
      </c>
      <c r="K510" s="65">
        <f t="shared" si="21"/>
        <v>18200</v>
      </c>
    </row>
    <row r="511" spans="1:11" ht="15.75">
      <c r="A511" s="2">
        <v>492</v>
      </c>
      <c r="B511" s="2">
        <v>17</v>
      </c>
      <c r="C511" s="10" t="s">
        <v>355</v>
      </c>
      <c r="D511" s="64"/>
      <c r="E511" s="64">
        <v>2009</v>
      </c>
      <c r="F511" s="64" t="s">
        <v>12</v>
      </c>
      <c r="G511" s="65">
        <v>43680</v>
      </c>
      <c r="H511" s="4">
        <v>1</v>
      </c>
      <c r="I511" s="66">
        <f t="shared" si="20"/>
        <v>43680</v>
      </c>
      <c r="J511" s="28">
        <v>1</v>
      </c>
      <c r="K511" s="65">
        <f t="shared" si="21"/>
        <v>43680</v>
      </c>
    </row>
    <row r="512" spans="1:11" ht="15.75">
      <c r="A512" s="2">
        <v>493</v>
      </c>
      <c r="B512" s="2">
        <v>18</v>
      </c>
      <c r="C512" s="10" t="s">
        <v>411</v>
      </c>
      <c r="D512" s="64"/>
      <c r="E512" s="64">
        <v>2009</v>
      </c>
      <c r="F512" s="64" t="s">
        <v>12</v>
      </c>
      <c r="G512" s="65">
        <v>45000</v>
      </c>
      <c r="H512" s="4">
        <v>1</v>
      </c>
      <c r="I512" s="66">
        <f t="shared" si="20"/>
        <v>45000</v>
      </c>
      <c r="J512" s="28">
        <v>1</v>
      </c>
      <c r="K512" s="65">
        <f t="shared" si="21"/>
        <v>45000</v>
      </c>
    </row>
    <row r="513" spans="1:11" ht="15.75">
      <c r="A513" s="2">
        <v>494</v>
      </c>
      <c r="B513" s="2">
        <v>19</v>
      </c>
      <c r="C513" s="10" t="s">
        <v>412</v>
      </c>
      <c r="D513" s="64"/>
      <c r="E513" s="64">
        <v>2009</v>
      </c>
      <c r="F513" s="64" t="s">
        <v>184</v>
      </c>
      <c r="G513" s="65">
        <v>15000</v>
      </c>
      <c r="H513" s="4">
        <v>17</v>
      </c>
      <c r="I513" s="66">
        <f t="shared" si="20"/>
        <v>255000</v>
      </c>
      <c r="J513" s="28">
        <v>17</v>
      </c>
      <c r="K513" s="65">
        <f t="shared" si="21"/>
        <v>255000</v>
      </c>
    </row>
    <row r="514" spans="1:11" ht="15.75">
      <c r="A514" s="2">
        <v>495</v>
      </c>
      <c r="B514" s="2">
        <v>20</v>
      </c>
      <c r="C514" s="10" t="s">
        <v>413</v>
      </c>
      <c r="D514" s="64"/>
      <c r="E514" s="64">
        <v>2011</v>
      </c>
      <c r="F514" s="64" t="s">
        <v>12</v>
      </c>
      <c r="G514" s="65">
        <v>83265</v>
      </c>
      <c r="H514" s="4">
        <v>1</v>
      </c>
      <c r="I514" s="66">
        <f t="shared" si="20"/>
        <v>83265</v>
      </c>
      <c r="J514" s="28">
        <v>1</v>
      </c>
      <c r="K514" s="65">
        <f t="shared" si="21"/>
        <v>83265</v>
      </c>
    </row>
    <row r="515" spans="1:11" ht="15.75">
      <c r="A515" s="2">
        <v>496</v>
      </c>
      <c r="B515" s="2">
        <v>21</v>
      </c>
      <c r="C515" s="10" t="s">
        <v>328</v>
      </c>
      <c r="D515" s="64"/>
      <c r="E515" s="64">
        <v>2011</v>
      </c>
      <c r="F515" s="64" t="s">
        <v>12</v>
      </c>
      <c r="G515" s="65">
        <v>81900</v>
      </c>
      <c r="H515" s="4">
        <v>1</v>
      </c>
      <c r="I515" s="66">
        <f t="shared" si="20"/>
        <v>81900</v>
      </c>
      <c r="J515" s="28">
        <v>1</v>
      </c>
      <c r="K515" s="65">
        <f t="shared" si="21"/>
        <v>81900</v>
      </c>
    </row>
    <row r="516" spans="1:11" ht="15.75">
      <c r="A516" s="2">
        <v>497</v>
      </c>
      <c r="B516" s="2">
        <v>22</v>
      </c>
      <c r="C516" s="10" t="s">
        <v>414</v>
      </c>
      <c r="D516" s="64"/>
      <c r="E516" s="64">
        <v>2011</v>
      </c>
      <c r="F516" s="64" t="s">
        <v>12</v>
      </c>
      <c r="G516" s="65">
        <v>53235</v>
      </c>
      <c r="H516" s="4">
        <v>1</v>
      </c>
      <c r="I516" s="66">
        <f t="shared" si="20"/>
        <v>53235</v>
      </c>
      <c r="J516" s="28">
        <v>1</v>
      </c>
      <c r="K516" s="65">
        <f t="shared" si="21"/>
        <v>53235</v>
      </c>
    </row>
    <row r="517" spans="1:11" ht="15.75">
      <c r="A517" s="2">
        <v>498</v>
      </c>
      <c r="B517" s="2">
        <v>23</v>
      </c>
      <c r="C517" s="10" t="s">
        <v>415</v>
      </c>
      <c r="D517" s="64"/>
      <c r="E517" s="64">
        <v>2011</v>
      </c>
      <c r="F517" s="64" t="s">
        <v>12</v>
      </c>
      <c r="G517" s="65">
        <v>81900</v>
      </c>
      <c r="H517" s="4">
        <v>1</v>
      </c>
      <c r="I517" s="66">
        <f t="shared" si="20"/>
        <v>81900</v>
      </c>
      <c r="J517" s="28">
        <v>1</v>
      </c>
      <c r="K517" s="65">
        <f t="shared" si="21"/>
        <v>81900</v>
      </c>
    </row>
    <row r="518" spans="1:11" ht="15.75">
      <c r="A518" s="2">
        <v>499</v>
      </c>
      <c r="B518" s="2">
        <v>24</v>
      </c>
      <c r="C518" s="10" t="s">
        <v>416</v>
      </c>
      <c r="D518" s="64"/>
      <c r="E518" s="64">
        <v>2011</v>
      </c>
      <c r="F518" s="64" t="s">
        <v>12</v>
      </c>
      <c r="G518" s="65">
        <v>27300</v>
      </c>
      <c r="H518" s="4">
        <v>1</v>
      </c>
      <c r="I518" s="66">
        <f t="shared" si="20"/>
        <v>27300</v>
      </c>
      <c r="J518" s="28">
        <v>1</v>
      </c>
      <c r="K518" s="65">
        <f t="shared" si="21"/>
        <v>27300</v>
      </c>
    </row>
    <row r="519" spans="1:11" ht="15.75">
      <c r="A519" s="2">
        <v>500</v>
      </c>
      <c r="B519" s="2">
        <v>25</v>
      </c>
      <c r="C519" s="10" t="s">
        <v>319</v>
      </c>
      <c r="D519" s="64"/>
      <c r="E519" s="64">
        <v>2011</v>
      </c>
      <c r="F519" s="64" t="s">
        <v>12</v>
      </c>
      <c r="G519" s="65">
        <v>35840</v>
      </c>
      <c r="H519" s="4">
        <v>1</v>
      </c>
      <c r="I519" s="66">
        <f t="shared" si="20"/>
        <v>35840</v>
      </c>
      <c r="J519" s="28">
        <v>1</v>
      </c>
      <c r="K519" s="65">
        <f t="shared" si="21"/>
        <v>35840</v>
      </c>
    </row>
    <row r="520" spans="1:11" ht="15.75">
      <c r="A520" s="2">
        <v>501</v>
      </c>
      <c r="B520" s="2">
        <v>26</v>
      </c>
      <c r="C520" s="10" t="s">
        <v>326</v>
      </c>
      <c r="D520" s="64"/>
      <c r="E520" s="64">
        <v>2013</v>
      </c>
      <c r="F520" s="64" t="s">
        <v>12</v>
      </c>
      <c r="G520" s="65">
        <v>45000</v>
      </c>
      <c r="H520" s="4">
        <v>1</v>
      </c>
      <c r="I520" s="66">
        <f t="shared" si="20"/>
        <v>45000</v>
      </c>
      <c r="J520" s="28">
        <v>1</v>
      </c>
      <c r="K520" s="65">
        <f t="shared" si="21"/>
        <v>45000</v>
      </c>
    </row>
    <row r="521" spans="1:11" ht="15.75">
      <c r="A521" s="2">
        <v>502</v>
      </c>
      <c r="B521" s="2">
        <v>27</v>
      </c>
      <c r="C521" s="10" t="s">
        <v>417</v>
      </c>
      <c r="D521" s="64"/>
      <c r="E521" s="64">
        <v>2013</v>
      </c>
      <c r="F521" s="64" t="s">
        <v>12</v>
      </c>
      <c r="G521" s="65">
        <v>20000</v>
      </c>
      <c r="H521" s="4">
        <v>1</v>
      </c>
      <c r="I521" s="66">
        <f t="shared" si="20"/>
        <v>20000</v>
      </c>
      <c r="J521" s="28">
        <v>1</v>
      </c>
      <c r="K521" s="65">
        <f t="shared" si="21"/>
        <v>20000</v>
      </c>
    </row>
    <row r="522" spans="1:11" ht="15.75">
      <c r="A522" s="2">
        <v>503</v>
      </c>
      <c r="B522" s="2">
        <v>28</v>
      </c>
      <c r="C522" s="10" t="s">
        <v>418</v>
      </c>
      <c r="D522" s="64"/>
      <c r="E522" s="64">
        <v>2013</v>
      </c>
      <c r="F522" s="64" t="s">
        <v>12</v>
      </c>
      <c r="G522" s="65">
        <v>15000</v>
      </c>
      <c r="H522" s="4">
        <v>1</v>
      </c>
      <c r="I522" s="66">
        <f t="shared" si="20"/>
        <v>15000</v>
      </c>
      <c r="J522" s="28">
        <v>1</v>
      </c>
      <c r="K522" s="65">
        <f t="shared" si="21"/>
        <v>15000</v>
      </c>
    </row>
    <row r="523" spans="1:11" ht="15.75">
      <c r="A523" s="2">
        <v>504</v>
      </c>
      <c r="B523" s="2">
        <v>29</v>
      </c>
      <c r="C523" s="10" t="s">
        <v>419</v>
      </c>
      <c r="D523" s="64"/>
      <c r="E523" s="64">
        <v>2013</v>
      </c>
      <c r="F523" s="64" t="s">
        <v>12</v>
      </c>
      <c r="G523" s="65">
        <v>50000</v>
      </c>
      <c r="H523" s="4">
        <v>1</v>
      </c>
      <c r="I523" s="66">
        <f t="shared" si="20"/>
        <v>50000</v>
      </c>
      <c r="J523" s="28">
        <v>1</v>
      </c>
      <c r="K523" s="65">
        <f t="shared" si="21"/>
        <v>50000</v>
      </c>
    </row>
    <row r="524" spans="1:11" ht="15.75">
      <c r="A524" s="2">
        <v>505</v>
      </c>
      <c r="B524" s="2">
        <v>30</v>
      </c>
      <c r="C524" s="10" t="s">
        <v>420</v>
      </c>
      <c r="D524" s="64"/>
      <c r="E524" s="64">
        <v>2013</v>
      </c>
      <c r="F524" s="64" t="s">
        <v>12</v>
      </c>
      <c r="G524" s="65">
        <v>15000</v>
      </c>
      <c r="H524" s="4">
        <v>1</v>
      </c>
      <c r="I524" s="66">
        <f t="shared" si="20"/>
        <v>15000</v>
      </c>
      <c r="J524" s="28">
        <v>1</v>
      </c>
      <c r="K524" s="65">
        <f t="shared" si="21"/>
        <v>15000</v>
      </c>
    </row>
    <row r="525" spans="1:11" ht="15.75">
      <c r="A525" s="2">
        <v>506</v>
      </c>
      <c r="B525" s="2">
        <v>31</v>
      </c>
      <c r="C525" s="10" t="s">
        <v>319</v>
      </c>
      <c r="D525" s="64"/>
      <c r="E525" s="64">
        <v>2014</v>
      </c>
      <c r="F525" s="64" t="s">
        <v>12</v>
      </c>
      <c r="G525" s="65">
        <v>70000</v>
      </c>
      <c r="H525" s="4">
        <v>1</v>
      </c>
      <c r="I525" s="66">
        <f t="shared" si="20"/>
        <v>70000</v>
      </c>
      <c r="J525" s="28">
        <v>1</v>
      </c>
      <c r="K525" s="65">
        <f t="shared" si="21"/>
        <v>70000</v>
      </c>
    </row>
    <row r="526" spans="1:11" ht="15.75">
      <c r="A526" s="2">
        <v>507</v>
      </c>
      <c r="B526" s="2">
        <v>32</v>
      </c>
      <c r="C526" s="10" t="s">
        <v>329</v>
      </c>
      <c r="D526" s="64"/>
      <c r="E526" s="64">
        <v>2014</v>
      </c>
      <c r="F526" s="64" t="s">
        <v>12</v>
      </c>
      <c r="G526" s="65">
        <v>35000</v>
      </c>
      <c r="H526" s="4">
        <v>3</v>
      </c>
      <c r="I526" s="66">
        <f t="shared" si="20"/>
        <v>105000</v>
      </c>
      <c r="J526" s="28">
        <v>3</v>
      </c>
      <c r="K526" s="65">
        <f t="shared" si="21"/>
        <v>105000</v>
      </c>
    </row>
    <row r="527" spans="1:11" ht="15.75">
      <c r="A527" s="2">
        <v>508</v>
      </c>
      <c r="B527" s="2">
        <v>33</v>
      </c>
      <c r="C527" s="10" t="s">
        <v>421</v>
      </c>
      <c r="D527" s="64"/>
      <c r="E527" s="64">
        <v>2014</v>
      </c>
      <c r="F527" s="64" t="s">
        <v>12</v>
      </c>
      <c r="G527" s="65">
        <v>84000</v>
      </c>
      <c r="H527" s="4">
        <v>1</v>
      </c>
      <c r="I527" s="66">
        <f t="shared" si="20"/>
        <v>84000</v>
      </c>
      <c r="J527" s="28">
        <v>1</v>
      </c>
      <c r="K527" s="65">
        <f t="shared" si="21"/>
        <v>84000</v>
      </c>
    </row>
    <row r="528" spans="1:11" ht="15.75">
      <c r="A528" s="2">
        <v>509</v>
      </c>
      <c r="B528" s="2">
        <v>34</v>
      </c>
      <c r="C528" s="10" t="s">
        <v>422</v>
      </c>
      <c r="D528" s="64"/>
      <c r="E528" s="64">
        <v>2014</v>
      </c>
      <c r="F528" s="64" t="s">
        <v>12</v>
      </c>
      <c r="G528" s="65">
        <v>25000</v>
      </c>
      <c r="H528" s="4">
        <v>1</v>
      </c>
      <c r="I528" s="66">
        <f t="shared" si="20"/>
        <v>25000</v>
      </c>
      <c r="J528" s="28">
        <v>1</v>
      </c>
      <c r="K528" s="65">
        <f t="shared" si="21"/>
        <v>25000</v>
      </c>
    </row>
    <row r="529" spans="1:11" ht="15.75">
      <c r="A529" s="2">
        <v>510</v>
      </c>
      <c r="B529" s="2">
        <v>35</v>
      </c>
      <c r="C529" s="10" t="s">
        <v>423</v>
      </c>
      <c r="D529" s="64"/>
      <c r="E529" s="64">
        <v>2014</v>
      </c>
      <c r="F529" s="64" t="s">
        <v>12</v>
      </c>
      <c r="G529" s="65">
        <v>20000</v>
      </c>
      <c r="H529" s="4">
        <v>2</v>
      </c>
      <c r="I529" s="66">
        <f t="shared" si="20"/>
        <v>40000</v>
      </c>
      <c r="J529" s="28">
        <v>2</v>
      </c>
      <c r="K529" s="65">
        <f t="shared" si="21"/>
        <v>40000</v>
      </c>
    </row>
    <row r="530" spans="1:11" ht="15.75">
      <c r="A530" s="2">
        <v>511</v>
      </c>
      <c r="B530" s="2">
        <v>36</v>
      </c>
      <c r="C530" s="10" t="s">
        <v>424</v>
      </c>
      <c r="D530" s="64"/>
      <c r="E530" s="64">
        <v>2015</v>
      </c>
      <c r="F530" s="64" t="s">
        <v>12</v>
      </c>
      <c r="G530" s="65">
        <v>80000</v>
      </c>
      <c r="H530" s="4">
        <v>1</v>
      </c>
      <c r="I530" s="66">
        <f t="shared" si="20"/>
        <v>80000</v>
      </c>
      <c r="J530" s="28">
        <v>1</v>
      </c>
      <c r="K530" s="65">
        <f t="shared" si="21"/>
        <v>80000</v>
      </c>
    </row>
    <row r="531" spans="1:11" ht="15.75">
      <c r="A531" s="2">
        <v>512</v>
      </c>
      <c r="B531" s="2">
        <v>37</v>
      </c>
      <c r="C531" s="10" t="s">
        <v>425</v>
      </c>
      <c r="D531" s="64"/>
      <c r="E531" s="64">
        <v>2015</v>
      </c>
      <c r="F531" s="64" t="s">
        <v>12</v>
      </c>
      <c r="G531" s="65">
        <v>85000</v>
      </c>
      <c r="H531" s="4">
        <v>1</v>
      </c>
      <c r="I531" s="66">
        <f t="shared" si="20"/>
        <v>85000</v>
      </c>
      <c r="J531" s="28">
        <v>1</v>
      </c>
      <c r="K531" s="65">
        <f t="shared" si="21"/>
        <v>85000</v>
      </c>
    </row>
    <row r="532" spans="1:11" ht="15.75">
      <c r="A532" s="2">
        <v>513</v>
      </c>
      <c r="B532" s="2">
        <v>38</v>
      </c>
      <c r="C532" s="10" t="s">
        <v>426</v>
      </c>
      <c r="D532" s="64"/>
      <c r="E532" s="64">
        <v>2015</v>
      </c>
      <c r="F532" s="64" t="s">
        <v>12</v>
      </c>
      <c r="G532" s="65">
        <v>50000</v>
      </c>
      <c r="H532" s="4">
        <v>1</v>
      </c>
      <c r="I532" s="66">
        <f t="shared" si="20"/>
        <v>50000</v>
      </c>
      <c r="J532" s="28">
        <v>1</v>
      </c>
      <c r="K532" s="65">
        <f t="shared" si="21"/>
        <v>50000</v>
      </c>
    </row>
    <row r="533" spans="1:11" ht="15.75">
      <c r="A533" s="2">
        <v>514</v>
      </c>
      <c r="B533" s="2">
        <v>39</v>
      </c>
      <c r="C533" s="10" t="s">
        <v>427</v>
      </c>
      <c r="D533" s="64"/>
      <c r="E533" s="64">
        <v>2015</v>
      </c>
      <c r="F533" s="64" t="s">
        <v>12</v>
      </c>
      <c r="G533" s="65">
        <v>20000</v>
      </c>
      <c r="H533" s="4">
        <v>1</v>
      </c>
      <c r="I533" s="66">
        <f t="shared" si="20"/>
        <v>20000</v>
      </c>
      <c r="J533" s="28">
        <v>1</v>
      </c>
      <c r="K533" s="65">
        <f t="shared" si="21"/>
        <v>20000</v>
      </c>
    </row>
    <row r="534" spans="1:11" ht="15.75">
      <c r="A534" s="2">
        <v>515</v>
      </c>
      <c r="B534" s="2">
        <v>40</v>
      </c>
      <c r="C534" s="10" t="s">
        <v>428</v>
      </c>
      <c r="D534" s="64"/>
      <c r="E534" s="64">
        <v>2015</v>
      </c>
      <c r="F534" s="64" t="s">
        <v>12</v>
      </c>
      <c r="G534" s="65">
        <v>10000</v>
      </c>
      <c r="H534" s="4">
        <v>1</v>
      </c>
      <c r="I534" s="66">
        <f t="shared" si="20"/>
        <v>10000</v>
      </c>
      <c r="J534" s="28">
        <v>1</v>
      </c>
      <c r="K534" s="65">
        <f t="shared" si="21"/>
        <v>10000</v>
      </c>
    </row>
    <row r="535" spans="1:11" ht="15.75">
      <c r="A535" s="2">
        <v>516</v>
      </c>
      <c r="B535" s="2">
        <v>41</v>
      </c>
      <c r="C535" s="10" t="s">
        <v>429</v>
      </c>
      <c r="D535" s="64"/>
      <c r="E535" s="64">
        <v>2015</v>
      </c>
      <c r="F535" s="64" t="s">
        <v>12</v>
      </c>
      <c r="G535" s="65">
        <v>20000</v>
      </c>
      <c r="H535" s="4">
        <v>1</v>
      </c>
      <c r="I535" s="66">
        <f t="shared" si="20"/>
        <v>20000</v>
      </c>
      <c r="J535" s="28">
        <v>1</v>
      </c>
      <c r="K535" s="65">
        <f t="shared" si="21"/>
        <v>20000</v>
      </c>
    </row>
    <row r="536" spans="1:11" ht="15.75">
      <c r="A536" s="2">
        <v>517</v>
      </c>
      <c r="B536" s="2">
        <v>42</v>
      </c>
      <c r="C536" s="10" t="s">
        <v>430</v>
      </c>
      <c r="D536" s="64"/>
      <c r="E536" s="64">
        <v>2016</v>
      </c>
      <c r="F536" s="64" t="s">
        <v>12</v>
      </c>
      <c r="G536" s="65">
        <v>220000</v>
      </c>
      <c r="H536" s="4">
        <v>1</v>
      </c>
      <c r="I536" s="66">
        <f t="shared" si="20"/>
        <v>220000</v>
      </c>
      <c r="J536" s="28">
        <v>1</v>
      </c>
      <c r="K536" s="65">
        <f t="shared" si="21"/>
        <v>220000</v>
      </c>
    </row>
    <row r="537" spans="1:11" ht="15.75">
      <c r="A537" s="2">
        <v>518</v>
      </c>
      <c r="B537" s="2">
        <v>43</v>
      </c>
      <c r="C537" s="10" t="s">
        <v>431</v>
      </c>
      <c r="D537" s="64"/>
      <c r="E537" s="64">
        <v>2017</v>
      </c>
      <c r="F537" s="64" t="s">
        <v>12</v>
      </c>
      <c r="G537" s="65">
        <v>150000</v>
      </c>
      <c r="H537" s="4">
        <v>1</v>
      </c>
      <c r="I537" s="66">
        <f t="shared" si="20"/>
        <v>150000</v>
      </c>
      <c r="J537" s="28">
        <v>1</v>
      </c>
      <c r="K537" s="65">
        <f t="shared" si="21"/>
        <v>150000</v>
      </c>
    </row>
    <row r="538" spans="1:11" ht="15.75">
      <c r="A538" s="2">
        <v>519</v>
      </c>
      <c r="B538" s="2">
        <v>44</v>
      </c>
      <c r="C538" s="10" t="s">
        <v>432</v>
      </c>
      <c r="D538" s="64"/>
      <c r="E538" s="64">
        <v>2017</v>
      </c>
      <c r="F538" s="64" t="s">
        <v>12</v>
      </c>
      <c r="G538" s="65">
        <v>40000</v>
      </c>
      <c r="H538" s="4">
        <v>1</v>
      </c>
      <c r="I538" s="66">
        <f t="shared" si="20"/>
        <v>40000</v>
      </c>
      <c r="J538" s="28">
        <v>1</v>
      </c>
      <c r="K538" s="65">
        <f t="shared" si="21"/>
        <v>40000</v>
      </c>
    </row>
    <row r="539" spans="1:11" ht="15.75">
      <c r="A539" s="2">
        <v>520</v>
      </c>
      <c r="B539" s="2">
        <v>45</v>
      </c>
      <c r="C539" s="10" t="s">
        <v>433</v>
      </c>
      <c r="D539" s="64"/>
      <c r="E539" s="64">
        <v>2017</v>
      </c>
      <c r="F539" s="64" t="s">
        <v>12</v>
      </c>
      <c r="G539" s="65">
        <v>200000</v>
      </c>
      <c r="H539" s="4">
        <v>1</v>
      </c>
      <c r="I539" s="66">
        <f t="shared" si="20"/>
        <v>200000</v>
      </c>
      <c r="J539" s="28">
        <v>1</v>
      </c>
      <c r="K539" s="65">
        <f t="shared" si="21"/>
        <v>200000</v>
      </c>
    </row>
    <row r="540" spans="1:11" ht="31.5">
      <c r="A540" s="2">
        <v>521</v>
      </c>
      <c r="B540" s="2">
        <v>46</v>
      </c>
      <c r="C540" s="67" t="s">
        <v>287</v>
      </c>
      <c r="D540" s="64"/>
      <c r="E540" s="64">
        <v>2018</v>
      </c>
      <c r="F540" s="64" t="s">
        <v>12</v>
      </c>
      <c r="G540" s="65">
        <v>220000</v>
      </c>
      <c r="H540" s="4">
        <v>1</v>
      </c>
      <c r="I540" s="66">
        <f t="shared" si="20"/>
        <v>220000</v>
      </c>
      <c r="J540" s="28">
        <v>1</v>
      </c>
      <c r="K540" s="65">
        <f t="shared" si="21"/>
        <v>220000</v>
      </c>
    </row>
    <row r="541" spans="1:11" ht="31.5">
      <c r="A541" s="2">
        <v>522</v>
      </c>
      <c r="B541" s="2">
        <v>47</v>
      </c>
      <c r="C541" s="67" t="s">
        <v>288</v>
      </c>
      <c r="D541" s="64"/>
      <c r="E541" s="64">
        <v>2018</v>
      </c>
      <c r="F541" s="64" t="s">
        <v>12</v>
      </c>
      <c r="G541" s="65">
        <v>20000</v>
      </c>
      <c r="H541" s="4">
        <v>1</v>
      </c>
      <c r="I541" s="66">
        <f t="shared" si="20"/>
        <v>20000</v>
      </c>
      <c r="J541" s="28">
        <v>1</v>
      </c>
      <c r="K541" s="65">
        <f t="shared" si="21"/>
        <v>20000</v>
      </c>
    </row>
    <row r="542" spans="1:11" ht="31.5">
      <c r="A542" s="2">
        <v>523</v>
      </c>
      <c r="B542" s="2">
        <v>48</v>
      </c>
      <c r="C542" s="67" t="s">
        <v>103</v>
      </c>
      <c r="D542" s="64"/>
      <c r="E542" s="64">
        <v>2018</v>
      </c>
      <c r="F542" s="64" t="s">
        <v>12</v>
      </c>
      <c r="G542" s="65">
        <v>45000</v>
      </c>
      <c r="H542" s="4">
        <v>1</v>
      </c>
      <c r="I542" s="66">
        <f t="shared" si="20"/>
        <v>45000</v>
      </c>
      <c r="J542" s="28">
        <v>1</v>
      </c>
      <c r="K542" s="65">
        <f t="shared" si="21"/>
        <v>45000</v>
      </c>
    </row>
    <row r="543" spans="1:11" ht="31.5">
      <c r="A543" s="2">
        <v>524</v>
      </c>
      <c r="B543" s="2">
        <v>49</v>
      </c>
      <c r="C543" s="67" t="s">
        <v>289</v>
      </c>
      <c r="D543" s="64"/>
      <c r="E543" s="64">
        <v>2018</v>
      </c>
      <c r="F543" s="64" t="s">
        <v>12</v>
      </c>
      <c r="G543" s="65">
        <v>15000</v>
      </c>
      <c r="H543" s="4">
        <v>1</v>
      </c>
      <c r="I543" s="66">
        <f t="shared" si="20"/>
        <v>15000</v>
      </c>
      <c r="J543" s="28">
        <v>1</v>
      </c>
      <c r="K543" s="65">
        <f t="shared" si="21"/>
        <v>15000</v>
      </c>
    </row>
    <row r="544" spans="1:11" ht="47.25">
      <c r="A544" s="2">
        <v>525</v>
      </c>
      <c r="B544" s="2">
        <v>50</v>
      </c>
      <c r="C544" s="67" t="s">
        <v>290</v>
      </c>
      <c r="D544" s="64"/>
      <c r="E544" s="64">
        <v>2018</v>
      </c>
      <c r="F544" s="64" t="s">
        <v>12</v>
      </c>
      <c r="G544" s="65">
        <v>10000</v>
      </c>
      <c r="H544" s="4">
        <v>1</v>
      </c>
      <c r="I544" s="66">
        <f t="shared" si="20"/>
        <v>10000</v>
      </c>
      <c r="J544" s="28">
        <v>1</v>
      </c>
      <c r="K544" s="65">
        <f t="shared" si="21"/>
        <v>10000</v>
      </c>
    </row>
    <row r="545" spans="1:11" ht="15.75">
      <c r="A545" s="2">
        <v>526</v>
      </c>
      <c r="B545" s="2">
        <v>51</v>
      </c>
      <c r="C545" s="67" t="s">
        <v>131</v>
      </c>
      <c r="D545" s="64"/>
      <c r="E545" s="64">
        <v>2020</v>
      </c>
      <c r="F545" s="64" t="s">
        <v>12</v>
      </c>
      <c r="G545" s="65">
        <v>1470000</v>
      </c>
      <c r="H545" s="4">
        <v>1</v>
      </c>
      <c r="I545" s="66">
        <f t="shared" si="20"/>
        <v>1470000</v>
      </c>
      <c r="J545" s="28">
        <v>1</v>
      </c>
      <c r="K545" s="65">
        <f t="shared" si="21"/>
        <v>1470000</v>
      </c>
    </row>
    <row r="546" spans="1:11" ht="15.75">
      <c r="A546" s="2">
        <v>527</v>
      </c>
      <c r="B546" s="2">
        <v>52</v>
      </c>
      <c r="C546" s="67" t="s">
        <v>137</v>
      </c>
      <c r="D546" s="64"/>
      <c r="E546" s="64">
        <v>2021</v>
      </c>
      <c r="F546" s="64" t="s">
        <v>12</v>
      </c>
      <c r="G546" s="65">
        <v>181300</v>
      </c>
      <c r="H546" s="4">
        <v>2</v>
      </c>
      <c r="I546" s="66">
        <f t="shared" si="20"/>
        <v>362600</v>
      </c>
      <c r="J546" s="28">
        <v>2</v>
      </c>
      <c r="K546" s="65">
        <f t="shared" si="21"/>
        <v>362600</v>
      </c>
    </row>
    <row r="547" spans="1:11" ht="15.75">
      <c r="A547" s="2">
        <v>528</v>
      </c>
      <c r="B547" s="2">
        <v>53</v>
      </c>
      <c r="C547" s="61" t="s">
        <v>381</v>
      </c>
      <c r="D547" s="64"/>
      <c r="E547" s="64">
        <v>2021</v>
      </c>
      <c r="F547" s="57" t="s">
        <v>12</v>
      </c>
      <c r="G547" s="48">
        <v>864500</v>
      </c>
      <c r="H547" s="58">
        <v>1</v>
      </c>
      <c r="I547" s="59">
        <f t="shared" si="20"/>
        <v>864500</v>
      </c>
      <c r="J547" s="60">
        <v>1</v>
      </c>
      <c r="K547" s="48">
        <f t="shared" si="21"/>
        <v>864500</v>
      </c>
    </row>
    <row r="548" spans="1:11" ht="15.75">
      <c r="A548" s="2">
        <v>529</v>
      </c>
      <c r="B548" s="2">
        <v>54</v>
      </c>
      <c r="C548" s="61" t="s">
        <v>434</v>
      </c>
      <c r="D548" s="57"/>
      <c r="E548" s="57">
        <v>2022</v>
      </c>
      <c r="F548" s="57" t="s">
        <v>12</v>
      </c>
      <c r="G548" s="48">
        <v>119000</v>
      </c>
      <c r="H548" s="58">
        <v>1</v>
      </c>
      <c r="I548" s="59">
        <f t="shared" si="20"/>
        <v>119000</v>
      </c>
      <c r="J548" s="60">
        <v>1</v>
      </c>
      <c r="K548" s="48">
        <f t="shared" si="21"/>
        <v>119000</v>
      </c>
    </row>
    <row r="549" spans="1:11" ht="15.75">
      <c r="A549" s="2">
        <v>530</v>
      </c>
      <c r="B549" s="2">
        <v>55</v>
      </c>
      <c r="C549" s="15" t="s">
        <v>170</v>
      </c>
      <c r="D549" s="57"/>
      <c r="E549" s="57">
        <v>2022</v>
      </c>
      <c r="F549" s="398" t="s">
        <v>12</v>
      </c>
      <c r="G549" s="34">
        <v>105000</v>
      </c>
      <c r="H549" s="5">
        <v>2</v>
      </c>
      <c r="I549" s="34">
        <f t="shared" si="20"/>
        <v>210000</v>
      </c>
      <c r="J549" s="37">
        <v>2</v>
      </c>
      <c r="K549" s="34">
        <f t="shared" si="21"/>
        <v>210000</v>
      </c>
    </row>
    <row r="550" spans="1:11" ht="15.75">
      <c r="A550" s="2">
        <v>531</v>
      </c>
      <c r="B550" s="2">
        <v>56</v>
      </c>
      <c r="C550" s="10" t="s">
        <v>435</v>
      </c>
      <c r="D550" s="64"/>
      <c r="E550" s="64">
        <v>2008</v>
      </c>
      <c r="F550" s="64" t="s">
        <v>12</v>
      </c>
      <c r="G550" s="65">
        <v>6000</v>
      </c>
      <c r="H550" s="4">
        <v>2</v>
      </c>
      <c r="I550" s="66">
        <v>12000</v>
      </c>
      <c r="J550" s="28">
        <v>2</v>
      </c>
      <c r="K550" s="65">
        <v>12000</v>
      </c>
    </row>
    <row r="551" spans="1:11" ht="15.75">
      <c r="A551" s="2">
        <v>532</v>
      </c>
      <c r="B551" s="2">
        <v>57</v>
      </c>
      <c r="C551" s="10" t="s">
        <v>436</v>
      </c>
      <c r="D551" s="64"/>
      <c r="E551" s="64">
        <v>2009</v>
      </c>
      <c r="F551" s="64" t="s">
        <v>12</v>
      </c>
      <c r="G551" s="65">
        <v>960</v>
      </c>
      <c r="H551" s="4">
        <v>3</v>
      </c>
      <c r="I551" s="66">
        <v>2880</v>
      </c>
      <c r="J551" s="28">
        <v>3</v>
      </c>
      <c r="K551" s="65">
        <v>2880</v>
      </c>
    </row>
    <row r="552" spans="1:11" ht="15.75">
      <c r="A552" s="2">
        <v>533</v>
      </c>
      <c r="B552" s="2">
        <v>58</v>
      </c>
      <c r="C552" s="10" t="s">
        <v>437</v>
      </c>
      <c r="D552" s="64"/>
      <c r="E552" s="64">
        <v>2009</v>
      </c>
      <c r="F552" s="64" t="s">
        <v>12</v>
      </c>
      <c r="G552" s="65">
        <v>3200</v>
      </c>
      <c r="H552" s="4">
        <v>2</v>
      </c>
      <c r="I552" s="66">
        <v>6400</v>
      </c>
      <c r="J552" s="28">
        <v>2</v>
      </c>
      <c r="K552" s="65">
        <v>6400</v>
      </c>
    </row>
    <row r="553" spans="1:11" ht="15.75">
      <c r="A553" s="2">
        <v>534</v>
      </c>
      <c r="B553" s="2">
        <v>59</v>
      </c>
      <c r="C553" s="10" t="s">
        <v>360</v>
      </c>
      <c r="D553" s="64"/>
      <c r="E553" s="64">
        <v>1980</v>
      </c>
      <c r="F553" s="64" t="s">
        <v>12</v>
      </c>
      <c r="G553" s="65">
        <v>20000</v>
      </c>
      <c r="H553" s="4">
        <v>15</v>
      </c>
      <c r="I553" s="66">
        <v>300000</v>
      </c>
      <c r="J553" s="28">
        <v>15</v>
      </c>
      <c r="K553" s="65">
        <v>300000</v>
      </c>
    </row>
    <row r="554" spans="1:11" ht="15.75">
      <c r="A554" s="2">
        <v>535</v>
      </c>
      <c r="B554" s="2">
        <v>60</v>
      </c>
      <c r="C554" s="10" t="s">
        <v>438</v>
      </c>
      <c r="D554" s="64"/>
      <c r="E554" s="64">
        <v>2009</v>
      </c>
      <c r="F554" s="64" t="s">
        <v>12</v>
      </c>
      <c r="G554" s="65">
        <v>0</v>
      </c>
      <c r="H554" s="4">
        <v>2</v>
      </c>
      <c r="I554" s="66">
        <v>0</v>
      </c>
      <c r="J554" s="28">
        <v>2</v>
      </c>
      <c r="K554" s="65">
        <v>0</v>
      </c>
    </row>
    <row r="555" spans="1:11" ht="15.75">
      <c r="A555" s="2">
        <v>536</v>
      </c>
      <c r="B555" s="2">
        <v>61</v>
      </c>
      <c r="C555" s="10" t="s">
        <v>439</v>
      </c>
      <c r="D555" s="64"/>
      <c r="E555" s="64">
        <v>2008</v>
      </c>
      <c r="F555" s="64" t="s">
        <v>12</v>
      </c>
      <c r="G555" s="65">
        <v>4160</v>
      </c>
      <c r="H555" s="4">
        <v>2</v>
      </c>
      <c r="I555" s="66">
        <v>8320</v>
      </c>
      <c r="J555" s="28">
        <v>2</v>
      </c>
      <c r="K555" s="65">
        <v>8320</v>
      </c>
    </row>
    <row r="556" spans="1:11" ht="15.75">
      <c r="A556" s="2">
        <v>537</v>
      </c>
      <c r="B556" s="2">
        <v>62</v>
      </c>
      <c r="C556" s="10" t="s">
        <v>333</v>
      </c>
      <c r="D556" s="64"/>
      <c r="E556" s="64">
        <v>2011</v>
      </c>
      <c r="F556" s="64" t="s">
        <v>12</v>
      </c>
      <c r="G556" s="65">
        <v>20480</v>
      </c>
      <c r="H556" s="4">
        <v>1</v>
      </c>
      <c r="I556" s="66">
        <v>20480</v>
      </c>
      <c r="J556" s="28">
        <v>1</v>
      </c>
      <c r="K556" s="65">
        <v>20480</v>
      </c>
    </row>
    <row r="557" spans="1:11" ht="15.75">
      <c r="A557" s="2">
        <v>538</v>
      </c>
      <c r="B557" s="2">
        <v>63</v>
      </c>
      <c r="C557" s="10" t="s">
        <v>440</v>
      </c>
      <c r="D557" s="64"/>
      <c r="E557" s="64">
        <v>2012</v>
      </c>
      <c r="F557" s="64" t="s">
        <v>12</v>
      </c>
      <c r="G557" s="65">
        <v>0</v>
      </c>
      <c r="H557" s="4">
        <v>1</v>
      </c>
      <c r="I557" s="66">
        <v>0</v>
      </c>
      <c r="J557" s="28">
        <v>1</v>
      </c>
      <c r="K557" s="65">
        <v>0</v>
      </c>
    </row>
    <row r="558" spans="1:11" ht="15.75">
      <c r="A558" s="2">
        <v>539</v>
      </c>
      <c r="B558" s="2">
        <v>64</v>
      </c>
      <c r="C558" s="10" t="s">
        <v>441</v>
      </c>
      <c r="D558" s="64"/>
      <c r="E558" s="64">
        <v>2013</v>
      </c>
      <c r="F558" s="64" t="s">
        <v>12</v>
      </c>
      <c r="G558" s="65">
        <v>6080</v>
      </c>
      <c r="H558" s="4">
        <v>1</v>
      </c>
      <c r="I558" s="66">
        <v>6080</v>
      </c>
      <c r="J558" s="28">
        <v>1</v>
      </c>
      <c r="K558" s="65">
        <v>6080</v>
      </c>
    </row>
    <row r="559" spans="1:11" ht="15.75">
      <c r="A559" s="2">
        <v>540</v>
      </c>
      <c r="B559" s="2">
        <v>65</v>
      </c>
      <c r="C559" s="10" t="s">
        <v>442</v>
      </c>
      <c r="D559" s="64"/>
      <c r="E559" s="64">
        <v>2018</v>
      </c>
      <c r="F559" s="64" t="s">
        <v>12</v>
      </c>
      <c r="G559" s="65">
        <v>18000</v>
      </c>
      <c r="H559" s="4">
        <v>50</v>
      </c>
      <c r="I559" s="66">
        <v>900000</v>
      </c>
      <c r="J559" s="28">
        <v>50</v>
      </c>
      <c r="K559" s="65">
        <v>900000</v>
      </c>
    </row>
    <row r="560" spans="1:11" ht="15.75">
      <c r="A560" s="2">
        <v>541</v>
      </c>
      <c r="B560" s="2">
        <v>66</v>
      </c>
      <c r="C560" s="10" t="s">
        <v>185</v>
      </c>
      <c r="D560" s="64"/>
      <c r="E560" s="64">
        <v>2018</v>
      </c>
      <c r="F560" s="64" t="s">
        <v>12</v>
      </c>
      <c r="G560" s="65">
        <v>9500</v>
      </c>
      <c r="H560" s="4">
        <v>300</v>
      </c>
      <c r="I560" s="66">
        <v>2850000</v>
      </c>
      <c r="J560" s="28">
        <v>300</v>
      </c>
      <c r="K560" s="65">
        <v>2850000</v>
      </c>
    </row>
    <row r="561" spans="1:11" ht="15.75">
      <c r="A561" s="2">
        <v>542</v>
      </c>
      <c r="B561" s="2">
        <v>67</v>
      </c>
      <c r="C561" s="10" t="s">
        <v>443</v>
      </c>
      <c r="D561" s="64"/>
      <c r="E561" s="64">
        <v>2010</v>
      </c>
      <c r="F561" s="64" t="s">
        <v>12</v>
      </c>
      <c r="G561" s="65">
        <v>250</v>
      </c>
      <c r="H561" s="4">
        <v>10</v>
      </c>
      <c r="I561" s="66">
        <v>2500</v>
      </c>
      <c r="J561" s="28">
        <v>10</v>
      </c>
      <c r="K561" s="65">
        <v>2500</v>
      </c>
    </row>
    <row r="562" spans="1:11" ht="15.75">
      <c r="A562" s="2">
        <v>543</v>
      </c>
      <c r="B562" s="2">
        <v>68</v>
      </c>
      <c r="C562" s="10" t="s">
        <v>444</v>
      </c>
      <c r="D562" s="64"/>
      <c r="E562" s="64">
        <v>2010</v>
      </c>
      <c r="F562" s="64" t="s">
        <v>12</v>
      </c>
      <c r="G562" s="65">
        <v>400</v>
      </c>
      <c r="H562" s="4">
        <v>5</v>
      </c>
      <c r="I562" s="66">
        <v>2000</v>
      </c>
      <c r="J562" s="28">
        <v>5</v>
      </c>
      <c r="K562" s="65">
        <v>2000</v>
      </c>
    </row>
    <row r="563" spans="1:11" ht="15.75">
      <c r="A563" s="2">
        <v>544</v>
      </c>
      <c r="B563" s="2">
        <v>69</v>
      </c>
      <c r="C563" s="10" t="s">
        <v>355</v>
      </c>
      <c r="D563" s="64"/>
      <c r="E563" s="64">
        <v>2013</v>
      </c>
      <c r="F563" s="64" t="s">
        <v>12</v>
      </c>
      <c r="G563" s="65">
        <v>5280</v>
      </c>
      <c r="H563" s="4">
        <v>40</v>
      </c>
      <c r="I563" s="66">
        <v>211200</v>
      </c>
      <c r="J563" s="28">
        <v>40</v>
      </c>
      <c r="K563" s="65">
        <v>211200</v>
      </c>
    </row>
    <row r="564" spans="1:11" ht="15.75">
      <c r="A564" s="2">
        <v>545</v>
      </c>
      <c r="B564" s="2">
        <v>70</v>
      </c>
      <c r="C564" s="10" t="s">
        <v>319</v>
      </c>
      <c r="D564" s="64"/>
      <c r="E564" s="64">
        <v>2014</v>
      </c>
      <c r="F564" s="64" t="s">
        <v>12</v>
      </c>
      <c r="G564" s="65">
        <v>19200</v>
      </c>
      <c r="H564" s="4">
        <v>1</v>
      </c>
      <c r="I564" s="66">
        <v>19200</v>
      </c>
      <c r="J564" s="28">
        <v>1</v>
      </c>
      <c r="K564" s="65">
        <v>19200</v>
      </c>
    </row>
    <row r="565" spans="1:11" ht="15.75">
      <c r="A565" s="2">
        <v>546</v>
      </c>
      <c r="B565" s="2">
        <v>71</v>
      </c>
      <c r="C565" s="10" t="s">
        <v>445</v>
      </c>
      <c r="D565" s="64"/>
      <c r="E565" s="64">
        <v>1970</v>
      </c>
      <c r="F565" s="64" t="s">
        <v>12</v>
      </c>
      <c r="G565" s="65">
        <v>10000</v>
      </c>
      <c r="H565" s="4">
        <v>2</v>
      </c>
      <c r="I565" s="66">
        <v>20000</v>
      </c>
      <c r="J565" s="28">
        <v>2</v>
      </c>
      <c r="K565" s="65">
        <v>20000</v>
      </c>
    </row>
    <row r="566" spans="1:11" ht="15.75">
      <c r="A566" s="2">
        <v>547</v>
      </c>
      <c r="B566" s="2">
        <v>72</v>
      </c>
      <c r="C566" s="10" t="s">
        <v>446</v>
      </c>
      <c r="D566" s="64"/>
      <c r="E566" s="64">
        <v>2009</v>
      </c>
      <c r="F566" s="64" t="s">
        <v>12</v>
      </c>
      <c r="G566" s="65">
        <v>25000</v>
      </c>
      <c r="H566" s="4">
        <v>1</v>
      </c>
      <c r="I566" s="66">
        <v>25000</v>
      </c>
      <c r="J566" s="28">
        <v>1</v>
      </c>
      <c r="K566" s="65">
        <v>25000</v>
      </c>
    </row>
    <row r="567" spans="1:11" ht="15.75">
      <c r="A567" s="2">
        <v>548</v>
      </c>
      <c r="B567" s="2">
        <v>73</v>
      </c>
      <c r="C567" s="10" t="s">
        <v>320</v>
      </c>
      <c r="D567" s="64"/>
      <c r="E567" s="64">
        <v>2009</v>
      </c>
      <c r="F567" s="64" t="s">
        <v>12</v>
      </c>
      <c r="G567" s="65">
        <v>2800</v>
      </c>
      <c r="H567" s="4">
        <v>1</v>
      </c>
      <c r="I567" s="66">
        <v>2800</v>
      </c>
      <c r="J567" s="28">
        <v>1</v>
      </c>
      <c r="K567" s="65">
        <v>2800</v>
      </c>
    </row>
    <row r="568" spans="1:11" ht="15.75">
      <c r="A568" s="2">
        <v>549</v>
      </c>
      <c r="B568" s="2">
        <v>74</v>
      </c>
      <c r="C568" s="10" t="s">
        <v>447</v>
      </c>
      <c r="D568" s="64"/>
      <c r="E568" s="64">
        <v>2009</v>
      </c>
      <c r="F568" s="64" t="s">
        <v>12</v>
      </c>
      <c r="G568" s="65">
        <v>12000</v>
      </c>
      <c r="H568" s="4">
        <v>2</v>
      </c>
      <c r="I568" s="66">
        <v>24000</v>
      </c>
      <c r="J568" s="28">
        <v>2</v>
      </c>
      <c r="K568" s="65">
        <v>24000</v>
      </c>
    </row>
    <row r="569" spans="1:11" ht="15.75">
      <c r="A569" s="2">
        <v>550</v>
      </c>
      <c r="B569" s="2">
        <v>75</v>
      </c>
      <c r="C569" s="10" t="s">
        <v>448</v>
      </c>
      <c r="D569" s="64"/>
      <c r="E569" s="64">
        <v>2009</v>
      </c>
      <c r="F569" s="64" t="s">
        <v>12</v>
      </c>
      <c r="G569" s="65">
        <v>6338</v>
      </c>
      <c r="H569" s="4">
        <v>1</v>
      </c>
      <c r="I569" s="66">
        <v>6338</v>
      </c>
      <c r="J569" s="28">
        <v>1</v>
      </c>
      <c r="K569" s="65">
        <v>6338</v>
      </c>
    </row>
    <row r="570" spans="1:11" ht="15.75">
      <c r="A570" s="2">
        <v>551</v>
      </c>
      <c r="B570" s="2">
        <v>76</v>
      </c>
      <c r="C570" s="10" t="s">
        <v>355</v>
      </c>
      <c r="D570" s="64"/>
      <c r="E570" s="64">
        <v>2011</v>
      </c>
      <c r="F570" s="64" t="s">
        <v>12</v>
      </c>
      <c r="G570" s="65">
        <v>9100</v>
      </c>
      <c r="H570" s="4">
        <v>12</v>
      </c>
      <c r="I570" s="66">
        <v>109200</v>
      </c>
      <c r="J570" s="28">
        <v>12</v>
      </c>
      <c r="K570" s="65">
        <v>109200</v>
      </c>
    </row>
    <row r="571" spans="1:11" ht="15.75">
      <c r="A571" s="2">
        <v>552</v>
      </c>
      <c r="B571" s="2">
        <v>77</v>
      </c>
      <c r="C571" s="10" t="s">
        <v>449</v>
      </c>
      <c r="D571" s="64"/>
      <c r="E571" s="64">
        <v>2014</v>
      </c>
      <c r="F571" s="64" t="s">
        <v>12</v>
      </c>
      <c r="G571" s="65">
        <v>5000</v>
      </c>
      <c r="H571" s="4">
        <v>5</v>
      </c>
      <c r="I571" s="66">
        <v>25000</v>
      </c>
      <c r="J571" s="28">
        <v>5</v>
      </c>
      <c r="K571" s="65">
        <v>25000</v>
      </c>
    </row>
    <row r="572" spans="1:11" ht="15.75">
      <c r="A572" s="2">
        <v>553</v>
      </c>
      <c r="B572" s="2">
        <v>78</v>
      </c>
      <c r="C572" s="10" t="s">
        <v>450</v>
      </c>
      <c r="D572" s="64"/>
      <c r="E572" s="64">
        <v>2014</v>
      </c>
      <c r="F572" s="64" t="s">
        <v>12</v>
      </c>
      <c r="G572" s="65">
        <v>22000</v>
      </c>
      <c r="H572" s="4">
        <v>5</v>
      </c>
      <c r="I572" s="66">
        <v>110000</v>
      </c>
      <c r="J572" s="28">
        <v>5</v>
      </c>
      <c r="K572" s="65">
        <v>110000</v>
      </c>
    </row>
    <row r="573" spans="1:11" ht="15.75">
      <c r="A573" s="2">
        <v>554</v>
      </c>
      <c r="B573" s="2">
        <v>79</v>
      </c>
      <c r="C573" s="10" t="s">
        <v>451</v>
      </c>
      <c r="D573" s="64"/>
      <c r="E573" s="64">
        <v>2014</v>
      </c>
      <c r="F573" s="64" t="s">
        <v>12</v>
      </c>
      <c r="G573" s="65">
        <v>12000</v>
      </c>
      <c r="H573" s="4">
        <v>1</v>
      </c>
      <c r="I573" s="66">
        <v>12000</v>
      </c>
      <c r="J573" s="28">
        <v>1</v>
      </c>
      <c r="K573" s="65">
        <v>12000</v>
      </c>
    </row>
    <row r="574" spans="1:11" ht="15.75">
      <c r="A574" s="2">
        <v>555</v>
      </c>
      <c r="B574" s="2">
        <v>80</v>
      </c>
      <c r="C574" s="10" t="s">
        <v>452</v>
      </c>
      <c r="D574" s="64"/>
      <c r="E574" s="64">
        <v>2014</v>
      </c>
      <c r="F574" s="64" t="s">
        <v>12</v>
      </c>
      <c r="G574" s="65">
        <v>3500</v>
      </c>
      <c r="H574" s="4">
        <v>1</v>
      </c>
      <c r="I574" s="66">
        <v>3500</v>
      </c>
      <c r="J574" s="28">
        <v>1</v>
      </c>
      <c r="K574" s="65">
        <v>3500</v>
      </c>
    </row>
    <row r="575" spans="1:11" ht="15.75">
      <c r="A575" s="2">
        <v>556</v>
      </c>
      <c r="B575" s="2">
        <v>81</v>
      </c>
      <c r="C575" s="10" t="s">
        <v>453</v>
      </c>
      <c r="D575" s="64"/>
      <c r="E575" s="64">
        <v>2015</v>
      </c>
      <c r="F575" s="64" t="s">
        <v>12</v>
      </c>
      <c r="G575" s="65">
        <v>9500</v>
      </c>
      <c r="H575" s="4">
        <v>1</v>
      </c>
      <c r="I575" s="66">
        <v>9500</v>
      </c>
      <c r="J575" s="28">
        <v>1</v>
      </c>
      <c r="K575" s="65">
        <v>9500</v>
      </c>
    </row>
    <row r="576" spans="1:11" ht="15.75">
      <c r="A576" s="2">
        <v>557</v>
      </c>
      <c r="B576" s="2">
        <v>82</v>
      </c>
      <c r="C576" s="10" t="s">
        <v>454</v>
      </c>
      <c r="D576" s="64"/>
      <c r="E576" s="64">
        <v>2015</v>
      </c>
      <c r="F576" s="64" t="s">
        <v>12</v>
      </c>
      <c r="G576" s="65">
        <v>9000</v>
      </c>
      <c r="H576" s="4">
        <v>1</v>
      </c>
      <c r="I576" s="66">
        <v>9000</v>
      </c>
      <c r="J576" s="28">
        <v>1</v>
      </c>
      <c r="K576" s="65">
        <v>9000</v>
      </c>
    </row>
    <row r="577" spans="1:11" ht="15.75">
      <c r="A577" s="2">
        <v>558</v>
      </c>
      <c r="B577" s="2">
        <v>83</v>
      </c>
      <c r="C577" s="10" t="s">
        <v>455</v>
      </c>
      <c r="D577" s="64"/>
      <c r="E577" s="64">
        <v>2015</v>
      </c>
      <c r="F577" s="64" t="s">
        <v>12</v>
      </c>
      <c r="G577" s="65">
        <v>5800</v>
      </c>
      <c r="H577" s="4">
        <v>1</v>
      </c>
      <c r="I577" s="66">
        <v>5800</v>
      </c>
      <c r="J577" s="28">
        <v>1</v>
      </c>
      <c r="K577" s="65">
        <v>5800</v>
      </c>
    </row>
    <row r="578" spans="1:11" ht="15.75">
      <c r="A578" s="2">
        <v>559</v>
      </c>
      <c r="B578" s="2">
        <v>84</v>
      </c>
      <c r="C578" s="10" t="s">
        <v>456</v>
      </c>
      <c r="D578" s="64"/>
      <c r="E578" s="64">
        <v>2015</v>
      </c>
      <c r="F578" s="64" t="s">
        <v>12</v>
      </c>
      <c r="G578" s="65">
        <v>11500</v>
      </c>
      <c r="H578" s="4">
        <v>2</v>
      </c>
      <c r="I578" s="66">
        <v>23000</v>
      </c>
      <c r="J578" s="28">
        <v>2</v>
      </c>
      <c r="K578" s="65">
        <v>23000</v>
      </c>
    </row>
    <row r="579" spans="1:11" ht="15.75">
      <c r="A579" s="2">
        <v>560</v>
      </c>
      <c r="B579" s="2">
        <v>85</v>
      </c>
      <c r="C579" s="10" t="s">
        <v>457</v>
      </c>
      <c r="D579" s="64"/>
      <c r="E579" s="64">
        <v>2015</v>
      </c>
      <c r="F579" s="64" t="s">
        <v>12</v>
      </c>
      <c r="G579" s="65">
        <v>14000</v>
      </c>
      <c r="H579" s="4">
        <v>1</v>
      </c>
      <c r="I579" s="66">
        <v>14000</v>
      </c>
      <c r="J579" s="28">
        <v>1</v>
      </c>
      <c r="K579" s="65">
        <v>14000</v>
      </c>
    </row>
    <row r="580" spans="1:11" ht="15.75">
      <c r="A580" s="2">
        <v>561</v>
      </c>
      <c r="B580" s="2">
        <v>86</v>
      </c>
      <c r="C580" s="10" t="s">
        <v>458</v>
      </c>
      <c r="D580" s="64"/>
      <c r="E580" s="64">
        <v>2015</v>
      </c>
      <c r="F580" s="64" t="s">
        <v>12</v>
      </c>
      <c r="G580" s="65">
        <v>1500</v>
      </c>
      <c r="H580" s="4">
        <v>3</v>
      </c>
      <c r="I580" s="66">
        <v>4500</v>
      </c>
      <c r="J580" s="28">
        <v>3</v>
      </c>
      <c r="K580" s="65">
        <v>4500</v>
      </c>
    </row>
    <row r="581" spans="1:11" ht="15.75">
      <c r="A581" s="2">
        <v>562</v>
      </c>
      <c r="B581" s="2">
        <v>87</v>
      </c>
      <c r="C581" s="10" t="s">
        <v>459</v>
      </c>
      <c r="D581" s="64"/>
      <c r="E581" s="64">
        <v>2015</v>
      </c>
      <c r="F581" s="64" t="s">
        <v>12</v>
      </c>
      <c r="G581" s="65">
        <v>3500</v>
      </c>
      <c r="H581" s="4">
        <v>1</v>
      </c>
      <c r="I581" s="66">
        <v>3500</v>
      </c>
      <c r="J581" s="28">
        <v>1</v>
      </c>
      <c r="K581" s="65">
        <v>3500</v>
      </c>
    </row>
    <row r="582" spans="1:11" ht="15.75">
      <c r="A582" s="2">
        <v>563</v>
      </c>
      <c r="B582" s="2">
        <v>88</v>
      </c>
      <c r="C582" s="10" t="s">
        <v>460</v>
      </c>
      <c r="D582" s="64"/>
      <c r="E582" s="64">
        <v>2016</v>
      </c>
      <c r="F582" s="64" t="s">
        <v>12</v>
      </c>
      <c r="G582" s="65">
        <v>1495</v>
      </c>
      <c r="H582" s="4">
        <v>5</v>
      </c>
      <c r="I582" s="66">
        <v>7475</v>
      </c>
      <c r="J582" s="28">
        <v>5</v>
      </c>
      <c r="K582" s="65">
        <v>7475</v>
      </c>
    </row>
    <row r="583" spans="1:11" ht="15.75">
      <c r="A583" s="2">
        <v>564</v>
      </c>
      <c r="B583" s="2">
        <v>89</v>
      </c>
      <c r="C583" s="10" t="s">
        <v>461</v>
      </c>
      <c r="D583" s="64"/>
      <c r="E583" s="64">
        <v>2016</v>
      </c>
      <c r="F583" s="64" t="s">
        <v>12</v>
      </c>
      <c r="G583" s="65">
        <v>10000</v>
      </c>
      <c r="H583" s="4">
        <v>1</v>
      </c>
      <c r="I583" s="66">
        <v>10000</v>
      </c>
      <c r="J583" s="28">
        <v>1</v>
      </c>
      <c r="K583" s="65">
        <v>10000</v>
      </c>
    </row>
    <row r="584" spans="1:11" ht="15.75">
      <c r="A584" s="2">
        <v>565</v>
      </c>
      <c r="B584" s="2">
        <v>90</v>
      </c>
      <c r="C584" s="10" t="s">
        <v>461</v>
      </c>
      <c r="D584" s="64"/>
      <c r="E584" s="64">
        <v>2016</v>
      </c>
      <c r="F584" s="64" t="s">
        <v>12</v>
      </c>
      <c r="G584" s="65">
        <v>4000</v>
      </c>
      <c r="H584" s="4">
        <v>1</v>
      </c>
      <c r="I584" s="66">
        <v>4000</v>
      </c>
      <c r="J584" s="28">
        <v>1</v>
      </c>
      <c r="K584" s="65">
        <v>4000</v>
      </c>
    </row>
    <row r="585" spans="1:11" ht="15.75">
      <c r="A585" s="2">
        <v>566</v>
      </c>
      <c r="B585" s="2">
        <v>91</v>
      </c>
      <c r="C585" s="67" t="s">
        <v>462</v>
      </c>
      <c r="D585" s="64"/>
      <c r="E585" s="64">
        <v>2019</v>
      </c>
      <c r="F585" s="64" t="s">
        <v>12</v>
      </c>
      <c r="G585" s="65">
        <v>30000</v>
      </c>
      <c r="H585" s="4">
        <v>1</v>
      </c>
      <c r="I585" s="66">
        <v>30000</v>
      </c>
      <c r="J585" s="28">
        <v>1</v>
      </c>
      <c r="K585" s="65">
        <v>30000</v>
      </c>
    </row>
    <row r="586" spans="1:11" ht="15.75">
      <c r="A586" s="2">
        <v>567</v>
      </c>
      <c r="B586" s="2">
        <v>92</v>
      </c>
      <c r="C586" s="10" t="s">
        <v>454</v>
      </c>
      <c r="D586" s="64"/>
      <c r="E586" s="64">
        <v>2015</v>
      </c>
      <c r="F586" s="64" t="s">
        <v>12</v>
      </c>
      <c r="G586" s="65">
        <v>4500</v>
      </c>
      <c r="H586" s="4">
        <v>1</v>
      </c>
      <c r="I586" s="66">
        <v>4500</v>
      </c>
      <c r="J586" s="28">
        <v>1</v>
      </c>
      <c r="K586" s="65">
        <v>4500</v>
      </c>
    </row>
    <row r="587" spans="1:11" ht="31.5">
      <c r="A587" s="2">
        <v>568</v>
      </c>
      <c r="B587" s="2">
        <v>93</v>
      </c>
      <c r="C587" s="67" t="s">
        <v>302</v>
      </c>
      <c r="D587" s="64"/>
      <c r="E587" s="64">
        <v>2018</v>
      </c>
      <c r="F587" s="64" t="s">
        <v>12</v>
      </c>
      <c r="G587" s="65">
        <v>12030</v>
      </c>
      <c r="H587" s="4">
        <v>1</v>
      </c>
      <c r="I587" s="66">
        <v>12030</v>
      </c>
      <c r="J587" s="28">
        <v>1</v>
      </c>
      <c r="K587" s="65">
        <v>12030</v>
      </c>
    </row>
    <row r="588" spans="1:11" ht="31.5">
      <c r="A588" s="2">
        <v>569</v>
      </c>
      <c r="B588" s="2">
        <v>94</v>
      </c>
      <c r="C588" s="67" t="s">
        <v>463</v>
      </c>
      <c r="D588" s="64"/>
      <c r="E588" s="64">
        <v>2018</v>
      </c>
      <c r="F588" s="64" t="s">
        <v>364</v>
      </c>
      <c r="G588" s="65">
        <v>2310</v>
      </c>
      <c r="H588" s="4">
        <v>30</v>
      </c>
      <c r="I588" s="66">
        <v>69300</v>
      </c>
      <c r="J588" s="28">
        <v>30</v>
      </c>
      <c r="K588" s="65">
        <v>69300</v>
      </c>
    </row>
    <row r="589" spans="1:11" ht="31.5">
      <c r="A589" s="2">
        <v>570</v>
      </c>
      <c r="B589" s="2">
        <v>95</v>
      </c>
      <c r="C589" s="67" t="s">
        <v>464</v>
      </c>
      <c r="D589" s="64"/>
      <c r="E589" s="64">
        <v>2018</v>
      </c>
      <c r="F589" s="64" t="s">
        <v>12</v>
      </c>
      <c r="G589" s="65">
        <v>750</v>
      </c>
      <c r="H589" s="4">
        <v>75</v>
      </c>
      <c r="I589" s="66">
        <v>56250</v>
      </c>
      <c r="J589" s="28">
        <v>75</v>
      </c>
      <c r="K589" s="65">
        <v>56250</v>
      </c>
    </row>
    <row r="590" spans="1:11" ht="15.75">
      <c r="A590" s="2">
        <v>571</v>
      </c>
      <c r="B590" s="2">
        <v>96</v>
      </c>
      <c r="C590" s="3" t="s">
        <v>150</v>
      </c>
      <c r="D590" s="4"/>
      <c r="E590" s="4">
        <v>2023</v>
      </c>
      <c r="F590" s="398" t="s">
        <v>12</v>
      </c>
      <c r="G590" s="22">
        <v>279600</v>
      </c>
      <c r="H590" s="23">
        <v>1</v>
      </c>
      <c r="I590" s="24">
        <f>H590*G590</f>
        <v>279600</v>
      </c>
      <c r="J590" s="25">
        <v>1</v>
      </c>
      <c r="K590" s="24">
        <f>J590*G590</f>
        <v>279600</v>
      </c>
    </row>
    <row r="591" spans="1:11">
      <c r="A591" s="1138" t="s">
        <v>274</v>
      </c>
      <c r="B591" s="1139"/>
      <c r="C591" s="1139"/>
      <c r="D591" s="1139"/>
      <c r="E591" s="1139"/>
      <c r="F591" s="1139"/>
      <c r="G591" s="1140"/>
      <c r="H591" s="408">
        <f>SUM(H495:H590)</f>
        <v>5877</v>
      </c>
      <c r="I591" s="838">
        <f>SUM(I495:I590)</f>
        <v>210639994</v>
      </c>
      <c r="J591" s="839">
        <f>SUM(J495:J590)</f>
        <v>5877</v>
      </c>
      <c r="K591" s="838">
        <f>SUM(K495:K590)</f>
        <v>210639994</v>
      </c>
    </row>
    <row r="592" spans="1:11">
      <c r="B592" s="816"/>
      <c r="C592" s="816"/>
      <c r="E592" s="813"/>
      <c r="G592" s="817"/>
      <c r="H592" s="818"/>
      <c r="J592" s="813"/>
    </row>
    <row r="593" spans="1:11" ht="15.75">
      <c r="A593" s="1148" t="s">
        <v>465</v>
      </c>
      <c r="B593" s="1149"/>
      <c r="C593" s="1149"/>
      <c r="D593" s="1149"/>
      <c r="E593" s="1149"/>
      <c r="F593" s="1149"/>
      <c r="G593" s="1149"/>
      <c r="H593" s="1149"/>
      <c r="I593" s="1149"/>
      <c r="J593" s="1149"/>
      <c r="K593" s="1150"/>
    </row>
    <row r="594" spans="1:11" ht="15.75">
      <c r="A594" s="2">
        <v>572</v>
      </c>
      <c r="B594" s="2">
        <v>1</v>
      </c>
      <c r="C594" s="56" t="s">
        <v>466</v>
      </c>
      <c r="D594" s="58">
        <v>1975</v>
      </c>
      <c r="E594" s="58">
        <v>1975</v>
      </c>
      <c r="F594" s="4" t="s">
        <v>12</v>
      </c>
      <c r="G594" s="96">
        <v>24773300</v>
      </c>
      <c r="H594" s="58">
        <v>1</v>
      </c>
      <c r="I594" s="96">
        <f>H594*G594</f>
        <v>24773300</v>
      </c>
      <c r="J594" s="60">
        <v>1</v>
      </c>
      <c r="K594" s="97">
        <f>J594*G594</f>
        <v>24773300</v>
      </c>
    </row>
    <row r="595" spans="1:11" ht="15.75">
      <c r="A595" s="2">
        <v>573</v>
      </c>
      <c r="B595" s="2">
        <v>2</v>
      </c>
      <c r="C595" s="56" t="s">
        <v>3228</v>
      </c>
      <c r="D595" s="58">
        <v>2009</v>
      </c>
      <c r="E595" s="58">
        <v>2009</v>
      </c>
      <c r="F595" s="4" t="s">
        <v>12</v>
      </c>
      <c r="G595" s="98">
        <v>331338</v>
      </c>
      <c r="H595" s="58">
        <v>1</v>
      </c>
      <c r="I595" s="96">
        <f>H595*G595</f>
        <v>331338</v>
      </c>
      <c r="J595" s="60">
        <v>1</v>
      </c>
      <c r="K595" s="97">
        <f>J595*G595</f>
        <v>331338</v>
      </c>
    </row>
    <row r="596" spans="1:11" ht="15.75">
      <c r="A596" s="2">
        <v>574</v>
      </c>
      <c r="B596" s="2">
        <v>3</v>
      </c>
      <c r="C596" s="56" t="s">
        <v>467</v>
      </c>
      <c r="D596" s="58">
        <v>1980</v>
      </c>
      <c r="E596" s="58">
        <v>1980</v>
      </c>
      <c r="F596" s="4" t="s">
        <v>12</v>
      </c>
      <c r="G596" s="96">
        <v>7607236</v>
      </c>
      <c r="H596" s="58">
        <v>1</v>
      </c>
      <c r="I596" s="96">
        <f>H596*G596</f>
        <v>7607236</v>
      </c>
      <c r="J596" s="60">
        <v>1</v>
      </c>
      <c r="K596" s="97">
        <f>J596*G596</f>
        <v>7607236</v>
      </c>
    </row>
    <row r="597" spans="1:11" ht="15.75">
      <c r="A597" s="2">
        <v>575</v>
      </c>
      <c r="B597" s="2">
        <v>4</v>
      </c>
      <c r="C597" s="56" t="s">
        <v>468</v>
      </c>
      <c r="D597" s="58"/>
      <c r="E597" s="58">
        <v>2006</v>
      </c>
      <c r="F597" s="4" t="s">
        <v>12</v>
      </c>
      <c r="G597" s="30">
        <v>15000</v>
      </c>
      <c r="H597" s="2">
        <v>1</v>
      </c>
      <c r="I597" s="30">
        <f t="shared" ref="I597:I613" si="22">H597*G597</f>
        <v>15000</v>
      </c>
      <c r="J597" s="814">
        <v>1</v>
      </c>
      <c r="K597" s="30">
        <f>J597*I597</f>
        <v>15000</v>
      </c>
    </row>
    <row r="598" spans="1:11" ht="15.75">
      <c r="A598" s="2">
        <v>576</v>
      </c>
      <c r="B598" s="2">
        <v>5</v>
      </c>
      <c r="C598" s="56" t="s">
        <v>469</v>
      </c>
      <c r="D598" s="58"/>
      <c r="E598" s="58">
        <v>2008</v>
      </c>
      <c r="F598" s="4" t="s">
        <v>12</v>
      </c>
      <c r="G598" s="30">
        <v>2000</v>
      </c>
      <c r="H598" s="2">
        <v>1</v>
      </c>
      <c r="I598" s="30">
        <f t="shared" si="22"/>
        <v>2000</v>
      </c>
      <c r="J598" s="814">
        <v>1</v>
      </c>
      <c r="K598" s="30">
        <f>J598*I598</f>
        <v>2000</v>
      </c>
    </row>
    <row r="599" spans="1:11" ht="31.5">
      <c r="A599" s="2">
        <v>577</v>
      </c>
      <c r="B599" s="2">
        <v>6</v>
      </c>
      <c r="C599" s="99" t="s">
        <v>287</v>
      </c>
      <c r="D599" s="58"/>
      <c r="E599" s="58">
        <v>2018</v>
      </c>
      <c r="F599" s="4" t="s">
        <v>12</v>
      </c>
      <c r="G599" s="30">
        <v>1000</v>
      </c>
      <c r="H599" s="2">
        <v>1</v>
      </c>
      <c r="I599" s="30">
        <f t="shared" si="22"/>
        <v>1000</v>
      </c>
      <c r="J599" s="814">
        <v>1</v>
      </c>
      <c r="K599" s="30">
        <f t="shared" ref="K599:K613" si="23">J599*G599</f>
        <v>1000</v>
      </c>
    </row>
    <row r="600" spans="1:11" ht="31.5">
      <c r="A600" s="2">
        <v>578</v>
      </c>
      <c r="B600" s="2">
        <v>7</v>
      </c>
      <c r="C600" s="99" t="s">
        <v>288</v>
      </c>
      <c r="D600" s="58"/>
      <c r="E600" s="58">
        <v>2018</v>
      </c>
      <c r="F600" s="4" t="s">
        <v>12</v>
      </c>
      <c r="G600" s="30">
        <v>1000</v>
      </c>
      <c r="H600" s="2">
        <v>1</v>
      </c>
      <c r="I600" s="30">
        <f t="shared" si="22"/>
        <v>1000</v>
      </c>
      <c r="J600" s="814">
        <v>1</v>
      </c>
      <c r="K600" s="30">
        <f t="shared" si="23"/>
        <v>1000</v>
      </c>
    </row>
    <row r="601" spans="1:11" ht="31.5">
      <c r="A601" s="2">
        <v>579</v>
      </c>
      <c r="B601" s="2">
        <v>8</v>
      </c>
      <c r="C601" s="99" t="s">
        <v>103</v>
      </c>
      <c r="D601" s="58"/>
      <c r="E601" s="58">
        <v>2018</v>
      </c>
      <c r="F601" s="4" t="s">
        <v>12</v>
      </c>
      <c r="G601" s="30">
        <v>45000</v>
      </c>
      <c r="H601" s="2">
        <v>1</v>
      </c>
      <c r="I601" s="30">
        <f t="shared" si="22"/>
        <v>45000</v>
      </c>
      <c r="J601" s="814">
        <v>1</v>
      </c>
      <c r="K601" s="30">
        <f t="shared" si="23"/>
        <v>45000</v>
      </c>
    </row>
    <row r="602" spans="1:11" ht="31.5">
      <c r="A602" s="2">
        <v>580</v>
      </c>
      <c r="B602" s="2">
        <v>9</v>
      </c>
      <c r="C602" s="99" t="s">
        <v>379</v>
      </c>
      <c r="D602" s="58"/>
      <c r="E602" s="58">
        <v>2018</v>
      </c>
      <c r="F602" s="4" t="s">
        <v>12</v>
      </c>
      <c r="G602" s="30">
        <v>15000</v>
      </c>
      <c r="H602" s="2">
        <v>1</v>
      </c>
      <c r="I602" s="30">
        <f t="shared" si="22"/>
        <v>15000</v>
      </c>
      <c r="J602" s="814">
        <v>1</v>
      </c>
      <c r="K602" s="30">
        <f t="shared" si="23"/>
        <v>15000</v>
      </c>
    </row>
    <row r="603" spans="1:11" ht="47.25">
      <c r="A603" s="2">
        <v>581</v>
      </c>
      <c r="B603" s="2">
        <v>10</v>
      </c>
      <c r="C603" s="99" t="s">
        <v>290</v>
      </c>
      <c r="D603" s="58"/>
      <c r="E603" s="58">
        <v>2018</v>
      </c>
      <c r="F603" s="4" t="s">
        <v>12</v>
      </c>
      <c r="G603" s="30">
        <v>10000</v>
      </c>
      <c r="H603" s="2">
        <v>1</v>
      </c>
      <c r="I603" s="30">
        <f t="shared" si="22"/>
        <v>10000</v>
      </c>
      <c r="J603" s="814">
        <v>1</v>
      </c>
      <c r="K603" s="30">
        <f t="shared" si="23"/>
        <v>10000</v>
      </c>
    </row>
    <row r="604" spans="1:11" ht="15.75">
      <c r="A604" s="2">
        <v>582</v>
      </c>
      <c r="B604" s="2">
        <v>11</v>
      </c>
      <c r="C604" s="61" t="s">
        <v>442</v>
      </c>
      <c r="D604" s="58"/>
      <c r="E604" s="58">
        <v>2019</v>
      </c>
      <c r="F604" s="4" t="s">
        <v>12</v>
      </c>
      <c r="G604" s="30">
        <v>12000</v>
      </c>
      <c r="H604" s="2">
        <v>15</v>
      </c>
      <c r="I604" s="30">
        <f t="shared" si="22"/>
        <v>180000</v>
      </c>
      <c r="J604" s="814">
        <v>15</v>
      </c>
      <c r="K604" s="30">
        <f t="shared" si="23"/>
        <v>180000</v>
      </c>
    </row>
    <row r="605" spans="1:11" ht="15.75">
      <c r="A605" s="2">
        <v>583</v>
      </c>
      <c r="B605" s="2">
        <v>12</v>
      </c>
      <c r="C605" s="99" t="s">
        <v>131</v>
      </c>
      <c r="D605" s="58"/>
      <c r="E605" s="58">
        <v>2020</v>
      </c>
      <c r="F605" s="4" t="s">
        <v>12</v>
      </c>
      <c r="G605" s="30">
        <v>1470000</v>
      </c>
      <c r="H605" s="2">
        <v>1</v>
      </c>
      <c r="I605" s="30">
        <f t="shared" si="22"/>
        <v>1470000</v>
      </c>
      <c r="J605" s="814">
        <v>1</v>
      </c>
      <c r="K605" s="30">
        <f t="shared" si="23"/>
        <v>1470000</v>
      </c>
    </row>
    <row r="606" spans="1:11" ht="15.75">
      <c r="A606" s="2">
        <v>584</v>
      </c>
      <c r="B606" s="2">
        <v>13</v>
      </c>
      <c r="C606" s="99" t="s">
        <v>137</v>
      </c>
      <c r="D606" s="58"/>
      <c r="E606" s="58">
        <v>2021</v>
      </c>
      <c r="F606" s="4" t="s">
        <v>12</v>
      </c>
      <c r="G606" s="30">
        <v>181300</v>
      </c>
      <c r="H606" s="2">
        <v>1</v>
      </c>
      <c r="I606" s="30">
        <f t="shared" si="22"/>
        <v>181300</v>
      </c>
      <c r="J606" s="814">
        <v>1</v>
      </c>
      <c r="K606" s="30">
        <f t="shared" si="23"/>
        <v>181300</v>
      </c>
    </row>
    <row r="607" spans="1:11" ht="15.75">
      <c r="A607" s="2">
        <v>585</v>
      </c>
      <c r="B607" s="2">
        <v>14</v>
      </c>
      <c r="C607" s="99" t="s">
        <v>470</v>
      </c>
      <c r="D607" s="58"/>
      <c r="E607" s="58">
        <v>2021</v>
      </c>
      <c r="F607" s="4" t="s">
        <v>12</v>
      </c>
      <c r="G607" s="30">
        <v>46480</v>
      </c>
      <c r="H607" s="2">
        <v>15</v>
      </c>
      <c r="I607" s="30">
        <f t="shared" si="22"/>
        <v>697200</v>
      </c>
      <c r="J607" s="814">
        <v>15</v>
      </c>
      <c r="K607" s="30">
        <f t="shared" si="23"/>
        <v>697200</v>
      </c>
    </row>
    <row r="608" spans="1:11" ht="15.75">
      <c r="A608" s="2">
        <v>586</v>
      </c>
      <c r="B608" s="2">
        <v>15</v>
      </c>
      <c r="C608" s="99" t="s">
        <v>471</v>
      </c>
      <c r="D608" s="58"/>
      <c r="E608" s="58">
        <v>2021</v>
      </c>
      <c r="F608" s="4" t="s">
        <v>342</v>
      </c>
      <c r="G608" s="30">
        <v>1540000</v>
      </c>
      <c r="H608" s="2">
        <v>1</v>
      </c>
      <c r="I608" s="30">
        <f t="shared" si="22"/>
        <v>1540000</v>
      </c>
      <c r="J608" s="814">
        <v>1</v>
      </c>
      <c r="K608" s="30">
        <f t="shared" si="23"/>
        <v>1540000</v>
      </c>
    </row>
    <row r="609" spans="1:11" ht="31.5">
      <c r="A609" s="2">
        <v>587</v>
      </c>
      <c r="B609" s="2">
        <v>16</v>
      </c>
      <c r="C609" s="99" t="s">
        <v>472</v>
      </c>
      <c r="D609" s="58"/>
      <c r="E609" s="58">
        <v>2021</v>
      </c>
      <c r="F609" s="4" t="s">
        <v>12</v>
      </c>
      <c r="G609" s="30">
        <v>38500</v>
      </c>
      <c r="H609" s="2">
        <v>1</v>
      </c>
      <c r="I609" s="30">
        <f t="shared" si="22"/>
        <v>38500</v>
      </c>
      <c r="J609" s="814">
        <v>1</v>
      </c>
      <c r="K609" s="30">
        <f t="shared" si="23"/>
        <v>38500</v>
      </c>
    </row>
    <row r="610" spans="1:11" ht="15.75">
      <c r="A610" s="2">
        <v>588</v>
      </c>
      <c r="B610" s="2">
        <v>17</v>
      </c>
      <c r="C610" s="99" t="s">
        <v>473</v>
      </c>
      <c r="D610" s="58"/>
      <c r="E610" s="58">
        <v>2021</v>
      </c>
      <c r="F610" s="4" t="s">
        <v>12</v>
      </c>
      <c r="G610" s="30">
        <v>25550</v>
      </c>
      <c r="H610" s="2">
        <v>1</v>
      </c>
      <c r="I610" s="30">
        <f t="shared" si="22"/>
        <v>25550</v>
      </c>
      <c r="J610" s="814">
        <v>1</v>
      </c>
      <c r="K610" s="30">
        <f t="shared" si="23"/>
        <v>25550</v>
      </c>
    </row>
    <row r="611" spans="1:11" ht="15.75">
      <c r="A611" s="2">
        <v>589</v>
      </c>
      <c r="B611" s="2">
        <v>18</v>
      </c>
      <c r="C611" s="99" t="s">
        <v>474</v>
      </c>
      <c r="D611" s="58"/>
      <c r="E611" s="58">
        <v>2021</v>
      </c>
      <c r="F611" s="4" t="s">
        <v>12</v>
      </c>
      <c r="G611" s="30">
        <v>88200</v>
      </c>
      <c r="H611" s="2">
        <v>1</v>
      </c>
      <c r="I611" s="30">
        <f t="shared" si="22"/>
        <v>88200</v>
      </c>
      <c r="J611" s="814">
        <v>1</v>
      </c>
      <c r="K611" s="30">
        <f t="shared" si="23"/>
        <v>88200</v>
      </c>
    </row>
    <row r="612" spans="1:11" ht="15.75">
      <c r="A612" s="2">
        <v>590</v>
      </c>
      <c r="B612" s="2">
        <v>19</v>
      </c>
      <c r="C612" s="99" t="s">
        <v>475</v>
      </c>
      <c r="D612" s="58"/>
      <c r="E612" s="58">
        <v>2021</v>
      </c>
      <c r="F612" s="4" t="s">
        <v>12</v>
      </c>
      <c r="G612" s="30">
        <v>23520</v>
      </c>
      <c r="H612" s="2">
        <v>1</v>
      </c>
      <c r="I612" s="30">
        <f t="shared" si="22"/>
        <v>23520</v>
      </c>
      <c r="J612" s="814">
        <v>1</v>
      </c>
      <c r="K612" s="30">
        <f t="shared" si="23"/>
        <v>23520</v>
      </c>
    </row>
    <row r="613" spans="1:11" ht="15.75">
      <c r="A613" s="2">
        <v>591</v>
      </c>
      <c r="B613" s="2">
        <v>20</v>
      </c>
      <c r="C613" s="15" t="s">
        <v>170</v>
      </c>
      <c r="D613" s="398"/>
      <c r="E613" s="398">
        <v>2022</v>
      </c>
      <c r="F613" s="398" t="s">
        <v>12</v>
      </c>
      <c r="G613" s="30">
        <v>105000</v>
      </c>
      <c r="H613" s="2">
        <v>2</v>
      </c>
      <c r="I613" s="30">
        <f t="shared" si="22"/>
        <v>210000</v>
      </c>
      <c r="J613" s="814">
        <v>2</v>
      </c>
      <c r="K613" s="30">
        <f t="shared" si="23"/>
        <v>210000</v>
      </c>
    </row>
    <row r="614" spans="1:11" ht="15.75">
      <c r="A614" s="2">
        <v>592</v>
      </c>
      <c r="B614" s="2">
        <v>21</v>
      </c>
      <c r="C614" s="56" t="s">
        <v>94</v>
      </c>
      <c r="D614" s="58"/>
      <c r="E614" s="58">
        <v>2008</v>
      </c>
      <c r="F614" s="4" t="s">
        <v>12</v>
      </c>
      <c r="G614" s="96">
        <v>12805</v>
      </c>
      <c r="H614" s="58">
        <v>1</v>
      </c>
      <c r="I614" s="96">
        <v>12805</v>
      </c>
      <c r="J614" s="60">
        <v>1</v>
      </c>
      <c r="K614" s="97">
        <v>12805</v>
      </c>
    </row>
    <row r="615" spans="1:11" ht="15.75">
      <c r="A615" s="2">
        <v>593</v>
      </c>
      <c r="B615" s="2">
        <v>22</v>
      </c>
      <c r="C615" s="56" t="s">
        <v>476</v>
      </c>
      <c r="D615" s="58"/>
      <c r="E615" s="58">
        <v>2008</v>
      </c>
      <c r="F615" s="4" t="s">
        <v>12</v>
      </c>
      <c r="G615" s="96">
        <v>14170</v>
      </c>
      <c r="H615" s="58">
        <v>1</v>
      </c>
      <c r="I615" s="96">
        <v>14170</v>
      </c>
      <c r="J615" s="60">
        <v>1</v>
      </c>
      <c r="K615" s="97">
        <v>14170</v>
      </c>
    </row>
    <row r="616" spans="1:11" ht="15.75">
      <c r="A616" s="2">
        <v>594</v>
      </c>
      <c r="B616" s="2">
        <v>23</v>
      </c>
      <c r="C616" s="56" t="s">
        <v>477</v>
      </c>
      <c r="D616" s="58"/>
      <c r="E616" s="58">
        <v>2008</v>
      </c>
      <c r="F616" s="4" t="s">
        <v>12</v>
      </c>
      <c r="G616" s="96">
        <v>4344</v>
      </c>
      <c r="H616" s="58">
        <v>8</v>
      </c>
      <c r="I616" s="96">
        <v>34752</v>
      </c>
      <c r="J616" s="60">
        <v>8</v>
      </c>
      <c r="K616" s="97">
        <v>34752</v>
      </c>
    </row>
    <row r="617" spans="1:11" ht="15.75">
      <c r="A617" s="2">
        <v>595</v>
      </c>
      <c r="B617" s="2">
        <v>24</v>
      </c>
      <c r="C617" s="56" t="s">
        <v>478</v>
      </c>
      <c r="D617" s="58"/>
      <c r="E617" s="58">
        <v>2008</v>
      </c>
      <c r="F617" s="4" t="s">
        <v>12</v>
      </c>
      <c r="G617" s="96">
        <v>14170</v>
      </c>
      <c r="H617" s="58">
        <v>3</v>
      </c>
      <c r="I617" s="96">
        <v>42510</v>
      </c>
      <c r="J617" s="60">
        <v>3</v>
      </c>
      <c r="K617" s="97">
        <v>42510</v>
      </c>
    </row>
    <row r="618" spans="1:11" ht="15.75">
      <c r="A618" s="2">
        <v>596</v>
      </c>
      <c r="B618" s="2">
        <v>25</v>
      </c>
      <c r="C618" s="56" t="s">
        <v>479</v>
      </c>
      <c r="D618" s="58"/>
      <c r="E618" s="58">
        <v>2008</v>
      </c>
      <c r="F618" s="4" t="s">
        <v>12</v>
      </c>
      <c r="G618" s="96">
        <v>12950</v>
      </c>
      <c r="H618" s="58">
        <v>1</v>
      </c>
      <c r="I618" s="96">
        <v>12950</v>
      </c>
      <c r="J618" s="60">
        <v>1</v>
      </c>
      <c r="K618" s="97">
        <v>12950</v>
      </c>
    </row>
    <row r="619" spans="1:11" ht="15.75">
      <c r="A619" s="2">
        <v>597</v>
      </c>
      <c r="B619" s="2">
        <v>26</v>
      </c>
      <c r="C619" s="56" t="s">
        <v>480</v>
      </c>
      <c r="D619" s="58"/>
      <c r="E619" s="58">
        <v>2000</v>
      </c>
      <c r="F619" s="4" t="s">
        <v>12</v>
      </c>
      <c r="G619" s="96">
        <v>10900</v>
      </c>
      <c r="H619" s="58">
        <v>1</v>
      </c>
      <c r="I619" s="96">
        <v>10900</v>
      </c>
      <c r="J619" s="60">
        <v>1</v>
      </c>
      <c r="K619" s="97">
        <v>10900</v>
      </c>
    </row>
    <row r="620" spans="1:11" ht="15.75">
      <c r="A620" s="2">
        <v>598</v>
      </c>
      <c r="B620" s="2">
        <v>27</v>
      </c>
      <c r="C620" s="56" t="s">
        <v>481</v>
      </c>
      <c r="D620" s="58"/>
      <c r="E620" s="58">
        <v>1996</v>
      </c>
      <c r="F620" s="4" t="s">
        <v>12</v>
      </c>
      <c r="G620" s="96">
        <v>7500</v>
      </c>
      <c r="H620" s="58">
        <v>1</v>
      </c>
      <c r="I620" s="96">
        <v>7500</v>
      </c>
      <c r="J620" s="60">
        <v>1</v>
      </c>
      <c r="K620" s="97">
        <v>7500</v>
      </c>
    </row>
    <row r="621" spans="1:11" ht="15.75">
      <c r="A621" s="2">
        <v>599</v>
      </c>
      <c r="B621" s="2">
        <v>28</v>
      </c>
      <c r="C621" s="56" t="s">
        <v>481</v>
      </c>
      <c r="D621" s="58"/>
      <c r="E621" s="58">
        <v>2018</v>
      </c>
      <c r="F621" s="4" t="s">
        <v>12</v>
      </c>
      <c r="G621" s="96">
        <v>3500</v>
      </c>
      <c r="H621" s="58">
        <v>1</v>
      </c>
      <c r="I621" s="96">
        <v>3500</v>
      </c>
      <c r="J621" s="60">
        <v>1</v>
      </c>
      <c r="K621" s="97">
        <v>3500</v>
      </c>
    </row>
    <row r="622" spans="1:11" ht="31.5">
      <c r="A622" s="2">
        <v>600</v>
      </c>
      <c r="B622" s="2">
        <v>29</v>
      </c>
      <c r="C622" s="99" t="s">
        <v>302</v>
      </c>
      <c r="D622" s="58"/>
      <c r="E622" s="58">
        <v>2018</v>
      </c>
      <c r="F622" s="4" t="s">
        <v>12</v>
      </c>
      <c r="G622" s="96">
        <v>12030</v>
      </c>
      <c r="H622" s="58">
        <v>1</v>
      </c>
      <c r="I622" s="96">
        <v>12030</v>
      </c>
      <c r="J622" s="60">
        <v>1</v>
      </c>
      <c r="K622" s="97">
        <v>12030</v>
      </c>
    </row>
    <row r="623" spans="1:11" ht="31.5">
      <c r="A623" s="2">
        <v>601</v>
      </c>
      <c r="B623" s="2">
        <v>30</v>
      </c>
      <c r="C623" s="99" t="s">
        <v>463</v>
      </c>
      <c r="D623" s="58"/>
      <c r="E623" s="58">
        <v>2018</v>
      </c>
      <c r="F623" s="4" t="s">
        <v>364</v>
      </c>
      <c r="G623" s="96">
        <v>2310</v>
      </c>
      <c r="H623" s="58">
        <v>30</v>
      </c>
      <c r="I623" s="96">
        <v>69300</v>
      </c>
      <c r="J623" s="60">
        <v>30</v>
      </c>
      <c r="K623" s="97">
        <v>69300</v>
      </c>
    </row>
    <row r="624" spans="1:11" ht="31.5">
      <c r="A624" s="2">
        <v>602</v>
      </c>
      <c r="B624" s="2">
        <v>31</v>
      </c>
      <c r="C624" s="99" t="s">
        <v>365</v>
      </c>
      <c r="D624" s="58"/>
      <c r="E624" s="58">
        <v>2018</v>
      </c>
      <c r="F624" s="4" t="s">
        <v>12</v>
      </c>
      <c r="G624" s="96">
        <v>300</v>
      </c>
      <c r="H624" s="58">
        <v>10</v>
      </c>
      <c r="I624" s="96">
        <v>3000</v>
      </c>
      <c r="J624" s="60">
        <v>10</v>
      </c>
      <c r="K624" s="97">
        <v>3000</v>
      </c>
    </row>
    <row r="625" spans="1:11" ht="47.25">
      <c r="A625" s="2">
        <v>603</v>
      </c>
      <c r="B625" s="2">
        <v>32</v>
      </c>
      <c r="C625" s="99" t="s">
        <v>366</v>
      </c>
      <c r="D625" s="58"/>
      <c r="E625" s="58">
        <v>2018</v>
      </c>
      <c r="F625" s="4" t="s">
        <v>12</v>
      </c>
      <c r="G625" s="96">
        <v>5300</v>
      </c>
      <c r="H625" s="58">
        <v>1</v>
      </c>
      <c r="I625" s="96">
        <v>5300</v>
      </c>
      <c r="J625" s="60">
        <v>1</v>
      </c>
      <c r="K625" s="97">
        <v>5300</v>
      </c>
    </row>
    <row r="626" spans="1:11" ht="31.5">
      <c r="A626" s="2">
        <v>604</v>
      </c>
      <c r="B626" s="2">
        <v>33</v>
      </c>
      <c r="C626" s="99" t="s">
        <v>464</v>
      </c>
      <c r="D626" s="58"/>
      <c r="E626" s="58">
        <v>2018</v>
      </c>
      <c r="F626" s="4" t="s">
        <v>12</v>
      </c>
      <c r="G626" s="96">
        <v>750</v>
      </c>
      <c r="H626" s="58">
        <v>75</v>
      </c>
      <c r="I626" s="96">
        <v>56250</v>
      </c>
      <c r="J626" s="60">
        <v>75</v>
      </c>
      <c r="K626" s="97">
        <v>56250</v>
      </c>
    </row>
    <row r="627" spans="1:11" ht="15.75">
      <c r="A627" s="2">
        <v>605</v>
      </c>
      <c r="B627" s="2">
        <v>34</v>
      </c>
      <c r="C627" s="99" t="s">
        <v>482</v>
      </c>
      <c r="D627" s="58"/>
      <c r="E627" s="58">
        <v>2019</v>
      </c>
      <c r="F627" s="4" t="s">
        <v>12</v>
      </c>
      <c r="G627" s="96">
        <v>13000</v>
      </c>
      <c r="H627" s="58">
        <v>90</v>
      </c>
      <c r="I627" s="96">
        <v>1170000</v>
      </c>
      <c r="J627" s="60">
        <v>90</v>
      </c>
      <c r="K627" s="97">
        <v>1170000</v>
      </c>
    </row>
    <row r="628" spans="1:11" ht="15.75">
      <c r="A628" s="2">
        <v>606</v>
      </c>
      <c r="B628" s="2">
        <v>35</v>
      </c>
      <c r="C628" s="99" t="s">
        <v>462</v>
      </c>
      <c r="D628" s="58"/>
      <c r="E628" s="58">
        <v>2019</v>
      </c>
      <c r="F628" s="4" t="s">
        <v>12</v>
      </c>
      <c r="G628" s="96">
        <v>30000</v>
      </c>
      <c r="H628" s="58">
        <v>1</v>
      </c>
      <c r="I628" s="96">
        <v>30000</v>
      </c>
      <c r="J628" s="60">
        <v>1</v>
      </c>
      <c r="K628" s="97">
        <v>30000</v>
      </c>
    </row>
    <row r="629" spans="1:11" ht="15.75">
      <c r="A629" s="2">
        <v>607</v>
      </c>
      <c r="B629" s="2">
        <v>36</v>
      </c>
      <c r="C629" s="99" t="s">
        <v>483</v>
      </c>
      <c r="D629" s="58"/>
      <c r="E629" s="58">
        <v>2021</v>
      </c>
      <c r="F629" s="4" t="s">
        <v>12</v>
      </c>
      <c r="G629" s="96">
        <v>24800</v>
      </c>
      <c r="H629" s="58">
        <v>1</v>
      </c>
      <c r="I629" s="96">
        <v>24800</v>
      </c>
      <c r="J629" s="60">
        <v>1</v>
      </c>
      <c r="K629" s="97">
        <v>24800</v>
      </c>
    </row>
    <row r="630" spans="1:11" ht="15.75">
      <c r="A630" s="2">
        <v>608</v>
      </c>
      <c r="B630" s="2">
        <v>37</v>
      </c>
      <c r="C630" s="3" t="s">
        <v>150</v>
      </c>
      <c r="D630" s="4"/>
      <c r="E630" s="4">
        <v>2023</v>
      </c>
      <c r="F630" s="398" t="s">
        <v>12</v>
      </c>
      <c r="G630" s="22">
        <v>279600</v>
      </c>
      <c r="H630" s="23">
        <v>1</v>
      </c>
      <c r="I630" s="24">
        <f>H630*G630</f>
        <v>279600</v>
      </c>
      <c r="J630" s="25">
        <v>1</v>
      </c>
      <c r="K630" s="24">
        <f>J630*G630</f>
        <v>279600</v>
      </c>
    </row>
    <row r="631" spans="1:11" ht="15.75">
      <c r="A631" s="1138" t="s">
        <v>274</v>
      </c>
      <c r="B631" s="1139"/>
      <c r="C631" s="1139"/>
      <c r="D631" s="1139"/>
      <c r="E631" s="1139"/>
      <c r="F631" s="1139"/>
      <c r="G631" s="1140"/>
      <c r="H631" s="100">
        <f>SUM(H594:H630)</f>
        <v>276</v>
      </c>
      <c r="I631" s="101">
        <f>SUM(I594:I630)</f>
        <v>39044511</v>
      </c>
      <c r="J631" s="100">
        <f>SUM(J594:J630)</f>
        <v>276</v>
      </c>
      <c r="K631" s="102">
        <f>SUM(K594:K630)</f>
        <v>39044511</v>
      </c>
    </row>
    <row r="632" spans="1:11">
      <c r="B632" s="816"/>
      <c r="C632" s="816"/>
      <c r="E632" s="813"/>
      <c r="G632" s="817"/>
      <c r="H632" s="818"/>
      <c r="J632" s="813"/>
    </row>
    <row r="633" spans="1:11">
      <c r="B633" s="816"/>
      <c r="C633" s="816"/>
      <c r="E633" s="813"/>
      <c r="G633" s="817"/>
      <c r="H633" s="818"/>
      <c r="J633" s="813"/>
    </row>
    <row r="634" spans="1:11" ht="18">
      <c r="A634" s="2"/>
      <c r="B634" s="1151" t="s">
        <v>484</v>
      </c>
      <c r="C634" s="1152"/>
      <c r="D634" s="1152"/>
      <c r="E634" s="1152"/>
      <c r="F634" s="1152"/>
      <c r="G634" s="1152"/>
      <c r="H634" s="1152"/>
      <c r="I634" s="1152"/>
      <c r="J634" s="1152"/>
      <c r="K634" s="1152"/>
    </row>
    <row r="635" spans="1:11" ht="31.5">
      <c r="A635" s="2">
        <v>609</v>
      </c>
      <c r="B635" s="2">
        <v>1</v>
      </c>
      <c r="C635" s="103" t="s">
        <v>485</v>
      </c>
      <c r="D635" s="69">
        <v>1986</v>
      </c>
      <c r="E635" s="69"/>
      <c r="F635" s="69" t="s">
        <v>12</v>
      </c>
      <c r="G635" s="104">
        <v>78326010</v>
      </c>
      <c r="H635" s="16">
        <v>1</v>
      </c>
      <c r="I635" s="104">
        <f>H635*G635</f>
        <v>78326010</v>
      </c>
      <c r="J635" s="105">
        <v>1</v>
      </c>
      <c r="K635" s="104">
        <f>J635*I635</f>
        <v>78326010</v>
      </c>
    </row>
    <row r="636" spans="1:11" ht="18">
      <c r="A636" s="2">
        <v>610</v>
      </c>
      <c r="B636" s="2">
        <v>2</v>
      </c>
      <c r="C636" s="103" t="s">
        <v>276</v>
      </c>
      <c r="D636" s="69">
        <v>1972</v>
      </c>
      <c r="E636" s="69"/>
      <c r="F636" s="69" t="s">
        <v>12</v>
      </c>
      <c r="G636" s="106">
        <v>27116500</v>
      </c>
      <c r="H636" s="16">
        <v>1</v>
      </c>
      <c r="I636" s="106">
        <f t="shared" ref="I636:I649" si="24">G636*H636</f>
        <v>27116500</v>
      </c>
      <c r="J636" s="105">
        <v>1</v>
      </c>
      <c r="K636" s="106">
        <f>J636*I636</f>
        <v>27116500</v>
      </c>
    </row>
    <row r="637" spans="1:11" ht="18">
      <c r="A637" s="2">
        <v>611</v>
      </c>
      <c r="B637" s="2">
        <v>3</v>
      </c>
      <c r="C637" s="103" t="s">
        <v>486</v>
      </c>
      <c r="D637" s="69">
        <v>1971</v>
      </c>
      <c r="E637" s="69"/>
      <c r="F637" s="69" t="s">
        <v>12</v>
      </c>
      <c r="G637" s="106">
        <v>29405400</v>
      </c>
      <c r="H637" s="16">
        <v>1</v>
      </c>
      <c r="I637" s="106">
        <f t="shared" si="24"/>
        <v>29405400</v>
      </c>
      <c r="J637" s="105">
        <v>1</v>
      </c>
      <c r="K637" s="106">
        <f>I637*J637</f>
        <v>29405400</v>
      </c>
    </row>
    <row r="638" spans="1:11" ht="18">
      <c r="A638" s="2">
        <v>612</v>
      </c>
      <c r="B638" s="2">
        <v>4</v>
      </c>
      <c r="C638" s="103" t="s">
        <v>487</v>
      </c>
      <c r="D638" s="69">
        <v>1978</v>
      </c>
      <c r="E638" s="69"/>
      <c r="F638" s="69" t="s">
        <v>12</v>
      </c>
      <c r="G638" s="106">
        <v>38600300</v>
      </c>
      <c r="H638" s="16">
        <v>1</v>
      </c>
      <c r="I638" s="106">
        <f t="shared" si="24"/>
        <v>38600300</v>
      </c>
      <c r="J638" s="105">
        <v>1</v>
      </c>
      <c r="K638" s="106">
        <f>I638*J638</f>
        <v>38600300</v>
      </c>
    </row>
    <row r="639" spans="1:11" ht="18">
      <c r="A639" s="2">
        <v>613</v>
      </c>
      <c r="B639" s="2">
        <v>5</v>
      </c>
      <c r="C639" s="17" t="s">
        <v>3231</v>
      </c>
      <c r="D639" s="39">
        <v>1969</v>
      </c>
      <c r="E639" s="39"/>
      <c r="F639" s="69" t="s">
        <v>12</v>
      </c>
      <c r="G639" s="43">
        <v>38501104</v>
      </c>
      <c r="H639" s="18">
        <v>1</v>
      </c>
      <c r="I639" s="43">
        <f t="shared" si="24"/>
        <v>38501104</v>
      </c>
      <c r="J639" s="70">
        <v>1</v>
      </c>
      <c r="K639" s="43">
        <f>J639*I639</f>
        <v>38501104</v>
      </c>
    </row>
    <row r="640" spans="1:11" ht="18">
      <c r="A640" s="2">
        <v>614</v>
      </c>
      <c r="B640" s="2">
        <v>6</v>
      </c>
      <c r="C640" s="17" t="s">
        <v>370</v>
      </c>
      <c r="D640" s="39">
        <v>1972</v>
      </c>
      <c r="E640" s="39"/>
      <c r="F640" s="69" t="s">
        <v>12</v>
      </c>
      <c r="G640" s="41">
        <v>14940700</v>
      </c>
      <c r="H640" s="18">
        <v>1</v>
      </c>
      <c r="I640" s="41">
        <f t="shared" si="24"/>
        <v>14940700</v>
      </c>
      <c r="J640" s="70">
        <v>1</v>
      </c>
      <c r="K640" s="43">
        <f>J640*I640</f>
        <v>14940700</v>
      </c>
    </row>
    <row r="641" spans="1:11" ht="18">
      <c r="A641" s="2">
        <v>615</v>
      </c>
      <c r="B641" s="2">
        <v>7</v>
      </c>
      <c r="C641" s="17" t="s">
        <v>488</v>
      </c>
      <c r="D641" s="39">
        <v>1980</v>
      </c>
      <c r="E641" s="39"/>
      <c r="F641" s="69" t="s">
        <v>12</v>
      </c>
      <c r="G641" s="41">
        <v>87078858</v>
      </c>
      <c r="H641" s="18">
        <v>1</v>
      </c>
      <c r="I641" s="41">
        <f t="shared" si="24"/>
        <v>87078858</v>
      </c>
      <c r="J641" s="70">
        <v>1</v>
      </c>
      <c r="K641" s="43">
        <f t="shared" ref="K641:K646" si="25">I641*J641</f>
        <v>87078858</v>
      </c>
    </row>
    <row r="642" spans="1:11" ht="18">
      <c r="A642" s="2">
        <v>616</v>
      </c>
      <c r="B642" s="2">
        <v>8</v>
      </c>
      <c r="C642" s="17" t="s">
        <v>489</v>
      </c>
      <c r="D642" s="39">
        <v>1975</v>
      </c>
      <c r="E642" s="39"/>
      <c r="F642" s="69" t="s">
        <v>12</v>
      </c>
      <c r="G642" s="41">
        <v>49600</v>
      </c>
      <c r="H642" s="18">
        <v>1</v>
      </c>
      <c r="I642" s="41">
        <f t="shared" si="24"/>
        <v>49600</v>
      </c>
      <c r="J642" s="70">
        <v>1</v>
      </c>
      <c r="K642" s="43">
        <f t="shared" si="25"/>
        <v>49600</v>
      </c>
    </row>
    <row r="643" spans="1:11" ht="31.5">
      <c r="A643" s="2">
        <v>617</v>
      </c>
      <c r="B643" s="2">
        <v>9</v>
      </c>
      <c r="C643" s="74" t="s">
        <v>490</v>
      </c>
      <c r="D643" s="39">
        <v>1980</v>
      </c>
      <c r="E643" s="39"/>
      <c r="F643" s="69" t="s">
        <v>12</v>
      </c>
      <c r="G643" s="41">
        <v>16931422</v>
      </c>
      <c r="H643" s="18">
        <v>1</v>
      </c>
      <c r="I643" s="41">
        <f t="shared" si="24"/>
        <v>16931422</v>
      </c>
      <c r="J643" s="70">
        <v>1</v>
      </c>
      <c r="K643" s="43">
        <f t="shared" si="25"/>
        <v>16931422</v>
      </c>
    </row>
    <row r="644" spans="1:11" ht="18">
      <c r="A644" s="2">
        <v>618</v>
      </c>
      <c r="B644" s="2">
        <v>10</v>
      </c>
      <c r="C644" s="17" t="s">
        <v>3230</v>
      </c>
      <c r="D644" s="39">
        <v>2010</v>
      </c>
      <c r="E644" s="39"/>
      <c r="F644" s="69" t="s">
        <v>12</v>
      </c>
      <c r="G644" s="41">
        <v>12523600</v>
      </c>
      <c r="H644" s="18">
        <v>1</v>
      </c>
      <c r="I644" s="41">
        <f t="shared" si="24"/>
        <v>12523600</v>
      </c>
      <c r="J644" s="70">
        <v>1</v>
      </c>
      <c r="K644" s="43">
        <f t="shared" si="25"/>
        <v>12523600</v>
      </c>
    </row>
    <row r="645" spans="1:11" ht="18">
      <c r="A645" s="2">
        <v>619</v>
      </c>
      <c r="B645" s="2">
        <v>11</v>
      </c>
      <c r="C645" s="17" t="s">
        <v>491</v>
      </c>
      <c r="D645" s="39">
        <v>1986</v>
      </c>
      <c r="E645" s="39"/>
      <c r="F645" s="69" t="s">
        <v>12</v>
      </c>
      <c r="G645" s="41">
        <v>1042000</v>
      </c>
      <c r="H645" s="18">
        <v>1</v>
      </c>
      <c r="I645" s="41">
        <f t="shared" si="24"/>
        <v>1042000</v>
      </c>
      <c r="J645" s="70">
        <v>1</v>
      </c>
      <c r="K645" s="43">
        <f t="shared" si="25"/>
        <v>1042000</v>
      </c>
    </row>
    <row r="646" spans="1:11" ht="18">
      <c r="A646" s="2">
        <v>620</v>
      </c>
      <c r="B646" s="2">
        <v>12</v>
      </c>
      <c r="C646" s="17" t="s">
        <v>492</v>
      </c>
      <c r="D646" s="39">
        <v>2009</v>
      </c>
      <c r="E646" s="39"/>
      <c r="F646" s="69" t="s">
        <v>12</v>
      </c>
      <c r="G646" s="41">
        <v>9123500</v>
      </c>
      <c r="H646" s="18">
        <v>1</v>
      </c>
      <c r="I646" s="41">
        <f>G646*H646</f>
        <v>9123500</v>
      </c>
      <c r="J646" s="70">
        <v>1</v>
      </c>
      <c r="K646" s="43">
        <f t="shared" si="25"/>
        <v>9123500</v>
      </c>
    </row>
    <row r="647" spans="1:11" ht="18">
      <c r="A647" s="2">
        <v>621</v>
      </c>
      <c r="B647" s="2">
        <v>13</v>
      </c>
      <c r="C647" s="17" t="s">
        <v>493</v>
      </c>
      <c r="D647" s="39"/>
      <c r="E647" s="39">
        <v>2011</v>
      </c>
      <c r="F647" s="69" t="s">
        <v>12</v>
      </c>
      <c r="G647" s="41">
        <v>1610700</v>
      </c>
      <c r="H647" s="18">
        <v>1</v>
      </c>
      <c r="I647" s="41">
        <f>H647*G647</f>
        <v>1610700</v>
      </c>
      <c r="J647" s="70">
        <v>1</v>
      </c>
      <c r="K647" s="43">
        <f>I647*J647</f>
        <v>1610700</v>
      </c>
    </row>
    <row r="648" spans="1:11" ht="18">
      <c r="A648" s="2">
        <v>622</v>
      </c>
      <c r="B648" s="2">
        <v>14</v>
      </c>
      <c r="C648" s="17" t="s">
        <v>494</v>
      </c>
      <c r="D648" s="39"/>
      <c r="E648" s="39">
        <v>2010</v>
      </c>
      <c r="F648" s="69" t="s">
        <v>12</v>
      </c>
      <c r="G648" s="41">
        <v>150000</v>
      </c>
      <c r="H648" s="18">
        <v>2</v>
      </c>
      <c r="I648" s="41">
        <f t="shared" si="24"/>
        <v>300000</v>
      </c>
      <c r="J648" s="70">
        <v>2</v>
      </c>
      <c r="K648" s="43">
        <f>G648*H648</f>
        <v>300000</v>
      </c>
    </row>
    <row r="649" spans="1:11" ht="18">
      <c r="A649" s="2">
        <v>623</v>
      </c>
      <c r="B649" s="2">
        <v>15</v>
      </c>
      <c r="C649" s="17" t="s">
        <v>495</v>
      </c>
      <c r="D649" s="39">
        <v>2008</v>
      </c>
      <c r="E649" s="39"/>
      <c r="F649" s="69" t="s">
        <v>12</v>
      </c>
      <c r="G649" s="41">
        <v>9652081</v>
      </c>
      <c r="H649" s="18">
        <v>1</v>
      </c>
      <c r="I649" s="41">
        <f t="shared" si="24"/>
        <v>9652081</v>
      </c>
      <c r="J649" s="70">
        <v>1</v>
      </c>
      <c r="K649" s="43">
        <f>I649*J649</f>
        <v>9652081</v>
      </c>
    </row>
    <row r="650" spans="1:11" ht="18">
      <c r="A650" s="2">
        <v>624</v>
      </c>
      <c r="B650" s="2">
        <v>16</v>
      </c>
      <c r="C650" s="17" t="s">
        <v>496</v>
      </c>
      <c r="D650" s="39">
        <v>1968</v>
      </c>
      <c r="E650" s="39"/>
      <c r="F650" s="69" t="s">
        <v>12</v>
      </c>
      <c r="G650" s="41">
        <v>929900</v>
      </c>
      <c r="H650" s="18">
        <v>1</v>
      </c>
      <c r="I650" s="41">
        <f>H650*G650</f>
        <v>929900</v>
      </c>
      <c r="J650" s="70">
        <v>1</v>
      </c>
      <c r="K650" s="43">
        <f>I650*J650</f>
        <v>929900</v>
      </c>
    </row>
    <row r="651" spans="1:11" ht="18">
      <c r="A651" s="2">
        <v>625</v>
      </c>
      <c r="B651" s="2">
        <v>17</v>
      </c>
      <c r="C651" s="17" t="s">
        <v>497</v>
      </c>
      <c r="D651" s="39">
        <v>1971</v>
      </c>
      <c r="E651" s="39"/>
      <c r="F651" s="69" t="s">
        <v>12</v>
      </c>
      <c r="G651" s="41">
        <v>87420000</v>
      </c>
      <c r="H651" s="18">
        <v>1</v>
      </c>
      <c r="I651" s="41">
        <f>G651*H651</f>
        <v>87420000</v>
      </c>
      <c r="J651" s="70">
        <v>1</v>
      </c>
      <c r="K651" s="43">
        <f>I651*J651</f>
        <v>87420000</v>
      </c>
    </row>
    <row r="652" spans="1:11" ht="18">
      <c r="A652" s="2">
        <v>626</v>
      </c>
      <c r="B652" s="2">
        <v>18</v>
      </c>
      <c r="C652" s="17" t="s">
        <v>384</v>
      </c>
      <c r="D652" s="39"/>
      <c r="E652" s="39">
        <v>2017</v>
      </c>
      <c r="F652" s="69" t="s">
        <v>12</v>
      </c>
      <c r="G652" s="825">
        <v>100000</v>
      </c>
      <c r="H652" s="2">
        <v>3</v>
      </c>
      <c r="I652" s="826">
        <f t="shared" ref="I652:I715" si="26">H652*G652</f>
        <v>300000</v>
      </c>
      <c r="J652" s="814">
        <v>3</v>
      </c>
      <c r="K652" s="826">
        <f t="shared" ref="K652:K715" si="27">J652*G652</f>
        <v>300000</v>
      </c>
    </row>
    <row r="653" spans="1:11" ht="18">
      <c r="A653" s="2">
        <v>627</v>
      </c>
      <c r="B653" s="2">
        <v>19</v>
      </c>
      <c r="C653" s="17" t="s">
        <v>498</v>
      </c>
      <c r="D653" s="39"/>
      <c r="E653" s="39">
        <v>2015</v>
      </c>
      <c r="F653" s="69" t="s">
        <v>12</v>
      </c>
      <c r="G653" s="825">
        <v>245000</v>
      </c>
      <c r="H653" s="2">
        <v>4</v>
      </c>
      <c r="I653" s="826">
        <f t="shared" si="26"/>
        <v>980000</v>
      </c>
      <c r="J653" s="814">
        <v>4</v>
      </c>
      <c r="K653" s="826">
        <f t="shared" si="27"/>
        <v>980000</v>
      </c>
    </row>
    <row r="654" spans="1:11" ht="18">
      <c r="A654" s="2">
        <v>628</v>
      </c>
      <c r="B654" s="2">
        <v>20</v>
      </c>
      <c r="C654" s="17" t="s">
        <v>499</v>
      </c>
      <c r="D654" s="39"/>
      <c r="E654" s="39">
        <v>1975</v>
      </c>
      <c r="F654" s="69" t="s">
        <v>12</v>
      </c>
      <c r="G654" s="825">
        <v>11550000</v>
      </c>
      <c r="H654" s="2">
        <v>1</v>
      </c>
      <c r="I654" s="826">
        <f t="shared" si="26"/>
        <v>11550000</v>
      </c>
      <c r="J654" s="814">
        <v>1</v>
      </c>
      <c r="K654" s="826">
        <f t="shared" si="27"/>
        <v>11550000</v>
      </c>
    </row>
    <row r="655" spans="1:11" ht="18">
      <c r="A655" s="2">
        <v>629</v>
      </c>
      <c r="B655" s="2">
        <v>21</v>
      </c>
      <c r="C655" s="17" t="s">
        <v>500</v>
      </c>
      <c r="D655" s="39"/>
      <c r="E655" s="39">
        <v>1992</v>
      </c>
      <c r="F655" s="69" t="s">
        <v>12</v>
      </c>
      <c r="G655" s="825">
        <v>1500000</v>
      </c>
      <c r="H655" s="2">
        <v>1</v>
      </c>
      <c r="I655" s="826">
        <f t="shared" si="26"/>
        <v>1500000</v>
      </c>
      <c r="J655" s="814">
        <v>1</v>
      </c>
      <c r="K655" s="826">
        <f>J655*G655</f>
        <v>1500000</v>
      </c>
    </row>
    <row r="656" spans="1:11" ht="15.75">
      <c r="A656" s="2">
        <v>630</v>
      </c>
      <c r="B656" s="2">
        <v>22</v>
      </c>
      <c r="C656" s="3" t="s">
        <v>501</v>
      </c>
      <c r="D656" s="4"/>
      <c r="E656" s="4">
        <v>2012</v>
      </c>
      <c r="F656" s="5" t="s">
        <v>12</v>
      </c>
      <c r="G656" s="825">
        <v>15000</v>
      </c>
      <c r="H656" s="2">
        <v>3</v>
      </c>
      <c r="I656" s="826">
        <f t="shared" si="26"/>
        <v>45000</v>
      </c>
      <c r="J656" s="814">
        <v>3</v>
      </c>
      <c r="K656" s="826">
        <f t="shared" si="27"/>
        <v>45000</v>
      </c>
    </row>
    <row r="657" spans="1:11" ht="15.75">
      <c r="A657" s="2">
        <v>631</v>
      </c>
      <c r="B657" s="2">
        <v>23</v>
      </c>
      <c r="C657" s="3" t="s">
        <v>502</v>
      </c>
      <c r="D657" s="4"/>
      <c r="E657" s="4">
        <v>2017</v>
      </c>
      <c r="F657" s="5" t="s">
        <v>12</v>
      </c>
      <c r="G657" s="825">
        <v>294000</v>
      </c>
      <c r="H657" s="2">
        <v>10</v>
      </c>
      <c r="I657" s="826">
        <f t="shared" si="26"/>
        <v>2940000</v>
      </c>
      <c r="J657" s="814">
        <v>10</v>
      </c>
      <c r="K657" s="826">
        <f t="shared" si="27"/>
        <v>2940000</v>
      </c>
    </row>
    <row r="658" spans="1:11" ht="31.5">
      <c r="A658" s="2">
        <v>632</v>
      </c>
      <c r="B658" s="2">
        <v>24</v>
      </c>
      <c r="C658" s="72" t="s">
        <v>503</v>
      </c>
      <c r="D658" s="73"/>
      <c r="E658" s="73">
        <v>2017</v>
      </c>
      <c r="F658" s="5" t="s">
        <v>12</v>
      </c>
      <c r="G658" s="825">
        <v>1120000</v>
      </c>
      <c r="H658" s="2">
        <v>1</v>
      </c>
      <c r="I658" s="826">
        <f t="shared" si="26"/>
        <v>1120000</v>
      </c>
      <c r="J658" s="814">
        <v>1</v>
      </c>
      <c r="K658" s="826">
        <f t="shared" si="27"/>
        <v>1120000</v>
      </c>
    </row>
    <row r="659" spans="1:11" ht="31.5">
      <c r="A659" s="2">
        <v>633</v>
      </c>
      <c r="B659" s="2">
        <v>25</v>
      </c>
      <c r="C659" s="72" t="s">
        <v>504</v>
      </c>
      <c r="D659" s="73"/>
      <c r="E659" s="73">
        <v>2017</v>
      </c>
      <c r="F659" s="5" t="s">
        <v>12</v>
      </c>
      <c r="G659" s="825">
        <v>1680000</v>
      </c>
      <c r="H659" s="2">
        <v>1</v>
      </c>
      <c r="I659" s="826">
        <f t="shared" si="26"/>
        <v>1680000</v>
      </c>
      <c r="J659" s="814">
        <v>1</v>
      </c>
      <c r="K659" s="826">
        <f t="shared" si="27"/>
        <v>1680000</v>
      </c>
    </row>
    <row r="660" spans="1:11" ht="31.5">
      <c r="A660" s="2">
        <v>634</v>
      </c>
      <c r="B660" s="2">
        <v>26</v>
      </c>
      <c r="C660" s="72" t="s">
        <v>505</v>
      </c>
      <c r="D660" s="73"/>
      <c r="E660" s="73">
        <v>2017</v>
      </c>
      <c r="F660" s="5" t="s">
        <v>12</v>
      </c>
      <c r="G660" s="825">
        <v>3010000</v>
      </c>
      <c r="H660" s="2">
        <v>1</v>
      </c>
      <c r="I660" s="826">
        <f t="shared" si="26"/>
        <v>3010000</v>
      </c>
      <c r="J660" s="814">
        <v>1</v>
      </c>
      <c r="K660" s="826">
        <f t="shared" si="27"/>
        <v>3010000</v>
      </c>
    </row>
    <row r="661" spans="1:11" ht="18">
      <c r="A661" s="2">
        <v>635</v>
      </c>
      <c r="B661" s="2">
        <v>27</v>
      </c>
      <c r="C661" s="72" t="s">
        <v>506</v>
      </c>
      <c r="D661" s="73"/>
      <c r="E661" s="73">
        <v>2018</v>
      </c>
      <c r="F661" s="5" t="s">
        <v>12</v>
      </c>
      <c r="G661" s="825">
        <v>299600</v>
      </c>
      <c r="H661" s="2">
        <v>1</v>
      </c>
      <c r="I661" s="826">
        <f t="shared" si="26"/>
        <v>299600</v>
      </c>
      <c r="J661" s="814">
        <v>1</v>
      </c>
      <c r="K661" s="826">
        <f t="shared" si="27"/>
        <v>299600</v>
      </c>
    </row>
    <row r="662" spans="1:11" ht="31.5">
      <c r="A662" s="2">
        <v>636</v>
      </c>
      <c r="B662" s="2">
        <v>28</v>
      </c>
      <c r="C662" s="11" t="s">
        <v>507</v>
      </c>
      <c r="D662" s="73"/>
      <c r="E662" s="73">
        <v>2018</v>
      </c>
      <c r="F662" s="5" t="s">
        <v>12</v>
      </c>
      <c r="G662" s="825">
        <v>25000</v>
      </c>
      <c r="H662" s="2">
        <v>10</v>
      </c>
      <c r="I662" s="826">
        <f t="shared" si="26"/>
        <v>250000</v>
      </c>
      <c r="J662" s="814">
        <v>10</v>
      </c>
      <c r="K662" s="826">
        <f t="shared" si="27"/>
        <v>250000</v>
      </c>
    </row>
    <row r="663" spans="1:11" ht="31.5">
      <c r="A663" s="2">
        <v>637</v>
      </c>
      <c r="B663" s="2">
        <v>29</v>
      </c>
      <c r="C663" s="11" t="s">
        <v>508</v>
      </c>
      <c r="D663" s="5"/>
      <c r="E663" s="5">
        <v>2019</v>
      </c>
      <c r="F663" s="5" t="s">
        <v>12</v>
      </c>
      <c r="G663" s="825">
        <v>120000</v>
      </c>
      <c r="H663" s="2">
        <v>2</v>
      </c>
      <c r="I663" s="826">
        <f t="shared" si="26"/>
        <v>240000</v>
      </c>
      <c r="J663" s="814">
        <v>2</v>
      </c>
      <c r="K663" s="826">
        <f t="shared" si="27"/>
        <v>240000</v>
      </c>
    </row>
    <row r="664" spans="1:11" ht="18">
      <c r="A664" s="2">
        <v>638</v>
      </c>
      <c r="B664" s="2">
        <v>30</v>
      </c>
      <c r="C664" s="74" t="s">
        <v>509</v>
      </c>
      <c r="D664" s="73"/>
      <c r="E664" s="73">
        <v>2007</v>
      </c>
      <c r="F664" s="69" t="s">
        <v>12</v>
      </c>
      <c r="G664" s="825">
        <v>5000</v>
      </c>
      <c r="H664" s="2">
        <v>1</v>
      </c>
      <c r="I664" s="826">
        <f t="shared" si="26"/>
        <v>5000</v>
      </c>
      <c r="J664" s="814">
        <v>1</v>
      </c>
      <c r="K664" s="826">
        <f t="shared" si="27"/>
        <v>5000</v>
      </c>
    </row>
    <row r="665" spans="1:11" ht="18">
      <c r="A665" s="2">
        <v>639</v>
      </c>
      <c r="B665" s="2">
        <v>31</v>
      </c>
      <c r="C665" s="74" t="s">
        <v>95</v>
      </c>
      <c r="D665" s="73"/>
      <c r="E665" s="73">
        <v>2007</v>
      </c>
      <c r="F665" s="69" t="s">
        <v>12</v>
      </c>
      <c r="G665" s="825">
        <v>84000</v>
      </c>
      <c r="H665" s="2">
        <v>1</v>
      </c>
      <c r="I665" s="826">
        <f t="shared" si="26"/>
        <v>84000</v>
      </c>
      <c r="J665" s="814">
        <v>1</v>
      </c>
      <c r="K665" s="826">
        <f t="shared" si="27"/>
        <v>84000</v>
      </c>
    </row>
    <row r="666" spans="1:11" ht="18">
      <c r="A666" s="2">
        <v>640</v>
      </c>
      <c r="B666" s="2">
        <v>32</v>
      </c>
      <c r="C666" s="17" t="s">
        <v>510</v>
      </c>
      <c r="D666" s="73"/>
      <c r="E666" s="73">
        <v>2010</v>
      </c>
      <c r="F666" s="69" t="s">
        <v>12</v>
      </c>
      <c r="G666" s="825">
        <v>150000</v>
      </c>
      <c r="H666" s="2">
        <v>1</v>
      </c>
      <c r="I666" s="826">
        <f t="shared" si="26"/>
        <v>150000</v>
      </c>
      <c r="J666" s="814">
        <v>1</v>
      </c>
      <c r="K666" s="826">
        <f t="shared" si="27"/>
        <v>150000</v>
      </c>
    </row>
    <row r="667" spans="1:11" ht="18">
      <c r="A667" s="2">
        <v>641</v>
      </c>
      <c r="B667" s="2">
        <v>33</v>
      </c>
      <c r="C667" s="17" t="s">
        <v>476</v>
      </c>
      <c r="D667" s="73"/>
      <c r="E667" s="73">
        <v>2007</v>
      </c>
      <c r="F667" s="69" t="s">
        <v>12</v>
      </c>
      <c r="G667" s="825">
        <v>112000</v>
      </c>
      <c r="H667" s="2">
        <v>1</v>
      </c>
      <c r="I667" s="826">
        <f t="shared" si="26"/>
        <v>112000</v>
      </c>
      <c r="J667" s="814">
        <v>1</v>
      </c>
      <c r="K667" s="826">
        <f t="shared" si="27"/>
        <v>112000</v>
      </c>
    </row>
    <row r="668" spans="1:11" ht="18">
      <c r="A668" s="2">
        <v>642</v>
      </c>
      <c r="B668" s="2">
        <v>34</v>
      </c>
      <c r="C668" s="17" t="s">
        <v>511</v>
      </c>
      <c r="D668" s="73"/>
      <c r="E668" s="73">
        <v>2007</v>
      </c>
      <c r="F668" s="69" t="s">
        <v>12</v>
      </c>
      <c r="G668" s="825">
        <v>21700</v>
      </c>
      <c r="H668" s="2">
        <v>20</v>
      </c>
      <c r="I668" s="826">
        <f t="shared" si="26"/>
        <v>434000</v>
      </c>
      <c r="J668" s="814">
        <v>20</v>
      </c>
      <c r="K668" s="826">
        <f t="shared" si="27"/>
        <v>434000</v>
      </c>
    </row>
    <row r="669" spans="1:11" ht="18">
      <c r="A669" s="2">
        <v>643</v>
      </c>
      <c r="B669" s="2">
        <v>35</v>
      </c>
      <c r="C669" s="19" t="s">
        <v>512</v>
      </c>
      <c r="D669" s="73"/>
      <c r="E669" s="73">
        <v>2016</v>
      </c>
      <c r="F669" s="69" t="s">
        <v>12</v>
      </c>
      <c r="G669" s="825">
        <v>80000</v>
      </c>
      <c r="H669" s="2">
        <v>1</v>
      </c>
      <c r="I669" s="826">
        <f t="shared" si="26"/>
        <v>80000</v>
      </c>
      <c r="J669" s="814">
        <v>1</v>
      </c>
      <c r="K669" s="826">
        <f t="shared" si="27"/>
        <v>80000</v>
      </c>
    </row>
    <row r="670" spans="1:11" ht="18">
      <c r="A670" s="2">
        <v>644</v>
      </c>
      <c r="B670" s="2">
        <v>36</v>
      </c>
      <c r="C670" s="19" t="s">
        <v>513</v>
      </c>
      <c r="D670" s="73"/>
      <c r="E670" s="73">
        <v>2016</v>
      </c>
      <c r="F670" s="69" t="s">
        <v>12</v>
      </c>
      <c r="G670" s="825">
        <v>25000</v>
      </c>
      <c r="H670" s="2">
        <v>1</v>
      </c>
      <c r="I670" s="826">
        <f t="shared" si="26"/>
        <v>25000</v>
      </c>
      <c r="J670" s="814">
        <v>1</v>
      </c>
      <c r="K670" s="826">
        <f t="shared" si="27"/>
        <v>25000</v>
      </c>
    </row>
    <row r="671" spans="1:11" ht="18">
      <c r="A671" s="2">
        <v>645</v>
      </c>
      <c r="B671" s="2">
        <v>37</v>
      </c>
      <c r="C671" s="19" t="s">
        <v>514</v>
      </c>
      <c r="D671" s="73"/>
      <c r="E671" s="73">
        <v>2007</v>
      </c>
      <c r="F671" s="69" t="s">
        <v>12</v>
      </c>
      <c r="G671" s="825">
        <v>50000</v>
      </c>
      <c r="H671" s="2">
        <v>1</v>
      </c>
      <c r="I671" s="826">
        <f t="shared" si="26"/>
        <v>50000</v>
      </c>
      <c r="J671" s="814">
        <v>1</v>
      </c>
      <c r="K671" s="826">
        <f t="shared" si="27"/>
        <v>50000</v>
      </c>
    </row>
    <row r="672" spans="1:11" ht="18">
      <c r="A672" s="2">
        <v>646</v>
      </c>
      <c r="B672" s="2">
        <v>38</v>
      </c>
      <c r="C672" s="19" t="s">
        <v>339</v>
      </c>
      <c r="D672" s="73"/>
      <c r="E672" s="73">
        <v>2007</v>
      </c>
      <c r="F672" s="69" t="s">
        <v>12</v>
      </c>
      <c r="G672" s="825">
        <v>180000</v>
      </c>
      <c r="H672" s="2">
        <v>1</v>
      </c>
      <c r="I672" s="826">
        <f t="shared" si="26"/>
        <v>180000</v>
      </c>
      <c r="J672" s="814">
        <v>1</v>
      </c>
      <c r="K672" s="826">
        <f t="shared" si="27"/>
        <v>180000</v>
      </c>
    </row>
    <row r="673" spans="1:11" ht="18">
      <c r="A673" s="2">
        <v>647</v>
      </c>
      <c r="B673" s="2">
        <v>39</v>
      </c>
      <c r="C673" s="19" t="s">
        <v>445</v>
      </c>
      <c r="D673" s="73"/>
      <c r="E673" s="73">
        <v>2013</v>
      </c>
      <c r="F673" s="69" t="s">
        <v>12</v>
      </c>
      <c r="G673" s="825">
        <v>120000</v>
      </c>
      <c r="H673" s="2">
        <v>1</v>
      </c>
      <c r="I673" s="826">
        <f t="shared" si="26"/>
        <v>120000</v>
      </c>
      <c r="J673" s="814">
        <v>1</v>
      </c>
      <c r="K673" s="826">
        <f t="shared" si="27"/>
        <v>120000</v>
      </c>
    </row>
    <row r="674" spans="1:11" ht="18">
      <c r="A674" s="2">
        <v>648</v>
      </c>
      <c r="B674" s="2">
        <v>40</v>
      </c>
      <c r="C674" s="19" t="s">
        <v>515</v>
      </c>
      <c r="D674" s="73"/>
      <c r="E674" s="73">
        <v>2013</v>
      </c>
      <c r="F674" s="69" t="s">
        <v>12</v>
      </c>
      <c r="G674" s="825">
        <v>126000</v>
      </c>
      <c r="H674" s="2">
        <v>2</v>
      </c>
      <c r="I674" s="826">
        <f t="shared" si="26"/>
        <v>252000</v>
      </c>
      <c r="J674" s="814">
        <v>2</v>
      </c>
      <c r="K674" s="826">
        <f t="shared" si="27"/>
        <v>252000</v>
      </c>
    </row>
    <row r="675" spans="1:11" ht="18">
      <c r="A675" s="2">
        <v>649</v>
      </c>
      <c r="B675" s="2">
        <v>41</v>
      </c>
      <c r="C675" s="19" t="s">
        <v>516</v>
      </c>
      <c r="D675" s="73"/>
      <c r="E675" s="73">
        <v>2015</v>
      </c>
      <c r="F675" s="69" t="s">
        <v>12</v>
      </c>
      <c r="G675" s="825">
        <v>80000</v>
      </c>
      <c r="H675" s="2">
        <v>1</v>
      </c>
      <c r="I675" s="826">
        <f t="shared" si="26"/>
        <v>80000</v>
      </c>
      <c r="J675" s="814">
        <v>1</v>
      </c>
      <c r="K675" s="826">
        <f t="shared" si="27"/>
        <v>80000</v>
      </c>
    </row>
    <row r="676" spans="1:11" ht="31.5">
      <c r="A676" s="2">
        <v>650</v>
      </c>
      <c r="B676" s="2">
        <v>42</v>
      </c>
      <c r="C676" s="74" t="s">
        <v>517</v>
      </c>
      <c r="D676" s="73"/>
      <c r="E676" s="73">
        <v>2018</v>
      </c>
      <c r="F676" s="69" t="s">
        <v>12</v>
      </c>
      <c r="G676" s="825">
        <v>150000</v>
      </c>
      <c r="H676" s="2">
        <v>1</v>
      </c>
      <c r="I676" s="826">
        <f t="shared" si="26"/>
        <v>150000</v>
      </c>
      <c r="J676" s="814">
        <v>1</v>
      </c>
      <c r="K676" s="826">
        <f t="shared" si="27"/>
        <v>150000</v>
      </c>
    </row>
    <row r="677" spans="1:11" ht="18">
      <c r="A677" s="2">
        <v>651</v>
      </c>
      <c r="B677" s="2">
        <v>43</v>
      </c>
      <c r="C677" s="19" t="s">
        <v>518</v>
      </c>
      <c r="D677" s="73"/>
      <c r="E677" s="73">
        <v>2018</v>
      </c>
      <c r="F677" s="69" t="s">
        <v>12</v>
      </c>
      <c r="G677" s="825">
        <v>40000</v>
      </c>
      <c r="H677" s="2">
        <v>1</v>
      </c>
      <c r="I677" s="826">
        <f t="shared" si="26"/>
        <v>40000</v>
      </c>
      <c r="J677" s="814">
        <v>1</v>
      </c>
      <c r="K677" s="826">
        <f t="shared" si="27"/>
        <v>40000</v>
      </c>
    </row>
    <row r="678" spans="1:11" ht="18">
      <c r="A678" s="2">
        <v>652</v>
      </c>
      <c r="B678" s="2">
        <v>44</v>
      </c>
      <c r="C678" s="19" t="s">
        <v>519</v>
      </c>
      <c r="D678" s="73"/>
      <c r="E678" s="73">
        <v>2018</v>
      </c>
      <c r="F678" s="69" t="s">
        <v>12</v>
      </c>
      <c r="G678" s="825">
        <v>25000</v>
      </c>
      <c r="H678" s="2">
        <v>1</v>
      </c>
      <c r="I678" s="826">
        <f t="shared" si="26"/>
        <v>25000</v>
      </c>
      <c r="J678" s="814">
        <v>1</v>
      </c>
      <c r="K678" s="826">
        <f t="shared" si="27"/>
        <v>25000</v>
      </c>
    </row>
    <row r="679" spans="1:11" ht="18">
      <c r="A679" s="2">
        <v>653</v>
      </c>
      <c r="B679" s="2">
        <v>45</v>
      </c>
      <c r="C679" s="19" t="s">
        <v>442</v>
      </c>
      <c r="D679" s="73"/>
      <c r="E679" s="73">
        <v>2018</v>
      </c>
      <c r="F679" s="69" t="s">
        <v>12</v>
      </c>
      <c r="G679" s="825">
        <v>45500</v>
      </c>
      <c r="H679" s="2">
        <v>1</v>
      </c>
      <c r="I679" s="826">
        <f t="shared" si="26"/>
        <v>45500</v>
      </c>
      <c r="J679" s="814">
        <v>1</v>
      </c>
      <c r="K679" s="826">
        <f t="shared" si="27"/>
        <v>45500</v>
      </c>
    </row>
    <row r="680" spans="1:11" ht="18">
      <c r="A680" s="2">
        <v>654</v>
      </c>
      <c r="B680" s="2">
        <v>46</v>
      </c>
      <c r="C680" s="19" t="s">
        <v>520</v>
      </c>
      <c r="D680" s="73"/>
      <c r="E680" s="73">
        <v>2018</v>
      </c>
      <c r="F680" s="69" t="s">
        <v>12</v>
      </c>
      <c r="G680" s="825">
        <v>33075</v>
      </c>
      <c r="H680" s="2">
        <v>3</v>
      </c>
      <c r="I680" s="826">
        <f t="shared" si="26"/>
        <v>99225</v>
      </c>
      <c r="J680" s="814">
        <v>3</v>
      </c>
      <c r="K680" s="826">
        <f t="shared" si="27"/>
        <v>99225</v>
      </c>
    </row>
    <row r="681" spans="1:11" ht="18">
      <c r="A681" s="2">
        <v>655</v>
      </c>
      <c r="B681" s="2">
        <v>47</v>
      </c>
      <c r="C681" s="19" t="s">
        <v>521</v>
      </c>
      <c r="D681" s="73"/>
      <c r="E681" s="73">
        <v>2018</v>
      </c>
      <c r="F681" s="69" t="s">
        <v>12</v>
      </c>
      <c r="G681" s="825">
        <v>150000</v>
      </c>
      <c r="H681" s="2">
        <v>1</v>
      </c>
      <c r="I681" s="826">
        <f t="shared" si="26"/>
        <v>150000</v>
      </c>
      <c r="J681" s="814">
        <v>1</v>
      </c>
      <c r="K681" s="826">
        <f t="shared" si="27"/>
        <v>150000</v>
      </c>
    </row>
    <row r="682" spans="1:11" ht="18">
      <c r="A682" s="2">
        <v>656</v>
      </c>
      <c r="B682" s="2">
        <v>48</v>
      </c>
      <c r="C682" s="19" t="s">
        <v>119</v>
      </c>
      <c r="D682" s="73"/>
      <c r="E682" s="73">
        <v>2018</v>
      </c>
      <c r="F682" s="69" t="s">
        <v>12</v>
      </c>
      <c r="G682" s="825">
        <v>34650</v>
      </c>
      <c r="H682" s="2">
        <v>3</v>
      </c>
      <c r="I682" s="826">
        <f t="shared" si="26"/>
        <v>103950</v>
      </c>
      <c r="J682" s="814">
        <v>3</v>
      </c>
      <c r="K682" s="826">
        <f t="shared" si="27"/>
        <v>103950</v>
      </c>
    </row>
    <row r="683" spans="1:11" ht="18">
      <c r="A683" s="2">
        <v>657</v>
      </c>
      <c r="B683" s="2">
        <v>49</v>
      </c>
      <c r="C683" s="19" t="s">
        <v>522</v>
      </c>
      <c r="D683" s="73"/>
      <c r="E683" s="73">
        <v>2018</v>
      </c>
      <c r="F683" s="69" t="s">
        <v>12</v>
      </c>
      <c r="G683" s="825">
        <v>68600</v>
      </c>
      <c r="H683" s="2">
        <v>1</v>
      </c>
      <c r="I683" s="826">
        <f t="shared" si="26"/>
        <v>68600</v>
      </c>
      <c r="J683" s="814">
        <v>1</v>
      </c>
      <c r="K683" s="826">
        <f t="shared" si="27"/>
        <v>68600</v>
      </c>
    </row>
    <row r="684" spans="1:11" ht="18">
      <c r="A684" s="2">
        <v>658</v>
      </c>
      <c r="B684" s="2">
        <v>50</v>
      </c>
      <c r="C684" s="19" t="s">
        <v>95</v>
      </c>
      <c r="D684" s="73"/>
      <c r="E684" s="73">
        <v>2018</v>
      </c>
      <c r="F684" s="69" t="s">
        <v>12</v>
      </c>
      <c r="G684" s="825">
        <v>59500</v>
      </c>
      <c r="H684" s="2">
        <v>4</v>
      </c>
      <c r="I684" s="826">
        <f t="shared" si="26"/>
        <v>238000</v>
      </c>
      <c r="J684" s="814">
        <v>4</v>
      </c>
      <c r="K684" s="826">
        <f t="shared" si="27"/>
        <v>238000</v>
      </c>
    </row>
    <row r="685" spans="1:11" ht="18">
      <c r="A685" s="2">
        <v>659</v>
      </c>
      <c r="B685" s="2">
        <v>51</v>
      </c>
      <c r="C685" s="19" t="s">
        <v>119</v>
      </c>
      <c r="D685" s="73"/>
      <c r="E685" s="73">
        <v>2007</v>
      </c>
      <c r="F685" s="69" t="s">
        <v>12</v>
      </c>
      <c r="G685" s="825">
        <v>35000</v>
      </c>
      <c r="H685" s="2">
        <v>5</v>
      </c>
      <c r="I685" s="826">
        <f t="shared" si="26"/>
        <v>175000</v>
      </c>
      <c r="J685" s="814">
        <v>5</v>
      </c>
      <c r="K685" s="826">
        <f t="shared" si="27"/>
        <v>175000</v>
      </c>
    </row>
    <row r="686" spans="1:11" ht="18">
      <c r="A686" s="2">
        <v>660</v>
      </c>
      <c r="B686" s="2">
        <v>52</v>
      </c>
      <c r="C686" s="19" t="s">
        <v>523</v>
      </c>
      <c r="D686" s="73"/>
      <c r="E686" s="73">
        <v>2007</v>
      </c>
      <c r="F686" s="69" t="s">
        <v>12</v>
      </c>
      <c r="G686" s="825">
        <v>28000</v>
      </c>
      <c r="H686" s="2">
        <v>2</v>
      </c>
      <c r="I686" s="826">
        <f t="shared" si="26"/>
        <v>56000</v>
      </c>
      <c r="J686" s="814">
        <v>2</v>
      </c>
      <c r="K686" s="826">
        <f t="shared" si="27"/>
        <v>56000</v>
      </c>
    </row>
    <row r="687" spans="1:11" ht="18">
      <c r="A687" s="2">
        <v>661</v>
      </c>
      <c r="B687" s="2">
        <v>53</v>
      </c>
      <c r="C687" s="19" t="s">
        <v>524</v>
      </c>
      <c r="D687" s="73"/>
      <c r="E687" s="73">
        <v>2016</v>
      </c>
      <c r="F687" s="69" t="s">
        <v>12</v>
      </c>
      <c r="G687" s="825">
        <v>24500</v>
      </c>
      <c r="H687" s="2">
        <v>1</v>
      </c>
      <c r="I687" s="826">
        <f t="shared" si="26"/>
        <v>24500</v>
      </c>
      <c r="J687" s="814">
        <v>1</v>
      </c>
      <c r="K687" s="826">
        <f t="shared" si="27"/>
        <v>24500</v>
      </c>
    </row>
    <row r="688" spans="1:11" ht="18">
      <c r="A688" s="2">
        <v>662</v>
      </c>
      <c r="B688" s="2">
        <v>54</v>
      </c>
      <c r="C688" s="19" t="s">
        <v>525</v>
      </c>
      <c r="D688" s="73"/>
      <c r="E688" s="73">
        <v>2016</v>
      </c>
      <c r="F688" s="69" t="s">
        <v>12</v>
      </c>
      <c r="G688" s="825">
        <v>91000</v>
      </c>
      <c r="H688" s="2">
        <v>1</v>
      </c>
      <c r="I688" s="826">
        <f t="shared" si="26"/>
        <v>91000</v>
      </c>
      <c r="J688" s="814">
        <v>1</v>
      </c>
      <c r="K688" s="826">
        <f t="shared" si="27"/>
        <v>91000</v>
      </c>
    </row>
    <row r="689" spans="1:11" ht="31.5">
      <c r="A689" s="2">
        <v>663</v>
      </c>
      <c r="B689" s="2">
        <v>55</v>
      </c>
      <c r="C689" s="19" t="s">
        <v>526</v>
      </c>
      <c r="D689" s="73"/>
      <c r="E689" s="73">
        <v>2018</v>
      </c>
      <c r="F689" s="69" t="s">
        <v>12</v>
      </c>
      <c r="G689" s="825">
        <v>61600</v>
      </c>
      <c r="H689" s="2">
        <v>2</v>
      </c>
      <c r="I689" s="826">
        <f t="shared" si="26"/>
        <v>123200</v>
      </c>
      <c r="J689" s="814">
        <v>2</v>
      </c>
      <c r="K689" s="826">
        <f t="shared" si="27"/>
        <v>123200</v>
      </c>
    </row>
    <row r="690" spans="1:11" ht="18">
      <c r="A690" s="2">
        <v>664</v>
      </c>
      <c r="B690" s="2">
        <v>56</v>
      </c>
      <c r="C690" s="19" t="s">
        <v>527</v>
      </c>
      <c r="D690" s="73"/>
      <c r="E690" s="73">
        <v>2019</v>
      </c>
      <c r="F690" s="69" t="s">
        <v>12</v>
      </c>
      <c r="G690" s="825">
        <v>60000</v>
      </c>
      <c r="H690" s="2">
        <v>2</v>
      </c>
      <c r="I690" s="826">
        <f t="shared" si="26"/>
        <v>120000</v>
      </c>
      <c r="J690" s="814">
        <v>2</v>
      </c>
      <c r="K690" s="826">
        <f t="shared" si="27"/>
        <v>120000</v>
      </c>
    </row>
    <row r="691" spans="1:11" ht="18">
      <c r="A691" s="2">
        <v>665</v>
      </c>
      <c r="B691" s="2">
        <v>57</v>
      </c>
      <c r="C691" s="19" t="s">
        <v>528</v>
      </c>
      <c r="D691" s="73"/>
      <c r="E691" s="73">
        <v>2019</v>
      </c>
      <c r="F691" s="69" t="s">
        <v>12</v>
      </c>
      <c r="G691" s="825">
        <v>80000</v>
      </c>
      <c r="H691" s="2">
        <v>2</v>
      </c>
      <c r="I691" s="826">
        <f t="shared" si="26"/>
        <v>160000</v>
      </c>
      <c r="J691" s="814">
        <v>2</v>
      </c>
      <c r="K691" s="826">
        <f t="shared" si="27"/>
        <v>160000</v>
      </c>
    </row>
    <row r="692" spans="1:11" ht="31.5">
      <c r="A692" s="2">
        <v>666</v>
      </c>
      <c r="B692" s="2">
        <v>58</v>
      </c>
      <c r="C692" s="11" t="s">
        <v>529</v>
      </c>
      <c r="D692" s="73"/>
      <c r="E692" s="73">
        <v>2019</v>
      </c>
      <c r="F692" s="69" t="s">
        <v>12</v>
      </c>
      <c r="G692" s="825">
        <v>120000</v>
      </c>
      <c r="H692" s="2">
        <v>2</v>
      </c>
      <c r="I692" s="826">
        <f t="shared" si="26"/>
        <v>240000</v>
      </c>
      <c r="J692" s="814">
        <v>2</v>
      </c>
      <c r="K692" s="826">
        <f t="shared" si="27"/>
        <v>240000</v>
      </c>
    </row>
    <row r="693" spans="1:11" ht="18">
      <c r="A693" s="2">
        <v>667</v>
      </c>
      <c r="B693" s="2">
        <v>59</v>
      </c>
      <c r="C693" s="54" t="s">
        <v>293</v>
      </c>
      <c r="D693" s="73"/>
      <c r="E693" s="73">
        <v>2018</v>
      </c>
      <c r="F693" s="69" t="s">
        <v>12</v>
      </c>
      <c r="G693" s="825">
        <v>38500</v>
      </c>
      <c r="H693" s="2">
        <v>2</v>
      </c>
      <c r="I693" s="826">
        <f t="shared" si="26"/>
        <v>77000</v>
      </c>
      <c r="J693" s="814">
        <v>2</v>
      </c>
      <c r="K693" s="826">
        <f t="shared" si="27"/>
        <v>77000</v>
      </c>
    </row>
    <row r="694" spans="1:11" ht="18">
      <c r="A694" s="2">
        <v>668</v>
      </c>
      <c r="B694" s="2">
        <v>60</v>
      </c>
      <c r="C694" s="54" t="s">
        <v>523</v>
      </c>
      <c r="D694" s="73"/>
      <c r="E694" s="73">
        <v>2018</v>
      </c>
      <c r="F694" s="69" t="s">
        <v>12</v>
      </c>
      <c r="G694" s="825">
        <v>49000</v>
      </c>
      <c r="H694" s="2">
        <v>1</v>
      </c>
      <c r="I694" s="826">
        <f t="shared" si="26"/>
        <v>49000</v>
      </c>
      <c r="J694" s="814">
        <v>1</v>
      </c>
      <c r="K694" s="826">
        <f t="shared" si="27"/>
        <v>49000</v>
      </c>
    </row>
    <row r="695" spans="1:11" ht="18">
      <c r="A695" s="2">
        <v>669</v>
      </c>
      <c r="B695" s="2">
        <v>61</v>
      </c>
      <c r="C695" s="54" t="s">
        <v>154</v>
      </c>
      <c r="D695" s="73"/>
      <c r="E695" s="73">
        <v>2018</v>
      </c>
      <c r="F695" s="69" t="s">
        <v>12</v>
      </c>
      <c r="G695" s="825">
        <v>60000</v>
      </c>
      <c r="H695" s="2">
        <v>1</v>
      </c>
      <c r="I695" s="826">
        <f t="shared" si="26"/>
        <v>60000</v>
      </c>
      <c r="J695" s="814">
        <v>1</v>
      </c>
      <c r="K695" s="826">
        <f t="shared" si="27"/>
        <v>60000</v>
      </c>
    </row>
    <row r="696" spans="1:11" ht="31.5">
      <c r="A696" s="2">
        <v>670</v>
      </c>
      <c r="B696" s="2">
        <v>62</v>
      </c>
      <c r="C696" s="11" t="s">
        <v>530</v>
      </c>
      <c r="D696" s="841"/>
      <c r="E696" s="841">
        <v>2019</v>
      </c>
      <c r="F696" s="69" t="s">
        <v>12</v>
      </c>
      <c r="G696" s="825">
        <v>120000</v>
      </c>
      <c r="H696" s="2">
        <v>2</v>
      </c>
      <c r="I696" s="826">
        <f t="shared" si="26"/>
        <v>240000</v>
      </c>
      <c r="J696" s="814">
        <v>2</v>
      </c>
      <c r="K696" s="826">
        <f t="shared" si="27"/>
        <v>240000</v>
      </c>
    </row>
    <row r="697" spans="1:11" ht="31.5">
      <c r="A697" s="2">
        <v>671</v>
      </c>
      <c r="B697" s="2">
        <v>63</v>
      </c>
      <c r="C697" s="11" t="s">
        <v>531</v>
      </c>
      <c r="D697" s="841"/>
      <c r="E697" s="841">
        <v>2021</v>
      </c>
      <c r="F697" s="69" t="s">
        <v>12</v>
      </c>
      <c r="G697" s="825">
        <v>10000</v>
      </c>
      <c r="H697" s="2">
        <v>2</v>
      </c>
      <c r="I697" s="826">
        <f t="shared" si="26"/>
        <v>20000</v>
      </c>
      <c r="J697" s="814">
        <v>2</v>
      </c>
      <c r="K697" s="826">
        <f t="shared" si="27"/>
        <v>20000</v>
      </c>
    </row>
    <row r="698" spans="1:11" ht="18">
      <c r="A698" s="2">
        <v>672</v>
      </c>
      <c r="B698" s="2">
        <v>64</v>
      </c>
      <c r="C698" s="54" t="s">
        <v>532</v>
      </c>
      <c r="D698" s="73"/>
      <c r="E698" s="73">
        <v>2009</v>
      </c>
      <c r="F698" s="69" t="s">
        <v>12</v>
      </c>
      <c r="G698" s="825">
        <v>60000</v>
      </c>
      <c r="H698" s="2">
        <v>2</v>
      </c>
      <c r="I698" s="826">
        <f t="shared" si="26"/>
        <v>120000</v>
      </c>
      <c r="J698" s="814">
        <v>2</v>
      </c>
      <c r="K698" s="826">
        <f t="shared" si="27"/>
        <v>120000</v>
      </c>
    </row>
    <row r="699" spans="1:11" ht="18">
      <c r="A699" s="2">
        <v>673</v>
      </c>
      <c r="B699" s="2">
        <v>65</v>
      </c>
      <c r="C699" s="54" t="s">
        <v>533</v>
      </c>
      <c r="D699" s="73"/>
      <c r="E699" s="73">
        <v>2013</v>
      </c>
      <c r="F699" s="69" t="s">
        <v>12</v>
      </c>
      <c r="G699" s="825">
        <v>25000</v>
      </c>
      <c r="H699" s="2">
        <v>1</v>
      </c>
      <c r="I699" s="826">
        <f t="shared" si="26"/>
        <v>25000</v>
      </c>
      <c r="J699" s="814">
        <v>1</v>
      </c>
      <c r="K699" s="826">
        <f t="shared" si="27"/>
        <v>25000</v>
      </c>
    </row>
    <row r="700" spans="1:11" ht="18">
      <c r="A700" s="2">
        <v>674</v>
      </c>
      <c r="B700" s="2">
        <v>66</v>
      </c>
      <c r="C700" s="19" t="s">
        <v>528</v>
      </c>
      <c r="D700" s="841"/>
      <c r="E700" s="841">
        <v>2019</v>
      </c>
      <c r="F700" s="69" t="s">
        <v>12</v>
      </c>
      <c r="G700" s="825">
        <v>80000</v>
      </c>
      <c r="H700" s="2">
        <v>1</v>
      </c>
      <c r="I700" s="826">
        <f t="shared" si="26"/>
        <v>80000</v>
      </c>
      <c r="J700" s="814">
        <v>1</v>
      </c>
      <c r="K700" s="826">
        <f t="shared" si="27"/>
        <v>80000</v>
      </c>
    </row>
    <row r="701" spans="1:11" ht="18">
      <c r="A701" s="2">
        <v>675</v>
      </c>
      <c r="B701" s="2">
        <v>67</v>
      </c>
      <c r="C701" s="54" t="s">
        <v>534</v>
      </c>
      <c r="D701" s="73"/>
      <c r="E701" s="73">
        <v>2013</v>
      </c>
      <c r="F701" s="69" t="s">
        <v>12</v>
      </c>
      <c r="G701" s="825">
        <v>35000</v>
      </c>
      <c r="H701" s="2">
        <v>4</v>
      </c>
      <c r="I701" s="826">
        <f t="shared" si="26"/>
        <v>140000</v>
      </c>
      <c r="J701" s="814">
        <v>4</v>
      </c>
      <c r="K701" s="826">
        <f t="shared" si="27"/>
        <v>140000</v>
      </c>
    </row>
    <row r="702" spans="1:11" ht="31.5">
      <c r="A702" s="2">
        <v>676</v>
      </c>
      <c r="B702" s="2">
        <v>68</v>
      </c>
      <c r="C702" s="11" t="s">
        <v>535</v>
      </c>
      <c r="D702" s="841"/>
      <c r="E702" s="841">
        <v>2020</v>
      </c>
      <c r="F702" s="69" t="s">
        <v>12</v>
      </c>
      <c r="G702" s="825">
        <v>120000</v>
      </c>
      <c r="H702" s="2">
        <v>1</v>
      </c>
      <c r="I702" s="826">
        <f t="shared" si="26"/>
        <v>120000</v>
      </c>
      <c r="J702" s="814">
        <v>1</v>
      </c>
      <c r="K702" s="826">
        <f t="shared" si="27"/>
        <v>120000</v>
      </c>
    </row>
    <row r="703" spans="1:11" ht="31.5">
      <c r="A703" s="2">
        <v>677</v>
      </c>
      <c r="B703" s="2">
        <v>69</v>
      </c>
      <c r="C703" s="11" t="s">
        <v>536</v>
      </c>
      <c r="D703" s="841"/>
      <c r="E703" s="841">
        <v>2018</v>
      </c>
      <c r="F703" s="69" t="s">
        <v>12</v>
      </c>
      <c r="G703" s="825">
        <v>112000</v>
      </c>
      <c r="H703" s="2">
        <v>1</v>
      </c>
      <c r="I703" s="826">
        <f t="shared" si="26"/>
        <v>112000</v>
      </c>
      <c r="J703" s="814">
        <v>1</v>
      </c>
      <c r="K703" s="826">
        <f t="shared" si="27"/>
        <v>112000</v>
      </c>
    </row>
    <row r="704" spans="1:11" ht="31.5">
      <c r="A704" s="2">
        <v>678</v>
      </c>
      <c r="B704" s="2">
        <v>70</v>
      </c>
      <c r="C704" s="11" t="s">
        <v>537</v>
      </c>
      <c r="D704" s="841"/>
      <c r="E704" s="841">
        <v>2018</v>
      </c>
      <c r="F704" s="69" t="s">
        <v>12</v>
      </c>
      <c r="G704" s="825">
        <v>15000</v>
      </c>
      <c r="H704" s="2">
        <v>1</v>
      </c>
      <c r="I704" s="826">
        <f t="shared" si="26"/>
        <v>15000</v>
      </c>
      <c r="J704" s="814">
        <v>1</v>
      </c>
      <c r="K704" s="826">
        <f t="shared" si="27"/>
        <v>15000</v>
      </c>
    </row>
    <row r="705" spans="1:11" ht="18">
      <c r="A705" s="2">
        <v>679</v>
      </c>
      <c r="B705" s="2">
        <v>71</v>
      </c>
      <c r="C705" s="54" t="s">
        <v>538</v>
      </c>
      <c r="D705" s="841"/>
      <c r="E705" s="841">
        <v>2018</v>
      </c>
      <c r="F705" s="69" t="s">
        <v>12</v>
      </c>
      <c r="G705" s="825">
        <v>90300</v>
      </c>
      <c r="H705" s="2">
        <v>1</v>
      </c>
      <c r="I705" s="826">
        <f t="shared" si="26"/>
        <v>90300</v>
      </c>
      <c r="J705" s="814">
        <v>1</v>
      </c>
      <c r="K705" s="826">
        <f t="shared" si="27"/>
        <v>90300</v>
      </c>
    </row>
    <row r="706" spans="1:11" ht="31.5">
      <c r="A706" s="2">
        <v>680</v>
      </c>
      <c r="B706" s="2">
        <v>72</v>
      </c>
      <c r="C706" s="11" t="s">
        <v>539</v>
      </c>
      <c r="D706" s="841"/>
      <c r="E706" s="841">
        <v>2018</v>
      </c>
      <c r="F706" s="69" t="s">
        <v>12</v>
      </c>
      <c r="G706" s="825">
        <v>120000</v>
      </c>
      <c r="H706" s="2">
        <v>1</v>
      </c>
      <c r="I706" s="826">
        <f t="shared" si="26"/>
        <v>120000</v>
      </c>
      <c r="J706" s="814">
        <v>1</v>
      </c>
      <c r="K706" s="826">
        <f t="shared" si="27"/>
        <v>120000</v>
      </c>
    </row>
    <row r="707" spans="1:11" ht="31.5">
      <c r="A707" s="2">
        <v>681</v>
      </c>
      <c r="B707" s="2">
        <v>73</v>
      </c>
      <c r="C707" s="11" t="s">
        <v>540</v>
      </c>
      <c r="D707" s="841"/>
      <c r="E707" s="841">
        <v>2018</v>
      </c>
      <c r="F707" s="69" t="s">
        <v>12</v>
      </c>
      <c r="G707" s="825">
        <v>126000</v>
      </c>
      <c r="H707" s="2">
        <v>1</v>
      </c>
      <c r="I707" s="826">
        <f t="shared" si="26"/>
        <v>126000</v>
      </c>
      <c r="J707" s="814">
        <v>1</v>
      </c>
      <c r="K707" s="826">
        <f t="shared" si="27"/>
        <v>126000</v>
      </c>
    </row>
    <row r="708" spans="1:11" ht="18">
      <c r="A708" s="2">
        <v>682</v>
      </c>
      <c r="B708" s="2">
        <v>74</v>
      </c>
      <c r="C708" s="54" t="s">
        <v>541</v>
      </c>
      <c r="D708" s="841"/>
      <c r="E708" s="841">
        <v>2018</v>
      </c>
      <c r="F708" s="69" t="s">
        <v>12</v>
      </c>
      <c r="G708" s="825">
        <v>399000</v>
      </c>
      <c r="H708" s="2">
        <v>1</v>
      </c>
      <c r="I708" s="826">
        <f t="shared" si="26"/>
        <v>399000</v>
      </c>
      <c r="J708" s="814">
        <v>1</v>
      </c>
      <c r="K708" s="826">
        <f t="shared" si="27"/>
        <v>399000</v>
      </c>
    </row>
    <row r="709" spans="1:11" ht="31.5">
      <c r="A709" s="2">
        <v>683</v>
      </c>
      <c r="B709" s="2">
        <v>75</v>
      </c>
      <c r="C709" s="11" t="s">
        <v>542</v>
      </c>
      <c r="D709" s="841"/>
      <c r="E709" s="841">
        <v>2018</v>
      </c>
      <c r="F709" s="69" t="s">
        <v>12</v>
      </c>
      <c r="G709" s="825">
        <v>389900</v>
      </c>
      <c r="H709" s="2">
        <v>1</v>
      </c>
      <c r="I709" s="826">
        <f t="shared" si="26"/>
        <v>389900</v>
      </c>
      <c r="J709" s="814">
        <v>1</v>
      </c>
      <c r="K709" s="826">
        <f t="shared" si="27"/>
        <v>389900</v>
      </c>
    </row>
    <row r="710" spans="1:11" ht="31.5">
      <c r="A710" s="2">
        <v>684</v>
      </c>
      <c r="B710" s="2">
        <v>76</v>
      </c>
      <c r="C710" s="11" t="s">
        <v>543</v>
      </c>
      <c r="D710" s="841"/>
      <c r="E710" s="841">
        <v>2018</v>
      </c>
      <c r="F710" s="69" t="s">
        <v>12</v>
      </c>
      <c r="G710" s="825">
        <v>52500</v>
      </c>
      <c r="H710" s="2">
        <v>1</v>
      </c>
      <c r="I710" s="826">
        <f t="shared" si="26"/>
        <v>52500</v>
      </c>
      <c r="J710" s="814">
        <v>1</v>
      </c>
      <c r="K710" s="826">
        <f t="shared" si="27"/>
        <v>52500</v>
      </c>
    </row>
    <row r="711" spans="1:11" ht="31.5">
      <c r="A711" s="2">
        <v>685</v>
      </c>
      <c r="B711" s="2">
        <v>77</v>
      </c>
      <c r="C711" s="11" t="s">
        <v>544</v>
      </c>
      <c r="D711" s="841"/>
      <c r="E711" s="841">
        <v>2018</v>
      </c>
      <c r="F711" s="69" t="s">
        <v>12</v>
      </c>
      <c r="G711" s="825">
        <v>15000</v>
      </c>
      <c r="H711" s="2">
        <v>15</v>
      </c>
      <c r="I711" s="826">
        <f t="shared" si="26"/>
        <v>225000</v>
      </c>
      <c r="J711" s="814">
        <v>15</v>
      </c>
      <c r="K711" s="826">
        <f t="shared" si="27"/>
        <v>225000</v>
      </c>
    </row>
    <row r="712" spans="1:11" ht="18">
      <c r="A712" s="2">
        <v>686</v>
      </c>
      <c r="B712" s="2">
        <v>78</v>
      </c>
      <c r="C712" s="54" t="s">
        <v>545</v>
      </c>
      <c r="D712" s="841"/>
      <c r="E712" s="841">
        <v>2018</v>
      </c>
      <c r="F712" s="69" t="s">
        <v>12</v>
      </c>
      <c r="G712" s="825">
        <v>25000</v>
      </c>
      <c r="H712" s="2">
        <v>4</v>
      </c>
      <c r="I712" s="826">
        <f t="shared" si="26"/>
        <v>100000</v>
      </c>
      <c r="J712" s="814">
        <v>4</v>
      </c>
      <c r="K712" s="826">
        <f t="shared" si="27"/>
        <v>100000</v>
      </c>
    </row>
    <row r="713" spans="1:11" ht="31.5">
      <c r="A713" s="2">
        <v>687</v>
      </c>
      <c r="B713" s="2">
        <v>79</v>
      </c>
      <c r="C713" s="11" t="s">
        <v>546</v>
      </c>
      <c r="D713" s="841"/>
      <c r="E713" s="841">
        <v>2018</v>
      </c>
      <c r="F713" s="69" t="s">
        <v>12</v>
      </c>
      <c r="G713" s="825">
        <v>56000</v>
      </c>
      <c r="H713" s="2">
        <v>4</v>
      </c>
      <c r="I713" s="826">
        <f t="shared" si="26"/>
        <v>224000</v>
      </c>
      <c r="J713" s="814">
        <v>4</v>
      </c>
      <c r="K713" s="826">
        <f t="shared" si="27"/>
        <v>224000</v>
      </c>
    </row>
    <row r="714" spans="1:11" ht="18">
      <c r="A714" s="2">
        <v>688</v>
      </c>
      <c r="B714" s="2">
        <v>80</v>
      </c>
      <c r="C714" s="54" t="s">
        <v>547</v>
      </c>
      <c r="D714" s="841"/>
      <c r="E714" s="841">
        <v>2018</v>
      </c>
      <c r="F714" s="69" t="s">
        <v>12</v>
      </c>
      <c r="G714" s="825">
        <v>94500</v>
      </c>
      <c r="H714" s="2">
        <v>1</v>
      </c>
      <c r="I714" s="826">
        <f t="shared" si="26"/>
        <v>94500</v>
      </c>
      <c r="J714" s="814">
        <v>1</v>
      </c>
      <c r="K714" s="826">
        <f t="shared" si="27"/>
        <v>94500</v>
      </c>
    </row>
    <row r="715" spans="1:11" ht="18">
      <c r="A715" s="2">
        <v>689</v>
      </c>
      <c r="B715" s="2">
        <v>81</v>
      </c>
      <c r="C715" s="54" t="s">
        <v>548</v>
      </c>
      <c r="D715" s="841"/>
      <c r="E715" s="841">
        <v>2018</v>
      </c>
      <c r="F715" s="69" t="s">
        <v>12</v>
      </c>
      <c r="G715" s="825">
        <v>63000</v>
      </c>
      <c r="H715" s="2">
        <v>1</v>
      </c>
      <c r="I715" s="826">
        <f t="shared" si="26"/>
        <v>63000</v>
      </c>
      <c r="J715" s="814">
        <v>1</v>
      </c>
      <c r="K715" s="826">
        <f t="shared" si="27"/>
        <v>63000</v>
      </c>
    </row>
    <row r="716" spans="1:11" ht="18">
      <c r="A716" s="2">
        <v>690</v>
      </c>
      <c r="B716" s="2">
        <v>82</v>
      </c>
      <c r="C716" s="54" t="s">
        <v>549</v>
      </c>
      <c r="D716" s="841"/>
      <c r="E716" s="841">
        <v>2018</v>
      </c>
      <c r="F716" s="69" t="s">
        <v>12</v>
      </c>
      <c r="G716" s="825">
        <v>70000</v>
      </c>
      <c r="H716" s="2">
        <v>1</v>
      </c>
      <c r="I716" s="826">
        <f t="shared" ref="I716:I747" si="28">H716*G716</f>
        <v>70000</v>
      </c>
      <c r="J716" s="814">
        <v>1</v>
      </c>
      <c r="K716" s="826">
        <f t="shared" ref="K716:K747" si="29">J716*G716</f>
        <v>70000</v>
      </c>
    </row>
    <row r="717" spans="1:11" ht="18">
      <c r="A717" s="2">
        <v>691</v>
      </c>
      <c r="B717" s="2">
        <v>83</v>
      </c>
      <c r="C717" s="54" t="s">
        <v>550</v>
      </c>
      <c r="D717" s="841"/>
      <c r="E717" s="841">
        <v>2018</v>
      </c>
      <c r="F717" s="69" t="s">
        <v>12</v>
      </c>
      <c r="G717" s="825">
        <v>63000</v>
      </c>
      <c r="H717" s="2">
        <v>1</v>
      </c>
      <c r="I717" s="826">
        <f t="shared" si="28"/>
        <v>63000</v>
      </c>
      <c r="J717" s="814">
        <v>1</v>
      </c>
      <c r="K717" s="826">
        <f t="shared" si="29"/>
        <v>63000</v>
      </c>
    </row>
    <row r="718" spans="1:11" ht="31.5">
      <c r="A718" s="2">
        <v>692</v>
      </c>
      <c r="B718" s="2">
        <v>84</v>
      </c>
      <c r="C718" s="11" t="s">
        <v>551</v>
      </c>
      <c r="D718" s="841"/>
      <c r="E718" s="841">
        <v>2019</v>
      </c>
      <c r="F718" s="69" t="s">
        <v>12</v>
      </c>
      <c r="G718" s="825">
        <v>154000</v>
      </c>
      <c r="H718" s="2">
        <v>1</v>
      </c>
      <c r="I718" s="826">
        <f t="shared" si="28"/>
        <v>154000</v>
      </c>
      <c r="J718" s="814">
        <v>1</v>
      </c>
      <c r="K718" s="826">
        <f t="shared" si="29"/>
        <v>154000</v>
      </c>
    </row>
    <row r="719" spans="1:11" ht="18">
      <c r="A719" s="2">
        <v>693</v>
      </c>
      <c r="B719" s="2">
        <v>85</v>
      </c>
      <c r="C719" s="11" t="s">
        <v>552</v>
      </c>
      <c r="D719" s="841"/>
      <c r="E719" s="841">
        <v>2019</v>
      </c>
      <c r="F719" s="69" t="s">
        <v>12</v>
      </c>
      <c r="G719" s="825">
        <v>84000</v>
      </c>
      <c r="H719" s="2">
        <v>1</v>
      </c>
      <c r="I719" s="826">
        <f t="shared" si="28"/>
        <v>84000</v>
      </c>
      <c r="J719" s="814">
        <v>1</v>
      </c>
      <c r="K719" s="826">
        <f t="shared" si="29"/>
        <v>84000</v>
      </c>
    </row>
    <row r="720" spans="1:11" ht="18">
      <c r="A720" s="2">
        <v>694</v>
      </c>
      <c r="B720" s="2">
        <v>86</v>
      </c>
      <c r="C720" s="11" t="s">
        <v>553</v>
      </c>
      <c r="D720" s="841"/>
      <c r="E720" s="841">
        <v>2019</v>
      </c>
      <c r="F720" s="69" t="s">
        <v>12</v>
      </c>
      <c r="G720" s="825">
        <v>47250</v>
      </c>
      <c r="H720" s="2">
        <v>1</v>
      </c>
      <c r="I720" s="826">
        <f t="shared" si="28"/>
        <v>47250</v>
      </c>
      <c r="J720" s="814">
        <v>1</v>
      </c>
      <c r="K720" s="826">
        <f t="shared" si="29"/>
        <v>47250</v>
      </c>
    </row>
    <row r="721" spans="1:11" ht="18">
      <c r="A721" s="2">
        <v>695</v>
      </c>
      <c r="B721" s="2">
        <v>87</v>
      </c>
      <c r="C721" s="11" t="s">
        <v>554</v>
      </c>
      <c r="D721" s="841"/>
      <c r="E721" s="841">
        <v>2019</v>
      </c>
      <c r="F721" s="69" t="s">
        <v>12</v>
      </c>
      <c r="G721" s="825">
        <v>42000</v>
      </c>
      <c r="H721" s="2">
        <v>3</v>
      </c>
      <c r="I721" s="826">
        <f t="shared" si="28"/>
        <v>126000</v>
      </c>
      <c r="J721" s="814">
        <v>3</v>
      </c>
      <c r="K721" s="826">
        <f t="shared" si="29"/>
        <v>126000</v>
      </c>
    </row>
    <row r="722" spans="1:11" ht="18">
      <c r="A722" s="2">
        <v>696</v>
      </c>
      <c r="B722" s="2">
        <v>88</v>
      </c>
      <c r="C722" s="11" t="s">
        <v>555</v>
      </c>
      <c r="D722" s="841"/>
      <c r="E722" s="841">
        <v>2019</v>
      </c>
      <c r="F722" s="69" t="s">
        <v>12</v>
      </c>
      <c r="G722" s="825">
        <v>24500</v>
      </c>
      <c r="H722" s="2">
        <v>2</v>
      </c>
      <c r="I722" s="826">
        <f t="shared" si="28"/>
        <v>49000</v>
      </c>
      <c r="J722" s="814">
        <v>2</v>
      </c>
      <c r="K722" s="826">
        <f t="shared" si="29"/>
        <v>49000</v>
      </c>
    </row>
    <row r="723" spans="1:11" ht="31.5">
      <c r="A723" s="2">
        <v>697</v>
      </c>
      <c r="B723" s="2">
        <v>89</v>
      </c>
      <c r="C723" s="11" t="s">
        <v>556</v>
      </c>
      <c r="D723" s="841"/>
      <c r="E723" s="841">
        <v>2020</v>
      </c>
      <c r="F723" s="69" t="s">
        <v>12</v>
      </c>
      <c r="G723" s="825">
        <v>29680</v>
      </c>
      <c r="H723" s="2">
        <v>1</v>
      </c>
      <c r="I723" s="826">
        <f t="shared" si="28"/>
        <v>29680</v>
      </c>
      <c r="J723" s="814">
        <v>1</v>
      </c>
      <c r="K723" s="826">
        <f t="shared" si="29"/>
        <v>29680</v>
      </c>
    </row>
    <row r="724" spans="1:11" ht="31.5">
      <c r="A724" s="2">
        <v>698</v>
      </c>
      <c r="B724" s="2">
        <v>90</v>
      </c>
      <c r="C724" s="11" t="s">
        <v>557</v>
      </c>
      <c r="D724" s="841"/>
      <c r="E724" s="841">
        <v>2020</v>
      </c>
      <c r="F724" s="69" t="s">
        <v>12</v>
      </c>
      <c r="G724" s="825">
        <v>35000</v>
      </c>
      <c r="H724" s="2">
        <v>1</v>
      </c>
      <c r="I724" s="826">
        <f t="shared" si="28"/>
        <v>35000</v>
      </c>
      <c r="J724" s="814">
        <v>1</v>
      </c>
      <c r="K724" s="826">
        <f t="shared" si="29"/>
        <v>35000</v>
      </c>
    </row>
    <row r="725" spans="1:11" ht="18">
      <c r="A725" s="2">
        <v>699</v>
      </c>
      <c r="B725" s="2">
        <v>91</v>
      </c>
      <c r="C725" s="54" t="s">
        <v>558</v>
      </c>
      <c r="D725" s="841"/>
      <c r="E725" s="841">
        <v>2020</v>
      </c>
      <c r="F725" s="69" t="s">
        <v>12</v>
      </c>
      <c r="G725" s="825">
        <v>38885</v>
      </c>
      <c r="H725" s="2">
        <v>1</v>
      </c>
      <c r="I725" s="826">
        <f t="shared" si="28"/>
        <v>38885</v>
      </c>
      <c r="J725" s="814">
        <v>1</v>
      </c>
      <c r="K725" s="826">
        <f t="shared" si="29"/>
        <v>38885</v>
      </c>
    </row>
    <row r="726" spans="1:11" ht="31.5">
      <c r="A726" s="2">
        <v>700</v>
      </c>
      <c r="B726" s="2">
        <v>92</v>
      </c>
      <c r="C726" s="11" t="s">
        <v>559</v>
      </c>
      <c r="D726" s="841"/>
      <c r="E726" s="841">
        <v>2020</v>
      </c>
      <c r="F726" s="69" t="s">
        <v>12</v>
      </c>
      <c r="G726" s="825">
        <v>44660</v>
      </c>
      <c r="H726" s="2">
        <v>2</v>
      </c>
      <c r="I726" s="826">
        <f t="shared" si="28"/>
        <v>89320</v>
      </c>
      <c r="J726" s="814">
        <v>2</v>
      </c>
      <c r="K726" s="826">
        <f t="shared" si="29"/>
        <v>89320</v>
      </c>
    </row>
    <row r="727" spans="1:11" ht="18">
      <c r="A727" s="2">
        <v>701</v>
      </c>
      <c r="B727" s="2">
        <v>93</v>
      </c>
      <c r="C727" s="54" t="s">
        <v>560</v>
      </c>
      <c r="D727" s="841"/>
      <c r="E727" s="841">
        <v>2020</v>
      </c>
      <c r="F727" s="69" t="s">
        <v>12</v>
      </c>
      <c r="G727" s="825">
        <v>10000</v>
      </c>
      <c r="H727" s="2">
        <v>2</v>
      </c>
      <c r="I727" s="826">
        <f t="shared" si="28"/>
        <v>20000</v>
      </c>
      <c r="J727" s="814">
        <v>2</v>
      </c>
      <c r="K727" s="826">
        <f t="shared" si="29"/>
        <v>20000</v>
      </c>
    </row>
    <row r="728" spans="1:11" ht="18">
      <c r="A728" s="2">
        <v>702</v>
      </c>
      <c r="B728" s="2">
        <v>94</v>
      </c>
      <c r="C728" s="19" t="s">
        <v>528</v>
      </c>
      <c r="D728" s="841"/>
      <c r="E728" s="841">
        <v>2019</v>
      </c>
      <c r="F728" s="69" t="s">
        <v>12</v>
      </c>
      <c r="G728" s="825">
        <v>120000</v>
      </c>
      <c r="H728" s="2">
        <v>1</v>
      </c>
      <c r="I728" s="826">
        <f t="shared" si="28"/>
        <v>120000</v>
      </c>
      <c r="J728" s="814">
        <v>1</v>
      </c>
      <c r="K728" s="826">
        <f t="shared" si="29"/>
        <v>120000</v>
      </c>
    </row>
    <row r="729" spans="1:11" ht="18">
      <c r="A729" s="2">
        <v>703</v>
      </c>
      <c r="B729" s="2">
        <v>95</v>
      </c>
      <c r="C729" s="54" t="s">
        <v>561</v>
      </c>
      <c r="D729" s="841"/>
      <c r="E729" s="841">
        <v>2019</v>
      </c>
      <c r="F729" s="69" t="s">
        <v>12</v>
      </c>
      <c r="G729" s="825">
        <v>269472</v>
      </c>
      <c r="H729" s="2">
        <v>1</v>
      </c>
      <c r="I729" s="826">
        <f t="shared" si="28"/>
        <v>269472</v>
      </c>
      <c r="J729" s="814">
        <v>1</v>
      </c>
      <c r="K729" s="826">
        <f t="shared" si="29"/>
        <v>269472</v>
      </c>
    </row>
    <row r="730" spans="1:11" ht="18">
      <c r="A730" s="2">
        <v>704</v>
      </c>
      <c r="B730" s="2">
        <v>96</v>
      </c>
      <c r="C730" s="54" t="s">
        <v>442</v>
      </c>
      <c r="D730" s="841"/>
      <c r="E730" s="841">
        <v>2010</v>
      </c>
      <c r="F730" s="69" t="s">
        <v>12</v>
      </c>
      <c r="G730" s="825">
        <v>29820</v>
      </c>
      <c r="H730" s="2">
        <v>26</v>
      </c>
      <c r="I730" s="826">
        <f t="shared" si="28"/>
        <v>775320</v>
      </c>
      <c r="J730" s="814">
        <v>26</v>
      </c>
      <c r="K730" s="826">
        <f t="shared" si="29"/>
        <v>775320</v>
      </c>
    </row>
    <row r="731" spans="1:11" ht="18">
      <c r="A731" s="2">
        <v>705</v>
      </c>
      <c r="B731" s="2">
        <v>97</v>
      </c>
      <c r="C731" s="54" t="s">
        <v>442</v>
      </c>
      <c r="D731" s="841"/>
      <c r="E731" s="841">
        <v>2010</v>
      </c>
      <c r="F731" s="69" t="s">
        <v>12</v>
      </c>
      <c r="G731" s="825">
        <v>29400</v>
      </c>
      <c r="H731" s="2">
        <v>2</v>
      </c>
      <c r="I731" s="826">
        <f t="shared" si="28"/>
        <v>58800</v>
      </c>
      <c r="J731" s="814">
        <v>2</v>
      </c>
      <c r="K731" s="826">
        <f t="shared" si="29"/>
        <v>58800</v>
      </c>
    </row>
    <row r="732" spans="1:11" ht="18">
      <c r="A732" s="2">
        <v>706</v>
      </c>
      <c r="B732" s="2">
        <v>98</v>
      </c>
      <c r="C732" s="54" t="s">
        <v>562</v>
      </c>
      <c r="D732" s="841"/>
      <c r="E732" s="841">
        <v>2010</v>
      </c>
      <c r="F732" s="69" t="s">
        <v>12</v>
      </c>
      <c r="G732" s="825">
        <v>20000</v>
      </c>
      <c r="H732" s="2">
        <v>1</v>
      </c>
      <c r="I732" s="826">
        <f t="shared" si="28"/>
        <v>20000</v>
      </c>
      <c r="J732" s="814">
        <v>1</v>
      </c>
      <c r="K732" s="826">
        <f t="shared" si="29"/>
        <v>20000</v>
      </c>
    </row>
    <row r="733" spans="1:11" ht="18">
      <c r="A733" s="2">
        <v>707</v>
      </c>
      <c r="B733" s="2">
        <v>99</v>
      </c>
      <c r="C733" s="54" t="s">
        <v>563</v>
      </c>
      <c r="D733" s="841"/>
      <c r="E733" s="841">
        <v>2010</v>
      </c>
      <c r="F733" s="69" t="s">
        <v>12</v>
      </c>
      <c r="G733" s="825">
        <v>231000</v>
      </c>
      <c r="H733" s="2">
        <v>1</v>
      </c>
      <c r="I733" s="826">
        <f t="shared" si="28"/>
        <v>231000</v>
      </c>
      <c r="J733" s="814">
        <v>1</v>
      </c>
      <c r="K733" s="826">
        <f t="shared" si="29"/>
        <v>231000</v>
      </c>
    </row>
    <row r="734" spans="1:11" ht="18">
      <c r="A734" s="2">
        <v>708</v>
      </c>
      <c r="B734" s="2">
        <v>100</v>
      </c>
      <c r="C734" s="54" t="s">
        <v>564</v>
      </c>
      <c r="D734" s="841"/>
      <c r="E734" s="841">
        <v>2010</v>
      </c>
      <c r="F734" s="69" t="s">
        <v>342</v>
      </c>
      <c r="G734" s="825">
        <v>29820</v>
      </c>
      <c r="H734" s="2">
        <v>14</v>
      </c>
      <c r="I734" s="826">
        <f t="shared" si="28"/>
        <v>417480</v>
      </c>
      <c r="J734" s="814">
        <v>14</v>
      </c>
      <c r="K734" s="826">
        <f t="shared" si="29"/>
        <v>417480</v>
      </c>
    </row>
    <row r="735" spans="1:11" ht="18">
      <c r="A735" s="2">
        <v>709</v>
      </c>
      <c r="B735" s="2">
        <v>101</v>
      </c>
      <c r="C735" s="54" t="s">
        <v>516</v>
      </c>
      <c r="D735" s="841"/>
      <c r="E735" s="841">
        <v>2010</v>
      </c>
      <c r="F735" s="69" t="s">
        <v>12</v>
      </c>
      <c r="G735" s="825">
        <v>50000</v>
      </c>
      <c r="H735" s="2">
        <v>1</v>
      </c>
      <c r="I735" s="826">
        <f t="shared" si="28"/>
        <v>50000</v>
      </c>
      <c r="J735" s="814">
        <v>1</v>
      </c>
      <c r="K735" s="826">
        <f t="shared" si="29"/>
        <v>50000</v>
      </c>
    </row>
    <row r="736" spans="1:11" ht="18">
      <c r="A736" s="2">
        <v>710</v>
      </c>
      <c r="B736" s="2">
        <v>102</v>
      </c>
      <c r="C736" s="54" t="s">
        <v>565</v>
      </c>
      <c r="D736" s="841"/>
      <c r="E736" s="841">
        <v>2010</v>
      </c>
      <c r="F736" s="69" t="s">
        <v>12</v>
      </c>
      <c r="G736" s="825">
        <v>5000</v>
      </c>
      <c r="H736" s="2">
        <v>1</v>
      </c>
      <c r="I736" s="826">
        <f t="shared" si="28"/>
        <v>5000</v>
      </c>
      <c r="J736" s="814">
        <v>1</v>
      </c>
      <c r="K736" s="826">
        <f t="shared" si="29"/>
        <v>5000</v>
      </c>
    </row>
    <row r="737" spans="1:11" ht="18">
      <c r="A737" s="2">
        <v>711</v>
      </c>
      <c r="B737" s="2">
        <v>103</v>
      </c>
      <c r="C737" s="54" t="s">
        <v>566</v>
      </c>
      <c r="D737" s="841"/>
      <c r="E737" s="841">
        <v>2010</v>
      </c>
      <c r="F737" s="69" t="s">
        <v>12</v>
      </c>
      <c r="G737" s="825">
        <v>21000</v>
      </c>
      <c r="H737" s="2">
        <v>1</v>
      </c>
      <c r="I737" s="826">
        <f t="shared" si="28"/>
        <v>21000</v>
      </c>
      <c r="J737" s="814">
        <v>1</v>
      </c>
      <c r="K737" s="826">
        <f t="shared" si="29"/>
        <v>21000</v>
      </c>
    </row>
    <row r="738" spans="1:11" ht="18">
      <c r="A738" s="2">
        <v>712</v>
      </c>
      <c r="B738" s="2">
        <v>104</v>
      </c>
      <c r="C738" s="54" t="s">
        <v>567</v>
      </c>
      <c r="D738" s="841"/>
      <c r="E738" s="841">
        <v>2010</v>
      </c>
      <c r="F738" s="69" t="s">
        <v>12</v>
      </c>
      <c r="G738" s="825">
        <v>15000</v>
      </c>
      <c r="H738" s="2">
        <v>1</v>
      </c>
      <c r="I738" s="826">
        <f t="shared" si="28"/>
        <v>15000</v>
      </c>
      <c r="J738" s="814">
        <v>1</v>
      </c>
      <c r="K738" s="826">
        <f t="shared" si="29"/>
        <v>15000</v>
      </c>
    </row>
    <row r="739" spans="1:11" ht="18">
      <c r="A739" s="2">
        <v>713</v>
      </c>
      <c r="B739" s="2">
        <v>105</v>
      </c>
      <c r="C739" s="54" t="s">
        <v>568</v>
      </c>
      <c r="D739" s="842"/>
      <c r="E739" s="842">
        <v>2012</v>
      </c>
      <c r="F739" s="69" t="s">
        <v>12</v>
      </c>
      <c r="G739" s="825">
        <v>80000</v>
      </c>
      <c r="H739" s="2">
        <v>3</v>
      </c>
      <c r="I739" s="826">
        <f t="shared" si="28"/>
        <v>240000</v>
      </c>
      <c r="J739" s="814">
        <v>3</v>
      </c>
      <c r="K739" s="826">
        <f t="shared" si="29"/>
        <v>240000</v>
      </c>
    </row>
    <row r="740" spans="1:11" ht="18">
      <c r="A740" s="2">
        <v>714</v>
      </c>
      <c r="B740" s="2">
        <v>106</v>
      </c>
      <c r="C740" s="843" t="s">
        <v>569</v>
      </c>
      <c r="D740" s="844"/>
      <c r="E740" s="844">
        <v>2017</v>
      </c>
      <c r="F740" s="69" t="s">
        <v>12</v>
      </c>
      <c r="G740" s="825">
        <v>25000</v>
      </c>
      <c r="H740" s="2">
        <v>1</v>
      </c>
      <c r="I740" s="826">
        <f t="shared" si="28"/>
        <v>25000</v>
      </c>
      <c r="J740" s="814">
        <v>1</v>
      </c>
      <c r="K740" s="826">
        <f t="shared" si="29"/>
        <v>25000</v>
      </c>
    </row>
    <row r="741" spans="1:11" ht="18">
      <c r="A741" s="2">
        <v>715</v>
      </c>
      <c r="B741" s="2">
        <v>107</v>
      </c>
      <c r="C741" s="843" t="s">
        <v>95</v>
      </c>
      <c r="D741" s="844"/>
      <c r="E741" s="844">
        <v>2017</v>
      </c>
      <c r="F741" s="69" t="s">
        <v>12</v>
      </c>
      <c r="G741" s="825">
        <v>38500</v>
      </c>
      <c r="H741" s="2">
        <v>1</v>
      </c>
      <c r="I741" s="826">
        <f t="shared" si="28"/>
        <v>38500</v>
      </c>
      <c r="J741" s="814">
        <v>1</v>
      </c>
      <c r="K741" s="826">
        <f t="shared" si="29"/>
        <v>38500</v>
      </c>
    </row>
    <row r="742" spans="1:11" ht="31.5">
      <c r="A742" s="2">
        <v>716</v>
      </c>
      <c r="B742" s="2">
        <v>108</v>
      </c>
      <c r="C742" s="845" t="s">
        <v>570</v>
      </c>
      <c r="D742" s="844"/>
      <c r="E742" s="844">
        <v>2017</v>
      </c>
      <c r="F742" s="69" t="s">
        <v>12</v>
      </c>
      <c r="G742" s="825">
        <v>234500</v>
      </c>
      <c r="H742" s="2">
        <v>1</v>
      </c>
      <c r="I742" s="826">
        <f t="shared" si="28"/>
        <v>234500</v>
      </c>
      <c r="J742" s="814">
        <v>1</v>
      </c>
      <c r="K742" s="826">
        <f t="shared" si="29"/>
        <v>234500</v>
      </c>
    </row>
    <row r="743" spans="1:11" ht="18">
      <c r="A743" s="2">
        <v>717</v>
      </c>
      <c r="B743" s="2">
        <v>109</v>
      </c>
      <c r="C743" s="843" t="s">
        <v>571</v>
      </c>
      <c r="D743" s="844"/>
      <c r="E743" s="844">
        <v>2017</v>
      </c>
      <c r="F743" s="69" t="s">
        <v>12</v>
      </c>
      <c r="G743" s="825">
        <v>61250</v>
      </c>
      <c r="H743" s="2">
        <v>1</v>
      </c>
      <c r="I743" s="826">
        <f t="shared" si="28"/>
        <v>61250</v>
      </c>
      <c r="J743" s="814">
        <v>1</v>
      </c>
      <c r="K743" s="826">
        <f t="shared" si="29"/>
        <v>61250</v>
      </c>
    </row>
    <row r="744" spans="1:11" ht="18">
      <c r="A744" s="2">
        <v>718</v>
      </c>
      <c r="B744" s="2">
        <v>110</v>
      </c>
      <c r="C744" s="843" t="s">
        <v>154</v>
      </c>
      <c r="D744" s="844"/>
      <c r="E744" s="844">
        <v>2017</v>
      </c>
      <c r="F744" s="69" t="s">
        <v>12</v>
      </c>
      <c r="G744" s="825">
        <v>120000</v>
      </c>
      <c r="H744" s="2">
        <v>1</v>
      </c>
      <c r="I744" s="826">
        <f t="shared" si="28"/>
        <v>120000</v>
      </c>
      <c r="J744" s="814">
        <v>1</v>
      </c>
      <c r="K744" s="826">
        <f t="shared" si="29"/>
        <v>120000</v>
      </c>
    </row>
    <row r="745" spans="1:11" ht="18">
      <c r="A745" s="2">
        <v>719</v>
      </c>
      <c r="B745" s="2">
        <v>111</v>
      </c>
      <c r="C745" s="843" t="s">
        <v>572</v>
      </c>
      <c r="D745" s="844"/>
      <c r="E745" s="844">
        <v>2017</v>
      </c>
      <c r="F745" s="69" t="s">
        <v>12</v>
      </c>
      <c r="G745" s="825">
        <v>695100</v>
      </c>
      <c r="H745" s="2">
        <v>1</v>
      </c>
      <c r="I745" s="826">
        <f t="shared" si="28"/>
        <v>695100</v>
      </c>
      <c r="J745" s="814">
        <v>1</v>
      </c>
      <c r="K745" s="826">
        <f t="shared" si="29"/>
        <v>695100</v>
      </c>
    </row>
    <row r="746" spans="1:11" ht="18">
      <c r="A746" s="2">
        <v>720</v>
      </c>
      <c r="B746" s="2">
        <v>112</v>
      </c>
      <c r="C746" s="843" t="s">
        <v>573</v>
      </c>
      <c r="D746" s="844"/>
      <c r="E746" s="844">
        <v>2017</v>
      </c>
      <c r="F746" s="69" t="s">
        <v>12</v>
      </c>
      <c r="G746" s="825">
        <v>182700</v>
      </c>
      <c r="H746" s="2">
        <v>1</v>
      </c>
      <c r="I746" s="826">
        <f t="shared" si="28"/>
        <v>182700</v>
      </c>
      <c r="J746" s="814">
        <v>1</v>
      </c>
      <c r="K746" s="826">
        <f t="shared" si="29"/>
        <v>182700</v>
      </c>
    </row>
    <row r="747" spans="1:11" ht="18">
      <c r="A747" s="2">
        <v>721</v>
      </c>
      <c r="B747" s="2">
        <v>113</v>
      </c>
      <c r="C747" s="843" t="s">
        <v>574</v>
      </c>
      <c r="D747" s="844"/>
      <c r="E747" s="844">
        <v>2017</v>
      </c>
      <c r="F747" s="69" t="s">
        <v>12</v>
      </c>
      <c r="G747" s="825">
        <v>10000</v>
      </c>
      <c r="H747" s="2">
        <v>2</v>
      </c>
      <c r="I747" s="826">
        <f t="shared" si="28"/>
        <v>20000</v>
      </c>
      <c r="J747" s="814">
        <v>2</v>
      </c>
      <c r="K747" s="826">
        <f t="shared" si="29"/>
        <v>20000</v>
      </c>
    </row>
    <row r="748" spans="1:11" ht="18">
      <c r="A748" s="2">
        <v>722</v>
      </c>
      <c r="B748" s="2">
        <v>114</v>
      </c>
      <c r="C748" s="843" t="s">
        <v>575</v>
      </c>
      <c r="D748" s="844"/>
      <c r="E748" s="844">
        <v>2017</v>
      </c>
      <c r="F748" s="69" t="s">
        <v>12</v>
      </c>
      <c r="G748" s="825">
        <v>106400</v>
      </c>
      <c r="H748" s="2">
        <v>1</v>
      </c>
      <c r="I748" s="826">
        <f>H748*G748</f>
        <v>106400</v>
      </c>
      <c r="J748" s="814">
        <v>1</v>
      </c>
      <c r="K748" s="826">
        <f>J748*G748</f>
        <v>106400</v>
      </c>
    </row>
    <row r="749" spans="1:11" ht="18">
      <c r="A749" s="2">
        <v>723</v>
      </c>
      <c r="B749" s="2">
        <v>115</v>
      </c>
      <c r="C749" s="54" t="s">
        <v>576</v>
      </c>
      <c r="D749" s="844"/>
      <c r="E749" s="844">
        <v>2017</v>
      </c>
      <c r="F749" s="69" t="s">
        <v>12</v>
      </c>
      <c r="G749" s="825">
        <v>120000</v>
      </c>
      <c r="H749" s="2">
        <v>1</v>
      </c>
      <c r="I749" s="826">
        <f>H749*G749</f>
        <v>120000</v>
      </c>
      <c r="J749" s="814">
        <v>1</v>
      </c>
      <c r="K749" s="826">
        <f>J749*G749</f>
        <v>120000</v>
      </c>
    </row>
    <row r="750" spans="1:11" ht="31.5">
      <c r="A750" s="2">
        <v>724</v>
      </c>
      <c r="B750" s="2">
        <v>116</v>
      </c>
      <c r="C750" s="72" t="s">
        <v>577</v>
      </c>
      <c r="D750" s="4"/>
      <c r="E750" s="73">
        <v>2014</v>
      </c>
      <c r="F750" s="5" t="s">
        <v>12</v>
      </c>
      <c r="G750" s="30">
        <v>8000</v>
      </c>
      <c r="H750" s="4">
        <v>4</v>
      </c>
      <c r="I750" s="24">
        <v>32000</v>
      </c>
      <c r="J750" s="25">
        <v>4</v>
      </c>
      <c r="K750" s="24">
        <v>32000</v>
      </c>
    </row>
    <row r="751" spans="1:11" ht="31.5">
      <c r="A751" s="2">
        <v>725</v>
      </c>
      <c r="B751" s="2">
        <v>117</v>
      </c>
      <c r="C751" s="72" t="s">
        <v>578</v>
      </c>
      <c r="D751" s="4"/>
      <c r="E751" s="73">
        <v>2018</v>
      </c>
      <c r="F751" s="5" t="s">
        <v>12</v>
      </c>
      <c r="G751" s="30">
        <v>20000</v>
      </c>
      <c r="H751" s="4">
        <v>16</v>
      </c>
      <c r="I751" s="24">
        <v>320000</v>
      </c>
      <c r="J751" s="25">
        <v>16</v>
      </c>
      <c r="K751" s="24">
        <v>320000</v>
      </c>
    </row>
    <row r="752" spans="1:11" ht="18">
      <c r="A752" s="2">
        <v>726</v>
      </c>
      <c r="B752" s="2">
        <v>118</v>
      </c>
      <c r="C752" s="11" t="s">
        <v>579</v>
      </c>
      <c r="D752" s="398"/>
      <c r="E752" s="73">
        <v>2018</v>
      </c>
      <c r="F752" s="5" t="s">
        <v>12</v>
      </c>
      <c r="G752" s="33">
        <v>15000</v>
      </c>
      <c r="H752" s="398">
        <v>6</v>
      </c>
      <c r="I752" s="34">
        <v>90000</v>
      </c>
      <c r="J752" s="28">
        <v>6</v>
      </c>
      <c r="K752" s="34">
        <v>90000</v>
      </c>
    </row>
    <row r="753" spans="1:11" ht="31.5">
      <c r="A753" s="2">
        <v>727</v>
      </c>
      <c r="B753" s="2">
        <v>119</v>
      </c>
      <c r="C753" s="72" t="s">
        <v>580</v>
      </c>
      <c r="D753" s="5"/>
      <c r="E753" s="5">
        <v>2019</v>
      </c>
      <c r="F753" s="5" t="s">
        <v>12</v>
      </c>
      <c r="G753" s="27">
        <v>10000</v>
      </c>
      <c r="H753" s="23">
        <v>4</v>
      </c>
      <c r="I753" s="24">
        <v>40000</v>
      </c>
      <c r="J753" s="25">
        <v>4</v>
      </c>
      <c r="K753" s="24">
        <v>40000</v>
      </c>
    </row>
    <row r="754" spans="1:11" ht="18">
      <c r="A754" s="2">
        <v>728</v>
      </c>
      <c r="B754" s="2">
        <v>120</v>
      </c>
      <c r="C754" s="74" t="s">
        <v>249</v>
      </c>
      <c r="D754" s="39"/>
      <c r="E754" s="73">
        <v>2007</v>
      </c>
      <c r="F754" s="69" t="s">
        <v>12</v>
      </c>
      <c r="G754" s="41">
        <v>3310</v>
      </c>
      <c r="H754" s="18">
        <v>1</v>
      </c>
      <c r="I754" s="41">
        <v>3310</v>
      </c>
      <c r="J754" s="70">
        <v>1</v>
      </c>
      <c r="K754" s="43">
        <v>3310</v>
      </c>
    </row>
    <row r="755" spans="1:11" ht="18">
      <c r="A755" s="2">
        <v>729</v>
      </c>
      <c r="B755" s="2">
        <v>121</v>
      </c>
      <c r="C755" s="74" t="s">
        <v>249</v>
      </c>
      <c r="D755" s="39"/>
      <c r="E755" s="73">
        <v>2007</v>
      </c>
      <c r="F755" s="69" t="s">
        <v>12</v>
      </c>
      <c r="G755" s="41">
        <v>3110</v>
      </c>
      <c r="H755" s="18">
        <v>10</v>
      </c>
      <c r="I755" s="107">
        <v>31100</v>
      </c>
      <c r="J755" s="70">
        <v>10</v>
      </c>
      <c r="K755" s="43">
        <v>31100</v>
      </c>
    </row>
    <row r="756" spans="1:11" ht="18">
      <c r="A756" s="2">
        <v>730</v>
      </c>
      <c r="B756" s="2">
        <v>122</v>
      </c>
      <c r="C756" s="19" t="s">
        <v>581</v>
      </c>
      <c r="D756" s="39"/>
      <c r="E756" s="73">
        <v>2018</v>
      </c>
      <c r="F756" s="69" t="s">
        <v>12</v>
      </c>
      <c r="G756" s="41">
        <v>19000</v>
      </c>
      <c r="H756" s="18">
        <v>1</v>
      </c>
      <c r="I756" s="41">
        <v>19000</v>
      </c>
      <c r="J756" s="70">
        <v>1</v>
      </c>
      <c r="K756" s="43">
        <v>19000</v>
      </c>
    </row>
    <row r="757" spans="1:11" ht="18">
      <c r="A757" s="2">
        <v>731</v>
      </c>
      <c r="B757" s="2">
        <v>123</v>
      </c>
      <c r="C757" s="19" t="s">
        <v>248</v>
      </c>
      <c r="D757" s="39"/>
      <c r="E757" s="73">
        <v>2018</v>
      </c>
      <c r="F757" s="69" t="s">
        <v>12</v>
      </c>
      <c r="G757" s="41">
        <v>20000</v>
      </c>
      <c r="H757" s="18">
        <v>1</v>
      </c>
      <c r="I757" s="41">
        <v>20000</v>
      </c>
      <c r="J757" s="70">
        <v>1</v>
      </c>
      <c r="K757" s="43">
        <v>20000</v>
      </c>
    </row>
    <row r="758" spans="1:11" ht="18">
      <c r="A758" s="2">
        <v>732</v>
      </c>
      <c r="B758" s="2">
        <v>124</v>
      </c>
      <c r="C758" s="19" t="s">
        <v>582</v>
      </c>
      <c r="D758" s="39"/>
      <c r="E758" s="73">
        <v>2018</v>
      </c>
      <c r="F758" s="69" t="s">
        <v>12</v>
      </c>
      <c r="G758" s="41">
        <v>9260</v>
      </c>
      <c r="H758" s="18">
        <v>11</v>
      </c>
      <c r="I758" s="41">
        <v>101860</v>
      </c>
      <c r="J758" s="70">
        <v>11</v>
      </c>
      <c r="K758" s="43">
        <v>101860</v>
      </c>
    </row>
    <row r="759" spans="1:11" ht="18">
      <c r="A759" s="2">
        <v>733</v>
      </c>
      <c r="B759" s="2">
        <v>125</v>
      </c>
      <c r="C759" s="19" t="s">
        <v>509</v>
      </c>
      <c r="D759" s="39"/>
      <c r="E759" s="73">
        <v>2007</v>
      </c>
      <c r="F759" s="69" t="s">
        <v>12</v>
      </c>
      <c r="G759" s="41">
        <v>7000</v>
      </c>
      <c r="H759" s="18">
        <v>5</v>
      </c>
      <c r="I759" s="41">
        <v>35000</v>
      </c>
      <c r="J759" s="70">
        <v>5</v>
      </c>
      <c r="K759" s="43">
        <v>35000</v>
      </c>
    </row>
    <row r="760" spans="1:11" ht="18">
      <c r="A760" s="2">
        <v>734</v>
      </c>
      <c r="B760" s="2">
        <v>126</v>
      </c>
      <c r="C760" s="54" t="s">
        <v>583</v>
      </c>
      <c r="D760" s="846"/>
      <c r="E760" s="73">
        <v>2007</v>
      </c>
      <c r="F760" s="69" t="s">
        <v>12</v>
      </c>
      <c r="G760" s="847">
        <v>5000</v>
      </c>
      <c r="H760" s="5">
        <v>2</v>
      </c>
      <c r="I760" s="847">
        <v>10000</v>
      </c>
      <c r="J760" s="848">
        <v>2</v>
      </c>
      <c r="K760" s="847">
        <v>10000</v>
      </c>
    </row>
    <row r="761" spans="1:11" ht="18">
      <c r="A761" s="2">
        <v>735</v>
      </c>
      <c r="B761" s="2">
        <v>127</v>
      </c>
      <c r="C761" s="11" t="s">
        <v>264</v>
      </c>
      <c r="D761" s="846"/>
      <c r="E761" s="73">
        <v>2007</v>
      </c>
      <c r="F761" s="69" t="s">
        <v>12</v>
      </c>
      <c r="G761" s="847">
        <v>12857</v>
      </c>
      <c r="H761" s="5">
        <v>57</v>
      </c>
      <c r="I761" s="847">
        <v>732849</v>
      </c>
      <c r="J761" s="848">
        <v>57</v>
      </c>
      <c r="K761" s="847">
        <v>732849</v>
      </c>
    </row>
    <row r="762" spans="1:11" ht="18">
      <c r="A762" s="2">
        <v>736</v>
      </c>
      <c r="B762" s="2">
        <v>128</v>
      </c>
      <c r="C762" s="19" t="s">
        <v>584</v>
      </c>
      <c r="D762" s="846"/>
      <c r="E762" s="73">
        <v>2018</v>
      </c>
      <c r="F762" s="69" t="s">
        <v>12</v>
      </c>
      <c r="G762" s="847">
        <v>24000</v>
      </c>
      <c r="H762" s="5">
        <v>2</v>
      </c>
      <c r="I762" s="847">
        <v>48000</v>
      </c>
      <c r="J762" s="848">
        <v>2</v>
      </c>
      <c r="K762" s="847">
        <v>48000</v>
      </c>
    </row>
    <row r="763" spans="1:11" ht="18">
      <c r="A763" s="2">
        <v>737</v>
      </c>
      <c r="B763" s="2">
        <v>129</v>
      </c>
      <c r="C763" s="54" t="s">
        <v>585</v>
      </c>
      <c r="D763" s="846"/>
      <c r="E763" s="841">
        <v>2018</v>
      </c>
      <c r="F763" s="69" t="s">
        <v>12</v>
      </c>
      <c r="G763" s="847">
        <v>15000</v>
      </c>
      <c r="H763" s="5">
        <v>1</v>
      </c>
      <c r="I763" s="847">
        <v>15000</v>
      </c>
      <c r="J763" s="848">
        <v>1</v>
      </c>
      <c r="K763" s="847">
        <v>15000</v>
      </c>
    </row>
    <row r="764" spans="1:11" ht="31.5">
      <c r="A764" s="2">
        <v>738</v>
      </c>
      <c r="B764" s="2">
        <v>130</v>
      </c>
      <c r="C764" s="11" t="s">
        <v>586</v>
      </c>
      <c r="D764" s="846"/>
      <c r="E764" s="841">
        <v>2019</v>
      </c>
      <c r="F764" s="69" t="s">
        <v>12</v>
      </c>
      <c r="G764" s="847">
        <v>20000</v>
      </c>
      <c r="H764" s="5">
        <v>5</v>
      </c>
      <c r="I764" s="847">
        <v>100000</v>
      </c>
      <c r="J764" s="848">
        <v>5</v>
      </c>
      <c r="K764" s="847">
        <v>100000</v>
      </c>
    </row>
    <row r="765" spans="1:11" ht="18">
      <c r="A765" s="2">
        <v>739</v>
      </c>
      <c r="B765" s="2">
        <v>131</v>
      </c>
      <c r="C765" s="54" t="s">
        <v>587</v>
      </c>
      <c r="D765" s="846"/>
      <c r="E765" s="841">
        <v>2019</v>
      </c>
      <c r="F765" s="69" t="s">
        <v>12</v>
      </c>
      <c r="G765" s="847">
        <v>8500</v>
      </c>
      <c r="H765" s="5">
        <v>25</v>
      </c>
      <c r="I765" s="847">
        <v>212500</v>
      </c>
      <c r="J765" s="848">
        <v>25</v>
      </c>
      <c r="K765" s="847">
        <v>212500</v>
      </c>
    </row>
    <row r="766" spans="1:11" ht="18">
      <c r="A766" s="2">
        <v>740</v>
      </c>
      <c r="B766" s="2">
        <v>132</v>
      </c>
      <c r="C766" s="54" t="s">
        <v>185</v>
      </c>
      <c r="D766" s="846"/>
      <c r="E766" s="841">
        <v>2019</v>
      </c>
      <c r="F766" s="69" t="s">
        <v>12</v>
      </c>
      <c r="G766" s="847">
        <v>14000</v>
      </c>
      <c r="H766" s="5">
        <v>150</v>
      </c>
      <c r="I766" s="847">
        <v>2100000</v>
      </c>
      <c r="J766" s="848">
        <v>150</v>
      </c>
      <c r="K766" s="847">
        <v>2100000</v>
      </c>
    </row>
    <row r="767" spans="1:11" ht="18">
      <c r="A767" s="2">
        <v>741</v>
      </c>
      <c r="B767" s="2">
        <v>133</v>
      </c>
      <c r="C767" s="54" t="s">
        <v>588</v>
      </c>
      <c r="D767" s="846"/>
      <c r="E767" s="841">
        <v>2017</v>
      </c>
      <c r="F767" s="69" t="s">
        <v>12</v>
      </c>
      <c r="G767" s="847">
        <v>16000</v>
      </c>
      <c r="H767" s="5">
        <v>1</v>
      </c>
      <c r="I767" s="847">
        <v>16000</v>
      </c>
      <c r="J767" s="37">
        <v>1</v>
      </c>
      <c r="K767" s="847">
        <v>16000</v>
      </c>
    </row>
    <row r="768" spans="1:11" ht="18">
      <c r="A768" s="2">
        <v>742</v>
      </c>
      <c r="B768" s="2">
        <v>134</v>
      </c>
      <c r="C768" s="843" t="s">
        <v>589</v>
      </c>
      <c r="D768" s="849"/>
      <c r="E768" s="841">
        <v>2017</v>
      </c>
      <c r="F768" s="69" t="s">
        <v>12</v>
      </c>
      <c r="G768" s="850">
        <v>15000</v>
      </c>
      <c r="H768" s="851">
        <v>1</v>
      </c>
      <c r="I768" s="850">
        <v>15000</v>
      </c>
      <c r="J768" s="852">
        <v>1</v>
      </c>
      <c r="K768" s="850">
        <v>15000</v>
      </c>
    </row>
    <row r="769" spans="1:11" ht="18">
      <c r="A769" s="2">
        <v>743</v>
      </c>
      <c r="B769" s="2">
        <v>135</v>
      </c>
      <c r="C769" s="54" t="s">
        <v>149</v>
      </c>
      <c r="D769" s="846"/>
      <c r="E769" s="841">
        <v>2022</v>
      </c>
      <c r="F769" s="69" t="s">
        <v>12</v>
      </c>
      <c r="G769" s="853">
        <v>12740</v>
      </c>
      <c r="H769" s="399">
        <v>1</v>
      </c>
      <c r="I769" s="853">
        <v>12740</v>
      </c>
      <c r="J769" s="854">
        <v>1</v>
      </c>
      <c r="K769" s="853">
        <v>12740</v>
      </c>
    </row>
    <row r="770" spans="1:11" ht="18">
      <c r="A770" s="2">
        <v>744</v>
      </c>
      <c r="B770" s="2">
        <v>136</v>
      </c>
      <c r="C770" s="3" t="s">
        <v>268</v>
      </c>
      <c r="D770" s="4"/>
      <c r="E770" s="4">
        <v>2023</v>
      </c>
      <c r="F770" s="69" t="s">
        <v>12</v>
      </c>
      <c r="G770" s="75">
        <v>165000</v>
      </c>
      <c r="H770" s="23">
        <v>1</v>
      </c>
      <c r="I770" s="76">
        <f>H770*G770</f>
        <v>165000</v>
      </c>
      <c r="J770" s="25">
        <v>1</v>
      </c>
      <c r="K770" s="76">
        <f>J770*G770</f>
        <v>165000</v>
      </c>
    </row>
    <row r="771" spans="1:11" ht="18">
      <c r="A771" s="2">
        <v>745</v>
      </c>
      <c r="B771" s="2">
        <v>137</v>
      </c>
      <c r="C771" s="3" t="s">
        <v>270</v>
      </c>
      <c r="D771" s="4"/>
      <c r="E771" s="4">
        <v>2023</v>
      </c>
      <c r="F771" s="69" t="s">
        <v>12</v>
      </c>
      <c r="G771" s="75">
        <v>410000</v>
      </c>
      <c r="H771" s="23">
        <v>3</v>
      </c>
      <c r="I771" s="76">
        <f>H771*G771</f>
        <v>1230000</v>
      </c>
      <c r="J771" s="25">
        <v>3</v>
      </c>
      <c r="K771" s="76">
        <f>J771*G771</f>
        <v>1230000</v>
      </c>
    </row>
    <row r="772" spans="1:11">
      <c r="A772" s="1138" t="s">
        <v>274</v>
      </c>
      <c r="B772" s="1139"/>
      <c r="C772" s="1139"/>
      <c r="D772" s="1139"/>
      <c r="E772" s="1139"/>
      <c r="F772" s="1139"/>
      <c r="G772" s="1140"/>
      <c r="H772" s="410">
        <f>SUM(H635:H769)</f>
        <v>556</v>
      </c>
      <c r="I772" s="855">
        <f>SUM(I750:I769)</f>
        <v>3954359</v>
      </c>
      <c r="J772" s="856">
        <f>SUM(J635:J769)</f>
        <v>556</v>
      </c>
      <c r="K772" s="855">
        <f>SUM(K750:K769)</f>
        <v>3954359</v>
      </c>
    </row>
    <row r="773" spans="1:11">
      <c r="B773" s="816"/>
      <c r="C773" s="816"/>
      <c r="E773" s="813"/>
      <c r="G773" s="817"/>
      <c r="H773" s="818"/>
      <c r="J773" s="813"/>
    </row>
    <row r="774" spans="1:11" ht="15.75">
      <c r="A774" s="108"/>
      <c r="B774" s="1141" t="s">
        <v>590</v>
      </c>
      <c r="C774" s="1141"/>
      <c r="D774" s="1141"/>
      <c r="E774" s="1141"/>
      <c r="F774" s="1141"/>
      <c r="G774" s="1141"/>
      <c r="H774" s="1141"/>
      <c r="I774" s="1141"/>
      <c r="J774" s="857"/>
      <c r="K774" s="858"/>
    </row>
    <row r="775" spans="1:11" ht="31.5">
      <c r="A775" s="77">
        <v>746</v>
      </c>
      <c r="B775" s="859">
        <v>1</v>
      </c>
      <c r="C775" s="860" t="s">
        <v>591</v>
      </c>
      <c r="D775" s="861" t="s">
        <v>592</v>
      </c>
      <c r="E775" s="861"/>
      <c r="F775" s="861" t="s">
        <v>12</v>
      </c>
      <c r="G775" s="862">
        <v>18028016</v>
      </c>
      <c r="H775" s="861">
        <v>1</v>
      </c>
      <c r="I775" s="863">
        <f t="shared" ref="I775:I810" si="30">H775*G775</f>
        <v>18028016</v>
      </c>
      <c r="J775" s="23">
        <v>1</v>
      </c>
      <c r="K775" s="22">
        <f t="shared" ref="K775:K810" si="31">J775*G775</f>
        <v>18028016</v>
      </c>
    </row>
    <row r="776" spans="1:11" ht="15.75">
      <c r="A776" s="77">
        <v>747</v>
      </c>
      <c r="B776" s="859">
        <v>2</v>
      </c>
      <c r="C776" s="860" t="s">
        <v>3229</v>
      </c>
      <c r="D776" s="861" t="s">
        <v>594</v>
      </c>
      <c r="E776" s="861"/>
      <c r="F776" s="861" t="s">
        <v>12</v>
      </c>
      <c r="G776" s="862">
        <v>53092732</v>
      </c>
      <c r="H776" s="861">
        <v>1</v>
      </c>
      <c r="I776" s="863">
        <f t="shared" si="30"/>
        <v>53092732</v>
      </c>
      <c r="J776" s="23">
        <v>1</v>
      </c>
      <c r="K776" s="22">
        <f t="shared" si="31"/>
        <v>53092732</v>
      </c>
    </row>
    <row r="777" spans="1:11" ht="15.75">
      <c r="A777" s="77">
        <v>748</v>
      </c>
      <c r="B777" s="859">
        <v>3</v>
      </c>
      <c r="C777" s="860" t="s">
        <v>593</v>
      </c>
      <c r="D777" s="861" t="s">
        <v>595</v>
      </c>
      <c r="E777" s="861"/>
      <c r="F777" s="861" t="s">
        <v>12</v>
      </c>
      <c r="G777" s="862">
        <v>92081500</v>
      </c>
      <c r="H777" s="861">
        <v>1</v>
      </c>
      <c r="I777" s="863">
        <f t="shared" si="30"/>
        <v>92081500</v>
      </c>
      <c r="J777" s="23">
        <v>1</v>
      </c>
      <c r="K777" s="22">
        <f t="shared" si="31"/>
        <v>92081500</v>
      </c>
    </row>
    <row r="778" spans="1:11" ht="15.75">
      <c r="A778" s="77">
        <v>749</v>
      </c>
      <c r="B778" s="859">
        <v>4</v>
      </c>
      <c r="C778" s="863" t="s">
        <v>596</v>
      </c>
      <c r="D778" s="861" t="s">
        <v>592</v>
      </c>
      <c r="E778" s="861"/>
      <c r="F778" s="861" t="s">
        <v>12</v>
      </c>
      <c r="G778" s="862">
        <v>21249449</v>
      </c>
      <c r="H778" s="861">
        <v>1</v>
      </c>
      <c r="I778" s="863">
        <f t="shared" si="30"/>
        <v>21249449</v>
      </c>
      <c r="J778" s="23">
        <v>1</v>
      </c>
      <c r="K778" s="22">
        <f t="shared" si="31"/>
        <v>21249449</v>
      </c>
    </row>
    <row r="779" spans="1:11" ht="15.75">
      <c r="A779" s="77">
        <v>750</v>
      </c>
      <c r="B779" s="859">
        <v>5</v>
      </c>
      <c r="C779" s="863" t="s">
        <v>597</v>
      </c>
      <c r="D779" s="861" t="s">
        <v>595</v>
      </c>
      <c r="E779" s="861"/>
      <c r="F779" s="861" t="s">
        <v>12</v>
      </c>
      <c r="G779" s="864">
        <v>156169600</v>
      </c>
      <c r="H779" s="865">
        <v>1</v>
      </c>
      <c r="I779" s="866">
        <f t="shared" si="30"/>
        <v>156169600</v>
      </c>
      <c r="J779" s="867">
        <v>1</v>
      </c>
      <c r="K779" s="868">
        <f t="shared" si="31"/>
        <v>156169600</v>
      </c>
    </row>
    <row r="780" spans="1:11" ht="31.5">
      <c r="A780" s="77">
        <v>751</v>
      </c>
      <c r="B780" s="859">
        <v>6</v>
      </c>
      <c r="C780" s="860" t="s">
        <v>598</v>
      </c>
      <c r="D780" s="861" t="s">
        <v>599</v>
      </c>
      <c r="E780" s="861"/>
      <c r="F780" s="861" t="s">
        <v>12</v>
      </c>
      <c r="G780" s="864">
        <v>8700000</v>
      </c>
      <c r="H780" s="865">
        <v>1</v>
      </c>
      <c r="I780" s="866">
        <f t="shared" si="30"/>
        <v>8700000</v>
      </c>
      <c r="J780" s="23">
        <v>1</v>
      </c>
      <c r="K780" s="22">
        <f t="shared" si="31"/>
        <v>8700000</v>
      </c>
    </row>
    <row r="781" spans="1:11" ht="31.5">
      <c r="A781" s="77">
        <v>752</v>
      </c>
      <c r="B781" s="859">
        <v>7</v>
      </c>
      <c r="C781" s="860" t="s">
        <v>600</v>
      </c>
      <c r="D781" s="861"/>
      <c r="E781" s="861" t="s">
        <v>601</v>
      </c>
      <c r="F781" s="869" t="s">
        <v>12</v>
      </c>
      <c r="G781" s="30">
        <v>840000</v>
      </c>
      <c r="H781" s="2">
        <v>1</v>
      </c>
      <c r="I781" s="383">
        <f t="shared" si="30"/>
        <v>840000</v>
      </c>
      <c r="J781" s="2">
        <v>1</v>
      </c>
      <c r="K781" s="383">
        <f t="shared" si="31"/>
        <v>840000</v>
      </c>
    </row>
    <row r="782" spans="1:11" ht="15.75">
      <c r="A782" s="77">
        <v>753</v>
      </c>
      <c r="B782" s="859">
        <v>8</v>
      </c>
      <c r="C782" s="860" t="s">
        <v>602</v>
      </c>
      <c r="D782" s="861"/>
      <c r="E782" s="861">
        <v>2014</v>
      </c>
      <c r="F782" s="869" t="s">
        <v>12</v>
      </c>
      <c r="G782" s="30">
        <v>42000</v>
      </c>
      <c r="H782" s="2">
        <v>1</v>
      </c>
      <c r="I782" s="383">
        <f t="shared" si="30"/>
        <v>42000</v>
      </c>
      <c r="J782" s="2">
        <v>1</v>
      </c>
      <c r="K782" s="383">
        <f t="shared" si="31"/>
        <v>42000</v>
      </c>
    </row>
    <row r="783" spans="1:11" ht="15.75">
      <c r="A783" s="77">
        <v>754</v>
      </c>
      <c r="B783" s="859">
        <v>9</v>
      </c>
      <c r="C783" s="860" t="s">
        <v>603</v>
      </c>
      <c r="D783" s="861"/>
      <c r="E783" s="861">
        <v>1987</v>
      </c>
      <c r="F783" s="869" t="s">
        <v>12</v>
      </c>
      <c r="G783" s="30">
        <v>20000</v>
      </c>
      <c r="H783" s="2">
        <v>1</v>
      </c>
      <c r="I783" s="383">
        <f t="shared" si="30"/>
        <v>20000</v>
      </c>
      <c r="J783" s="2">
        <v>1</v>
      </c>
      <c r="K783" s="383">
        <f t="shared" si="31"/>
        <v>20000</v>
      </c>
    </row>
    <row r="784" spans="1:11" ht="15.75">
      <c r="A784" s="77">
        <v>755</v>
      </c>
      <c r="B784" s="859">
        <v>10</v>
      </c>
      <c r="C784" s="860" t="s">
        <v>604</v>
      </c>
      <c r="D784" s="861"/>
      <c r="E784" s="861">
        <v>2010</v>
      </c>
      <c r="F784" s="869" t="s">
        <v>12</v>
      </c>
      <c r="G784" s="30">
        <v>120000</v>
      </c>
      <c r="H784" s="2">
        <v>1</v>
      </c>
      <c r="I784" s="383">
        <f t="shared" si="30"/>
        <v>120000</v>
      </c>
      <c r="J784" s="2">
        <v>1</v>
      </c>
      <c r="K784" s="383">
        <f t="shared" si="31"/>
        <v>120000</v>
      </c>
    </row>
    <row r="785" spans="1:11" ht="15.75">
      <c r="A785" s="77">
        <v>756</v>
      </c>
      <c r="B785" s="859">
        <v>11</v>
      </c>
      <c r="C785" s="860" t="s">
        <v>605</v>
      </c>
      <c r="D785" s="861"/>
      <c r="E785" s="861">
        <v>2010</v>
      </c>
      <c r="F785" s="869" t="s">
        <v>12</v>
      </c>
      <c r="G785" s="30">
        <v>20000</v>
      </c>
      <c r="H785" s="2">
        <v>1</v>
      </c>
      <c r="I785" s="383">
        <f t="shared" si="30"/>
        <v>20000</v>
      </c>
      <c r="J785" s="2">
        <v>1</v>
      </c>
      <c r="K785" s="383">
        <f t="shared" si="31"/>
        <v>20000</v>
      </c>
    </row>
    <row r="786" spans="1:11" ht="15.75">
      <c r="A786" s="77">
        <v>757</v>
      </c>
      <c r="B786" s="859">
        <v>12</v>
      </c>
      <c r="C786" s="860" t="s">
        <v>606</v>
      </c>
      <c r="D786" s="861"/>
      <c r="E786" s="861">
        <v>2014</v>
      </c>
      <c r="F786" s="869" t="s">
        <v>12</v>
      </c>
      <c r="G786" s="30">
        <v>10000</v>
      </c>
      <c r="H786" s="2">
        <v>1</v>
      </c>
      <c r="I786" s="383">
        <f t="shared" si="30"/>
        <v>10000</v>
      </c>
      <c r="J786" s="2">
        <v>1</v>
      </c>
      <c r="K786" s="383">
        <f t="shared" si="31"/>
        <v>10000</v>
      </c>
    </row>
    <row r="787" spans="1:11" ht="15.75">
      <c r="A787" s="77">
        <v>758</v>
      </c>
      <c r="B787" s="859">
        <v>13</v>
      </c>
      <c r="C787" s="860" t="s">
        <v>607</v>
      </c>
      <c r="D787" s="861"/>
      <c r="E787" s="861">
        <v>2015</v>
      </c>
      <c r="F787" s="869" t="s">
        <v>12</v>
      </c>
      <c r="G787" s="30">
        <v>80000</v>
      </c>
      <c r="H787" s="2">
        <v>1</v>
      </c>
      <c r="I787" s="383">
        <f t="shared" si="30"/>
        <v>80000</v>
      </c>
      <c r="J787" s="2">
        <v>1</v>
      </c>
      <c r="K787" s="383">
        <f t="shared" si="31"/>
        <v>80000</v>
      </c>
    </row>
    <row r="788" spans="1:11" ht="15.75">
      <c r="A788" s="77">
        <v>759</v>
      </c>
      <c r="B788" s="859">
        <v>14</v>
      </c>
      <c r="C788" s="860" t="s">
        <v>608</v>
      </c>
      <c r="D788" s="861"/>
      <c r="E788" s="861">
        <v>2015</v>
      </c>
      <c r="F788" s="869" t="s">
        <v>12</v>
      </c>
      <c r="G788" s="30">
        <v>31500</v>
      </c>
      <c r="H788" s="2">
        <v>1</v>
      </c>
      <c r="I788" s="383">
        <f t="shared" si="30"/>
        <v>31500</v>
      </c>
      <c r="J788" s="2">
        <v>1</v>
      </c>
      <c r="K788" s="383">
        <f t="shared" si="31"/>
        <v>31500</v>
      </c>
    </row>
    <row r="789" spans="1:11" ht="15.75">
      <c r="A789" s="77">
        <v>760</v>
      </c>
      <c r="B789" s="859">
        <v>15</v>
      </c>
      <c r="C789" s="860" t="s">
        <v>609</v>
      </c>
      <c r="D789" s="861"/>
      <c r="E789" s="861">
        <v>2015</v>
      </c>
      <c r="F789" s="869" t="s">
        <v>12</v>
      </c>
      <c r="G789" s="30">
        <v>24500</v>
      </c>
      <c r="H789" s="2">
        <v>1</v>
      </c>
      <c r="I789" s="383">
        <f t="shared" si="30"/>
        <v>24500</v>
      </c>
      <c r="J789" s="2">
        <v>1</v>
      </c>
      <c r="K789" s="383">
        <f t="shared" si="31"/>
        <v>24500</v>
      </c>
    </row>
    <row r="790" spans="1:11" ht="15.75">
      <c r="A790" s="77">
        <v>761</v>
      </c>
      <c r="B790" s="859">
        <v>16</v>
      </c>
      <c r="C790" s="860" t="s">
        <v>608</v>
      </c>
      <c r="D790" s="861"/>
      <c r="E790" s="861">
        <v>2016</v>
      </c>
      <c r="F790" s="869" t="s">
        <v>12</v>
      </c>
      <c r="G790" s="30">
        <v>84000</v>
      </c>
      <c r="H790" s="2">
        <v>1</v>
      </c>
      <c r="I790" s="383">
        <f t="shared" si="30"/>
        <v>84000</v>
      </c>
      <c r="J790" s="2">
        <v>1</v>
      </c>
      <c r="K790" s="383">
        <f t="shared" si="31"/>
        <v>84000</v>
      </c>
    </row>
    <row r="791" spans="1:11" ht="15.75">
      <c r="A791" s="77">
        <v>762</v>
      </c>
      <c r="B791" s="859">
        <v>17</v>
      </c>
      <c r="C791" s="860" t="s">
        <v>608</v>
      </c>
      <c r="D791" s="861"/>
      <c r="E791" s="861">
        <v>2016</v>
      </c>
      <c r="F791" s="869" t="s">
        <v>12</v>
      </c>
      <c r="G791" s="30">
        <v>91000</v>
      </c>
      <c r="H791" s="2">
        <v>1</v>
      </c>
      <c r="I791" s="383">
        <f t="shared" si="30"/>
        <v>91000</v>
      </c>
      <c r="J791" s="2">
        <v>1</v>
      </c>
      <c r="K791" s="383">
        <f t="shared" si="31"/>
        <v>91000</v>
      </c>
    </row>
    <row r="792" spans="1:11" ht="15.75">
      <c r="A792" s="77">
        <v>763</v>
      </c>
      <c r="B792" s="859">
        <v>18</v>
      </c>
      <c r="C792" s="860" t="s">
        <v>610</v>
      </c>
      <c r="D792" s="861"/>
      <c r="E792" s="861">
        <v>2010</v>
      </c>
      <c r="F792" s="869" t="s">
        <v>12</v>
      </c>
      <c r="G792" s="30">
        <v>5000</v>
      </c>
      <c r="H792" s="2">
        <v>1</v>
      </c>
      <c r="I792" s="383">
        <f t="shared" si="30"/>
        <v>5000</v>
      </c>
      <c r="J792" s="2">
        <v>1</v>
      </c>
      <c r="K792" s="383">
        <f t="shared" si="31"/>
        <v>5000</v>
      </c>
    </row>
    <row r="793" spans="1:11" ht="15.75">
      <c r="A793" s="77">
        <v>764</v>
      </c>
      <c r="B793" s="859">
        <v>19</v>
      </c>
      <c r="C793" s="860" t="s">
        <v>611</v>
      </c>
      <c r="D793" s="861"/>
      <c r="E793" s="861">
        <v>2013</v>
      </c>
      <c r="F793" s="869" t="s">
        <v>12</v>
      </c>
      <c r="G793" s="30">
        <v>210000</v>
      </c>
      <c r="H793" s="2">
        <v>1</v>
      </c>
      <c r="I793" s="383">
        <f t="shared" si="30"/>
        <v>210000</v>
      </c>
      <c r="J793" s="2">
        <v>1</v>
      </c>
      <c r="K793" s="383">
        <f t="shared" si="31"/>
        <v>210000</v>
      </c>
    </row>
    <row r="794" spans="1:11" ht="15.75">
      <c r="A794" s="77">
        <v>765</v>
      </c>
      <c r="B794" s="859">
        <v>20</v>
      </c>
      <c r="C794" s="860" t="s">
        <v>612</v>
      </c>
      <c r="D794" s="861"/>
      <c r="E794" s="861">
        <v>2015</v>
      </c>
      <c r="F794" s="869" t="s">
        <v>12</v>
      </c>
      <c r="G794" s="30">
        <v>40000</v>
      </c>
      <c r="H794" s="2">
        <v>1</v>
      </c>
      <c r="I794" s="383">
        <f t="shared" si="30"/>
        <v>40000</v>
      </c>
      <c r="J794" s="2">
        <v>1</v>
      </c>
      <c r="K794" s="383">
        <f t="shared" si="31"/>
        <v>40000</v>
      </c>
    </row>
    <row r="795" spans="1:11" ht="15.75">
      <c r="A795" s="77">
        <v>766</v>
      </c>
      <c r="B795" s="859">
        <v>21</v>
      </c>
      <c r="C795" s="860" t="s">
        <v>613</v>
      </c>
      <c r="D795" s="861"/>
      <c r="E795" s="861">
        <v>2016</v>
      </c>
      <c r="F795" s="869" t="s">
        <v>12</v>
      </c>
      <c r="G795" s="30">
        <v>20000</v>
      </c>
      <c r="H795" s="2">
        <v>1</v>
      </c>
      <c r="I795" s="383">
        <f t="shared" si="30"/>
        <v>20000</v>
      </c>
      <c r="J795" s="2">
        <v>1</v>
      </c>
      <c r="K795" s="383">
        <f t="shared" si="31"/>
        <v>20000</v>
      </c>
    </row>
    <row r="796" spans="1:11" ht="15.75">
      <c r="A796" s="77">
        <v>767</v>
      </c>
      <c r="B796" s="859">
        <v>22</v>
      </c>
      <c r="C796" s="860" t="s">
        <v>614</v>
      </c>
      <c r="D796" s="861"/>
      <c r="E796" s="861">
        <v>2015</v>
      </c>
      <c r="F796" s="869" t="s">
        <v>12</v>
      </c>
      <c r="G796" s="30">
        <v>40000</v>
      </c>
      <c r="H796" s="2">
        <v>1</v>
      </c>
      <c r="I796" s="383">
        <f t="shared" si="30"/>
        <v>40000</v>
      </c>
      <c r="J796" s="2">
        <v>1</v>
      </c>
      <c r="K796" s="383">
        <f t="shared" si="31"/>
        <v>40000</v>
      </c>
    </row>
    <row r="797" spans="1:11" ht="15.75">
      <c r="A797" s="77">
        <v>768</v>
      </c>
      <c r="B797" s="859">
        <v>23</v>
      </c>
      <c r="C797" s="860" t="s">
        <v>615</v>
      </c>
      <c r="D797" s="861"/>
      <c r="E797" s="861">
        <v>216</v>
      </c>
      <c r="F797" s="869" t="s">
        <v>12</v>
      </c>
      <c r="G797" s="30">
        <v>49000</v>
      </c>
      <c r="H797" s="2">
        <v>1</v>
      </c>
      <c r="I797" s="383">
        <f t="shared" si="30"/>
        <v>49000</v>
      </c>
      <c r="J797" s="2">
        <v>1</v>
      </c>
      <c r="K797" s="383">
        <f t="shared" si="31"/>
        <v>49000</v>
      </c>
    </row>
    <row r="798" spans="1:11" ht="31.5">
      <c r="A798" s="77">
        <v>769</v>
      </c>
      <c r="B798" s="859">
        <v>24</v>
      </c>
      <c r="C798" s="860" t="s">
        <v>616</v>
      </c>
      <c r="D798" s="861"/>
      <c r="E798" s="861">
        <v>2016</v>
      </c>
      <c r="F798" s="869" t="s">
        <v>12</v>
      </c>
      <c r="G798" s="30">
        <v>25000</v>
      </c>
      <c r="H798" s="2">
        <v>1</v>
      </c>
      <c r="I798" s="383">
        <f t="shared" si="30"/>
        <v>25000</v>
      </c>
      <c r="J798" s="2">
        <v>1</v>
      </c>
      <c r="K798" s="383">
        <f t="shared" si="31"/>
        <v>25000</v>
      </c>
    </row>
    <row r="799" spans="1:11" ht="15.75">
      <c r="A799" s="77">
        <v>770</v>
      </c>
      <c r="B799" s="859">
        <v>25</v>
      </c>
      <c r="C799" s="860" t="s">
        <v>617</v>
      </c>
      <c r="D799" s="861"/>
      <c r="E799" s="861">
        <v>2016</v>
      </c>
      <c r="F799" s="869" t="s">
        <v>12</v>
      </c>
      <c r="G799" s="30">
        <v>20000</v>
      </c>
      <c r="H799" s="2">
        <v>1</v>
      </c>
      <c r="I799" s="383">
        <f t="shared" si="30"/>
        <v>20000</v>
      </c>
      <c r="J799" s="2">
        <v>1</v>
      </c>
      <c r="K799" s="383">
        <f t="shared" si="31"/>
        <v>20000</v>
      </c>
    </row>
    <row r="800" spans="1:11" ht="31.5">
      <c r="A800" s="77">
        <v>771</v>
      </c>
      <c r="B800" s="859">
        <v>26</v>
      </c>
      <c r="C800" s="860" t="s">
        <v>618</v>
      </c>
      <c r="D800" s="861"/>
      <c r="E800" s="861">
        <v>2018</v>
      </c>
      <c r="F800" s="869" t="s">
        <v>12</v>
      </c>
      <c r="G800" s="30">
        <v>40000</v>
      </c>
      <c r="H800" s="2">
        <v>1</v>
      </c>
      <c r="I800" s="383">
        <f t="shared" si="30"/>
        <v>40000</v>
      </c>
      <c r="J800" s="2">
        <v>1</v>
      </c>
      <c r="K800" s="383">
        <f t="shared" si="31"/>
        <v>40000</v>
      </c>
    </row>
    <row r="801" spans="1:11" ht="15.75">
      <c r="A801" s="77">
        <v>772</v>
      </c>
      <c r="B801" s="859">
        <v>27</v>
      </c>
      <c r="C801" s="860" t="s">
        <v>619</v>
      </c>
      <c r="D801" s="861"/>
      <c r="E801" s="861">
        <v>2018</v>
      </c>
      <c r="F801" s="869" t="s">
        <v>12</v>
      </c>
      <c r="G801" s="30">
        <v>25000</v>
      </c>
      <c r="H801" s="2">
        <v>1</v>
      </c>
      <c r="I801" s="383">
        <f t="shared" si="30"/>
        <v>25000</v>
      </c>
      <c r="J801" s="2">
        <v>1</v>
      </c>
      <c r="K801" s="383">
        <f t="shared" si="31"/>
        <v>25000</v>
      </c>
    </row>
    <row r="802" spans="1:11" ht="15.75">
      <c r="A802" s="77">
        <v>773</v>
      </c>
      <c r="B802" s="859">
        <v>28</v>
      </c>
      <c r="C802" s="860" t="s">
        <v>620</v>
      </c>
      <c r="D802" s="861"/>
      <c r="E802" s="861">
        <v>2018</v>
      </c>
      <c r="F802" s="869" t="s">
        <v>12</v>
      </c>
      <c r="G802" s="30">
        <v>20000</v>
      </c>
      <c r="H802" s="2">
        <v>1</v>
      </c>
      <c r="I802" s="383">
        <f t="shared" si="30"/>
        <v>20000</v>
      </c>
      <c r="J802" s="2">
        <v>1</v>
      </c>
      <c r="K802" s="383">
        <f t="shared" si="31"/>
        <v>20000</v>
      </c>
    </row>
    <row r="803" spans="1:11" ht="31.5">
      <c r="A803" s="77">
        <v>774</v>
      </c>
      <c r="B803" s="859">
        <v>29</v>
      </c>
      <c r="C803" s="863" t="s">
        <v>621</v>
      </c>
      <c r="D803" s="861"/>
      <c r="E803" s="861">
        <v>2019</v>
      </c>
      <c r="F803" s="869" t="s">
        <v>12</v>
      </c>
      <c r="G803" s="30">
        <v>80000</v>
      </c>
      <c r="H803" s="2">
        <v>1</v>
      </c>
      <c r="I803" s="383">
        <f t="shared" si="30"/>
        <v>80000</v>
      </c>
      <c r="J803" s="2">
        <v>1</v>
      </c>
      <c r="K803" s="383">
        <f t="shared" si="31"/>
        <v>80000</v>
      </c>
    </row>
    <row r="804" spans="1:11" ht="31.5">
      <c r="A804" s="77">
        <v>775</v>
      </c>
      <c r="B804" s="859">
        <v>30</v>
      </c>
      <c r="C804" s="863" t="s">
        <v>621</v>
      </c>
      <c r="D804" s="861"/>
      <c r="E804" s="861">
        <v>2019</v>
      </c>
      <c r="F804" s="869" t="s">
        <v>12</v>
      </c>
      <c r="G804" s="30">
        <v>80000</v>
      </c>
      <c r="H804" s="2">
        <v>1</v>
      </c>
      <c r="I804" s="383">
        <f t="shared" si="30"/>
        <v>80000</v>
      </c>
      <c r="J804" s="2">
        <v>1</v>
      </c>
      <c r="K804" s="383">
        <f t="shared" si="31"/>
        <v>80000</v>
      </c>
    </row>
    <row r="805" spans="1:11" ht="15.75">
      <c r="A805" s="77">
        <v>776</v>
      </c>
      <c r="B805" s="859">
        <v>31</v>
      </c>
      <c r="C805" s="863" t="s">
        <v>611</v>
      </c>
      <c r="D805" s="861"/>
      <c r="E805" s="861">
        <v>2020</v>
      </c>
      <c r="F805" s="869" t="s">
        <v>12</v>
      </c>
      <c r="G805" s="30">
        <v>524860</v>
      </c>
      <c r="H805" s="2">
        <v>1</v>
      </c>
      <c r="I805" s="383">
        <f t="shared" si="30"/>
        <v>524860</v>
      </c>
      <c r="J805" s="2">
        <v>1</v>
      </c>
      <c r="K805" s="383">
        <f t="shared" si="31"/>
        <v>524860</v>
      </c>
    </row>
    <row r="806" spans="1:11" ht="15.75">
      <c r="A806" s="77">
        <v>777</v>
      </c>
      <c r="B806" s="859">
        <v>32</v>
      </c>
      <c r="C806" s="866" t="s">
        <v>622</v>
      </c>
      <c r="D806" s="870"/>
      <c r="E806" s="870" t="s">
        <v>623</v>
      </c>
      <c r="F806" s="869" t="s">
        <v>12</v>
      </c>
      <c r="G806" s="30">
        <v>19017</v>
      </c>
      <c r="H806" s="2">
        <v>1</v>
      </c>
      <c r="I806" s="383">
        <f t="shared" si="30"/>
        <v>19017</v>
      </c>
      <c r="J806" s="2">
        <v>1</v>
      </c>
      <c r="K806" s="383">
        <f t="shared" si="31"/>
        <v>19017</v>
      </c>
    </row>
    <row r="807" spans="1:11" ht="15.75">
      <c r="A807" s="77">
        <v>778</v>
      </c>
      <c r="B807" s="859">
        <v>33</v>
      </c>
      <c r="C807" s="871" t="s">
        <v>622</v>
      </c>
      <c r="D807" s="872"/>
      <c r="E807" s="872" t="s">
        <v>623</v>
      </c>
      <c r="F807" s="869" t="s">
        <v>12</v>
      </c>
      <c r="G807" s="30">
        <v>24033</v>
      </c>
      <c r="H807" s="2">
        <v>1</v>
      </c>
      <c r="I807" s="383">
        <f t="shared" si="30"/>
        <v>24033</v>
      </c>
      <c r="J807" s="2">
        <v>1</v>
      </c>
      <c r="K807" s="383">
        <f t="shared" si="31"/>
        <v>24033</v>
      </c>
    </row>
    <row r="808" spans="1:11" ht="15.75">
      <c r="A808" s="77">
        <v>779</v>
      </c>
      <c r="B808" s="859">
        <v>34</v>
      </c>
      <c r="C808" s="863" t="s">
        <v>624</v>
      </c>
      <c r="D808" s="873"/>
      <c r="E808" s="873">
        <v>2021</v>
      </c>
      <c r="F808" s="869" t="s">
        <v>12</v>
      </c>
      <c r="G808" s="30">
        <v>196000</v>
      </c>
      <c r="H808" s="2">
        <v>3</v>
      </c>
      <c r="I808" s="383">
        <f t="shared" si="30"/>
        <v>588000</v>
      </c>
      <c r="J808" s="2">
        <v>3</v>
      </c>
      <c r="K808" s="383">
        <f t="shared" si="31"/>
        <v>588000</v>
      </c>
    </row>
    <row r="809" spans="1:11" ht="15.75">
      <c r="A809" s="77">
        <v>780</v>
      </c>
      <c r="B809" s="859">
        <v>35</v>
      </c>
      <c r="C809" s="863" t="s">
        <v>625</v>
      </c>
      <c r="D809" s="861"/>
      <c r="E809" s="861">
        <v>2022</v>
      </c>
      <c r="F809" s="869" t="s">
        <v>12</v>
      </c>
      <c r="G809" s="30">
        <v>175000</v>
      </c>
      <c r="H809" s="2">
        <v>1</v>
      </c>
      <c r="I809" s="383">
        <f t="shared" si="30"/>
        <v>175000</v>
      </c>
      <c r="J809" s="2">
        <v>1</v>
      </c>
      <c r="K809" s="383">
        <f t="shared" si="31"/>
        <v>175000</v>
      </c>
    </row>
    <row r="810" spans="1:11" ht="15.75">
      <c r="A810" s="77">
        <v>781</v>
      </c>
      <c r="B810" s="859">
        <v>36</v>
      </c>
      <c r="C810" s="866" t="s">
        <v>626</v>
      </c>
      <c r="D810" s="865"/>
      <c r="E810" s="865">
        <v>2022</v>
      </c>
      <c r="F810" s="874" t="s">
        <v>12</v>
      </c>
      <c r="G810" s="875">
        <v>49000</v>
      </c>
      <c r="H810" s="876">
        <v>2</v>
      </c>
      <c r="I810" s="877">
        <f t="shared" si="30"/>
        <v>98000</v>
      </c>
      <c r="J810" s="876">
        <v>2</v>
      </c>
      <c r="K810" s="877">
        <f t="shared" si="31"/>
        <v>98000</v>
      </c>
    </row>
    <row r="811" spans="1:11" ht="15.75">
      <c r="A811" s="77">
        <v>782</v>
      </c>
      <c r="B811" s="859">
        <v>37</v>
      </c>
      <c r="C811" s="860" t="s">
        <v>627</v>
      </c>
      <c r="D811" s="863"/>
      <c r="E811" s="873">
        <v>2014</v>
      </c>
      <c r="F811" s="861" t="s">
        <v>12</v>
      </c>
      <c r="G811" s="862">
        <v>15000</v>
      </c>
      <c r="H811" s="861">
        <v>1</v>
      </c>
      <c r="I811" s="863">
        <v>15000</v>
      </c>
      <c r="J811" s="23">
        <v>1</v>
      </c>
      <c r="K811" s="22">
        <v>15000</v>
      </c>
    </row>
    <row r="812" spans="1:11" ht="15.75">
      <c r="A812" s="77">
        <v>783</v>
      </c>
      <c r="B812" s="859">
        <v>38</v>
      </c>
      <c r="C812" s="860" t="s">
        <v>628</v>
      </c>
      <c r="D812" s="863"/>
      <c r="E812" s="873">
        <v>2002</v>
      </c>
      <c r="F812" s="861" t="s">
        <v>12</v>
      </c>
      <c r="G812" s="862">
        <v>8000</v>
      </c>
      <c r="H812" s="861">
        <v>1</v>
      </c>
      <c r="I812" s="863">
        <v>8000</v>
      </c>
      <c r="J812" s="23">
        <v>1</v>
      </c>
      <c r="K812" s="22">
        <v>8000</v>
      </c>
    </row>
    <row r="813" spans="1:11" ht="15.75">
      <c r="A813" s="77">
        <v>784</v>
      </c>
      <c r="B813" s="859">
        <v>39</v>
      </c>
      <c r="C813" s="860" t="s">
        <v>628</v>
      </c>
      <c r="D813" s="863"/>
      <c r="E813" s="873">
        <v>2014</v>
      </c>
      <c r="F813" s="861" t="s">
        <v>12</v>
      </c>
      <c r="G813" s="862">
        <v>20000</v>
      </c>
      <c r="H813" s="861">
        <v>1</v>
      </c>
      <c r="I813" s="863">
        <v>20000</v>
      </c>
      <c r="J813" s="23">
        <v>1</v>
      </c>
      <c r="K813" s="22">
        <v>20000</v>
      </c>
    </row>
    <row r="814" spans="1:11" ht="15.75">
      <c r="A814" s="77">
        <v>785</v>
      </c>
      <c r="B814" s="859">
        <v>40</v>
      </c>
      <c r="C814" s="860" t="s">
        <v>629</v>
      </c>
      <c r="D814" s="863"/>
      <c r="E814" s="873">
        <v>2015</v>
      </c>
      <c r="F814" s="861" t="s">
        <v>12</v>
      </c>
      <c r="G814" s="862">
        <v>24000</v>
      </c>
      <c r="H814" s="861">
        <v>1</v>
      </c>
      <c r="I814" s="863">
        <v>24000</v>
      </c>
      <c r="J814" s="23">
        <v>1</v>
      </c>
      <c r="K814" s="22">
        <v>24000</v>
      </c>
    </row>
    <row r="815" spans="1:11" ht="15.75">
      <c r="A815" s="77">
        <v>786</v>
      </c>
      <c r="B815" s="859">
        <v>41</v>
      </c>
      <c r="C815" s="860" t="s">
        <v>630</v>
      </c>
      <c r="D815" s="863"/>
      <c r="E815" s="873">
        <v>2015</v>
      </c>
      <c r="F815" s="861" t="s">
        <v>12</v>
      </c>
      <c r="G815" s="862">
        <v>14000</v>
      </c>
      <c r="H815" s="861">
        <v>1</v>
      </c>
      <c r="I815" s="863">
        <v>14000</v>
      </c>
      <c r="J815" s="23">
        <v>1</v>
      </c>
      <c r="K815" s="22">
        <v>14000</v>
      </c>
    </row>
    <row r="816" spans="1:11" ht="15.75">
      <c r="A816" s="77">
        <v>787</v>
      </c>
      <c r="B816" s="859">
        <v>42</v>
      </c>
      <c r="C816" s="860" t="s">
        <v>631</v>
      </c>
      <c r="D816" s="863"/>
      <c r="E816" s="873">
        <v>2007</v>
      </c>
      <c r="F816" s="861" t="s">
        <v>12</v>
      </c>
      <c r="G816" s="862">
        <v>4000</v>
      </c>
      <c r="H816" s="861">
        <v>1</v>
      </c>
      <c r="I816" s="863">
        <v>4000</v>
      </c>
      <c r="J816" s="23">
        <v>1</v>
      </c>
      <c r="K816" s="22">
        <v>4000</v>
      </c>
    </row>
    <row r="817" spans="1:11" ht="15.75">
      <c r="A817" s="77">
        <v>788</v>
      </c>
      <c r="B817" s="859">
        <v>43</v>
      </c>
      <c r="C817" s="878" t="s">
        <v>632</v>
      </c>
      <c r="D817" s="866"/>
      <c r="E817" s="870">
        <v>2018</v>
      </c>
      <c r="F817" s="865" t="s">
        <v>12</v>
      </c>
      <c r="G817" s="864">
        <v>20000</v>
      </c>
      <c r="H817" s="865">
        <v>1</v>
      </c>
      <c r="I817" s="866">
        <v>20000</v>
      </c>
      <c r="J817" s="867">
        <v>1</v>
      </c>
      <c r="K817" s="868">
        <v>20000</v>
      </c>
    </row>
    <row r="818" spans="1:11" ht="24" customHeight="1">
      <c r="A818" s="1142" t="s">
        <v>274</v>
      </c>
      <c r="B818" s="1143"/>
      <c r="C818" s="1143"/>
      <c r="D818" s="1143"/>
      <c r="E818" s="1143"/>
      <c r="F818" s="1143"/>
      <c r="G818" s="1144"/>
      <c r="H818" s="408">
        <f>SUM(H775:H817)</f>
        <v>46</v>
      </c>
      <c r="I818" s="840">
        <f>SUM(I775:I817)</f>
        <v>352872207</v>
      </c>
      <c r="J818" s="879">
        <f>SUM(J775:J817)</f>
        <v>46</v>
      </c>
      <c r="K818" s="880">
        <f>SUM(K775:K817)</f>
        <v>352872207</v>
      </c>
    </row>
    <row r="819" spans="1:11" ht="24" customHeight="1">
      <c r="A819" s="881"/>
      <c r="B819" s="881"/>
      <c r="C819" s="881"/>
      <c r="D819" s="881"/>
      <c r="E819" s="881"/>
      <c r="F819" s="881"/>
      <c r="G819" s="881"/>
      <c r="H819" s="881"/>
      <c r="I819" s="882"/>
      <c r="J819" s="883"/>
      <c r="K819" s="884"/>
    </row>
    <row r="820" spans="1:11" ht="24" customHeight="1">
      <c r="A820" s="881"/>
      <c r="B820" s="881"/>
      <c r="C820" s="881"/>
      <c r="D820" s="881"/>
      <c r="E820" s="881"/>
      <c r="F820" s="881"/>
      <c r="G820" s="1191" t="s">
        <v>3232</v>
      </c>
      <c r="H820" s="1191"/>
      <c r="I820" s="1191"/>
      <c r="J820" s="1191"/>
      <c r="K820" s="884"/>
    </row>
    <row r="821" spans="1:11">
      <c r="A821" s="881"/>
      <c r="B821" s="881"/>
      <c r="C821" s="881"/>
      <c r="D821" s="881"/>
      <c r="E821" s="881"/>
      <c r="F821" s="881"/>
      <c r="G821" s="1191"/>
      <c r="H821" s="1191"/>
      <c r="I821" s="1191"/>
      <c r="J821" s="1191"/>
      <c r="K821" s="884"/>
    </row>
    <row r="822" spans="1:11">
      <c r="A822" s="881"/>
      <c r="B822" s="881"/>
      <c r="C822" s="881"/>
      <c r="D822" s="881"/>
      <c r="E822" s="881"/>
      <c r="F822" s="881"/>
      <c r="G822" s="1191"/>
      <c r="H822" s="1191"/>
      <c r="I822" s="1191"/>
      <c r="J822" s="1191"/>
      <c r="K822" s="884"/>
    </row>
    <row r="825" spans="1:11" ht="24" customHeight="1">
      <c r="A825" s="881"/>
      <c r="B825" s="138"/>
      <c r="C825" s="1159" t="s">
        <v>677</v>
      </c>
      <c r="D825" s="1159"/>
      <c r="E825" s="1159"/>
      <c r="F825" s="1159"/>
      <c r="G825" s="1159"/>
      <c r="H825" s="1159"/>
      <c r="I825" s="1159"/>
      <c r="J825" s="1159"/>
      <c r="K825" s="884"/>
    </row>
    <row r="826" spans="1:11" s="885" customFormat="1" ht="24" customHeight="1">
      <c r="A826" s="881"/>
      <c r="B826" s="1178" t="s">
        <v>678</v>
      </c>
      <c r="C826" s="1178" t="s">
        <v>679</v>
      </c>
      <c r="D826" s="1180" t="s">
        <v>680</v>
      </c>
      <c r="E826" s="1178" t="s">
        <v>5</v>
      </c>
      <c r="F826" s="1178" t="s">
        <v>681</v>
      </c>
      <c r="G826" s="1160" t="s">
        <v>682</v>
      </c>
      <c r="H826" s="1161"/>
      <c r="I826" s="1162" t="s">
        <v>683</v>
      </c>
      <c r="J826" s="1163"/>
      <c r="K826" s="884"/>
    </row>
    <row r="827" spans="1:11" s="885" customFormat="1" ht="24" customHeight="1">
      <c r="A827" s="881"/>
      <c r="B827" s="1179"/>
      <c r="C827" s="1179"/>
      <c r="D827" s="1181"/>
      <c r="E827" s="1179"/>
      <c r="F827" s="1179"/>
      <c r="G827" s="250" t="s">
        <v>684</v>
      </c>
      <c r="H827" s="250" t="s">
        <v>685</v>
      </c>
      <c r="I827" s="153" t="s">
        <v>686</v>
      </c>
      <c r="J827" s="154" t="s">
        <v>687</v>
      </c>
      <c r="K827" s="884"/>
    </row>
    <row r="828" spans="1:11" ht="24" customHeight="1">
      <c r="A828" s="881"/>
      <c r="B828" s="141">
        <v>1</v>
      </c>
      <c r="C828" s="141" t="s">
        <v>688</v>
      </c>
      <c r="D828" s="68">
        <v>2008</v>
      </c>
      <c r="E828" s="68" t="s">
        <v>12</v>
      </c>
      <c r="F828" s="142">
        <v>15000</v>
      </c>
      <c r="G828" s="141">
        <v>1</v>
      </c>
      <c r="H828" s="142">
        <f>SUM(F828*G828)</f>
        <v>15000</v>
      </c>
      <c r="I828" s="142">
        <v>1</v>
      </c>
      <c r="J828" s="141">
        <f>H828</f>
        <v>15000</v>
      </c>
      <c r="K828" s="884"/>
    </row>
    <row r="829" spans="1:11" ht="24" customHeight="1">
      <c r="A829" s="881"/>
      <c r="B829" s="141">
        <v>2</v>
      </c>
      <c r="C829" s="141" t="s">
        <v>33</v>
      </c>
      <c r="D829" s="68">
        <v>2009</v>
      </c>
      <c r="E829" s="68" t="s">
        <v>12</v>
      </c>
      <c r="F829" s="142">
        <v>85000</v>
      </c>
      <c r="G829" s="141">
        <v>1</v>
      </c>
      <c r="H829" s="142">
        <f t="shared" ref="H829:H841" si="32">SUM(F829*G829)</f>
        <v>85000</v>
      </c>
      <c r="I829" s="142">
        <v>1</v>
      </c>
      <c r="J829" s="141">
        <f t="shared" ref="J829:J843" si="33">H829</f>
        <v>85000</v>
      </c>
      <c r="K829" s="884"/>
    </row>
    <row r="830" spans="1:11" ht="24" customHeight="1">
      <c r="A830" s="881"/>
      <c r="B830" s="141">
        <v>3</v>
      </c>
      <c r="C830" s="141" t="s">
        <v>689</v>
      </c>
      <c r="D830" s="68">
        <v>2009</v>
      </c>
      <c r="E830" s="68" t="s">
        <v>12</v>
      </c>
      <c r="F830" s="142">
        <v>20000</v>
      </c>
      <c r="G830" s="141">
        <v>1</v>
      </c>
      <c r="H830" s="142">
        <f t="shared" si="32"/>
        <v>20000</v>
      </c>
      <c r="I830" s="142">
        <v>1</v>
      </c>
      <c r="J830" s="141">
        <f t="shared" si="33"/>
        <v>20000</v>
      </c>
      <c r="K830" s="884"/>
    </row>
    <row r="831" spans="1:11" ht="24" customHeight="1">
      <c r="A831" s="881"/>
      <c r="B831" s="141">
        <v>4</v>
      </c>
      <c r="C831" s="141" t="s">
        <v>690</v>
      </c>
      <c r="D831" s="68">
        <v>2014</v>
      </c>
      <c r="E831" s="68" t="s">
        <v>12</v>
      </c>
      <c r="F831" s="142">
        <v>50000</v>
      </c>
      <c r="G831" s="141">
        <v>1</v>
      </c>
      <c r="H831" s="142">
        <f>SUM(F831*G831)</f>
        <v>50000</v>
      </c>
      <c r="I831" s="142">
        <v>1</v>
      </c>
      <c r="J831" s="141">
        <f t="shared" si="33"/>
        <v>50000</v>
      </c>
      <c r="K831" s="884"/>
    </row>
    <row r="832" spans="1:11" ht="24" customHeight="1">
      <c r="A832" s="881"/>
      <c r="B832" s="141">
        <v>5</v>
      </c>
      <c r="C832" s="141" t="s">
        <v>691</v>
      </c>
      <c r="D832" s="68">
        <v>2014</v>
      </c>
      <c r="E832" s="68" t="s">
        <v>12</v>
      </c>
      <c r="F832" s="142">
        <v>63600</v>
      </c>
      <c r="G832" s="141">
        <v>1</v>
      </c>
      <c r="H832" s="142">
        <f>SUM(F832*G832)</f>
        <v>63600</v>
      </c>
      <c r="I832" s="142">
        <v>1</v>
      </c>
      <c r="J832" s="141">
        <f t="shared" si="33"/>
        <v>63600</v>
      </c>
      <c r="K832" s="884"/>
    </row>
    <row r="833" spans="1:11" ht="24" customHeight="1">
      <c r="A833" s="881"/>
      <c r="B833" s="141">
        <v>6</v>
      </c>
      <c r="C833" s="141" t="s">
        <v>692</v>
      </c>
      <c r="D833" s="68">
        <v>2014</v>
      </c>
      <c r="E833" s="68" t="s">
        <v>12</v>
      </c>
      <c r="F833" s="142">
        <v>50000</v>
      </c>
      <c r="G833" s="141">
        <v>1</v>
      </c>
      <c r="H833" s="142">
        <f>SUM(F833*G833)</f>
        <v>50000</v>
      </c>
      <c r="I833" s="142">
        <v>1</v>
      </c>
      <c r="J833" s="141">
        <f t="shared" si="33"/>
        <v>50000</v>
      </c>
      <c r="K833" s="884"/>
    </row>
    <row r="834" spans="1:11" ht="24" customHeight="1">
      <c r="A834" s="881"/>
      <c r="B834" s="141">
        <v>7</v>
      </c>
      <c r="C834" s="141" t="s">
        <v>693</v>
      </c>
      <c r="D834" s="68">
        <v>2014</v>
      </c>
      <c r="E834" s="68" t="s">
        <v>12</v>
      </c>
      <c r="F834" s="142">
        <v>1466</v>
      </c>
      <c r="G834" s="141">
        <v>1</v>
      </c>
      <c r="H834" s="142">
        <f>SUM(F834*G834)</f>
        <v>1466</v>
      </c>
      <c r="I834" s="142">
        <v>1</v>
      </c>
      <c r="J834" s="141">
        <f t="shared" si="33"/>
        <v>1466</v>
      </c>
      <c r="K834" s="884"/>
    </row>
    <row r="835" spans="1:11" ht="24" customHeight="1">
      <c r="A835" s="881"/>
      <c r="B835" s="141">
        <v>8</v>
      </c>
      <c r="C835" s="141" t="s">
        <v>694</v>
      </c>
      <c r="D835" s="68">
        <v>2019</v>
      </c>
      <c r="E835" s="68" t="s">
        <v>12</v>
      </c>
      <c r="F835" s="142">
        <v>16250</v>
      </c>
      <c r="G835" s="141">
        <v>1</v>
      </c>
      <c r="H835" s="142">
        <f>SUM(F835*G835)</f>
        <v>16250</v>
      </c>
      <c r="I835" s="142">
        <v>1</v>
      </c>
      <c r="J835" s="141">
        <f t="shared" si="33"/>
        <v>16250</v>
      </c>
      <c r="K835" s="884"/>
    </row>
    <row r="836" spans="1:11" ht="24" customHeight="1">
      <c r="A836" s="881"/>
      <c r="B836" s="141">
        <v>9</v>
      </c>
      <c r="C836" s="141" t="s">
        <v>695</v>
      </c>
      <c r="D836" s="68">
        <v>2009</v>
      </c>
      <c r="E836" s="68" t="s">
        <v>12</v>
      </c>
      <c r="F836" s="142">
        <v>1500</v>
      </c>
      <c r="G836" s="141">
        <v>1</v>
      </c>
      <c r="H836" s="142">
        <f t="shared" si="32"/>
        <v>1500</v>
      </c>
      <c r="I836" s="142">
        <v>1</v>
      </c>
      <c r="J836" s="141">
        <f t="shared" si="33"/>
        <v>1500</v>
      </c>
      <c r="K836" s="884"/>
    </row>
    <row r="837" spans="1:11" ht="24" customHeight="1">
      <c r="A837" s="881"/>
      <c r="B837" s="141">
        <v>10</v>
      </c>
      <c r="C837" s="141" t="s">
        <v>696</v>
      </c>
      <c r="D837" s="68">
        <v>2019</v>
      </c>
      <c r="E837" s="68" t="s">
        <v>12</v>
      </c>
      <c r="F837" s="142">
        <v>21000</v>
      </c>
      <c r="G837" s="141">
        <v>1</v>
      </c>
      <c r="H837" s="142">
        <f t="shared" si="32"/>
        <v>21000</v>
      </c>
      <c r="I837" s="142">
        <v>1</v>
      </c>
      <c r="J837" s="141">
        <f t="shared" si="33"/>
        <v>21000</v>
      </c>
      <c r="K837" s="884"/>
    </row>
    <row r="838" spans="1:11" ht="24" customHeight="1">
      <c r="A838" s="881"/>
      <c r="B838" s="141">
        <v>11</v>
      </c>
      <c r="C838" s="143" t="s">
        <v>697</v>
      </c>
      <c r="D838" s="68">
        <v>2022</v>
      </c>
      <c r="E838" s="247" t="s">
        <v>12</v>
      </c>
      <c r="F838" s="142">
        <v>80000</v>
      </c>
      <c r="G838" s="141">
        <v>1</v>
      </c>
      <c r="H838" s="142">
        <f t="shared" si="32"/>
        <v>80000</v>
      </c>
      <c r="I838" s="142">
        <v>1</v>
      </c>
      <c r="J838" s="141">
        <f t="shared" si="33"/>
        <v>80000</v>
      </c>
      <c r="K838" s="884"/>
    </row>
    <row r="839" spans="1:11" ht="24" customHeight="1">
      <c r="A839" s="881"/>
      <c r="B839" s="141">
        <v>12</v>
      </c>
      <c r="C839" s="141" t="s">
        <v>345</v>
      </c>
      <c r="D839" s="68">
        <v>2022</v>
      </c>
      <c r="E839" s="247" t="s">
        <v>12</v>
      </c>
      <c r="F839" s="142">
        <v>182700</v>
      </c>
      <c r="G839" s="141">
        <v>1</v>
      </c>
      <c r="H839" s="142">
        <f t="shared" si="32"/>
        <v>182700</v>
      </c>
      <c r="I839" s="142">
        <v>1</v>
      </c>
      <c r="J839" s="141">
        <f t="shared" si="33"/>
        <v>182700</v>
      </c>
      <c r="K839" s="884"/>
    </row>
    <row r="840" spans="1:11" ht="24" customHeight="1">
      <c r="A840" s="881"/>
      <c r="B840" s="141">
        <v>13</v>
      </c>
      <c r="C840" s="141" t="s">
        <v>698</v>
      </c>
      <c r="D840" s="68">
        <v>2022</v>
      </c>
      <c r="E840" s="247" t="s">
        <v>12</v>
      </c>
      <c r="F840" s="142">
        <v>3000</v>
      </c>
      <c r="G840" s="141">
        <v>12</v>
      </c>
      <c r="H840" s="142">
        <f t="shared" si="32"/>
        <v>36000</v>
      </c>
      <c r="I840" s="142">
        <v>12</v>
      </c>
      <c r="J840" s="141">
        <f t="shared" si="33"/>
        <v>36000</v>
      </c>
      <c r="K840" s="884"/>
    </row>
    <row r="841" spans="1:11" ht="24" customHeight="1">
      <c r="A841" s="881"/>
      <c r="B841" s="141">
        <v>14</v>
      </c>
      <c r="C841" s="141" t="s">
        <v>699</v>
      </c>
      <c r="D841" s="68">
        <v>2022</v>
      </c>
      <c r="E841" s="247" t="s">
        <v>12</v>
      </c>
      <c r="F841" s="142">
        <v>20000</v>
      </c>
      <c r="G841" s="141">
        <v>2</v>
      </c>
      <c r="H841" s="142">
        <f t="shared" si="32"/>
        <v>40000</v>
      </c>
      <c r="I841" s="142">
        <v>2</v>
      </c>
      <c r="J841" s="141">
        <f t="shared" si="33"/>
        <v>40000</v>
      </c>
      <c r="K841" s="884"/>
    </row>
    <row r="842" spans="1:11" ht="24" customHeight="1">
      <c r="A842" s="881"/>
      <c r="B842" s="141">
        <v>15</v>
      </c>
      <c r="C842" s="141" t="s">
        <v>479</v>
      </c>
      <c r="D842" s="68">
        <v>2009</v>
      </c>
      <c r="E842" s="247" t="s">
        <v>12</v>
      </c>
      <c r="F842" s="141">
        <v>24024</v>
      </c>
      <c r="G842" s="141">
        <v>2</v>
      </c>
      <c r="H842" s="142">
        <f>G842*F842</f>
        <v>48048</v>
      </c>
      <c r="I842" s="142">
        <v>2</v>
      </c>
      <c r="J842" s="141">
        <f t="shared" si="33"/>
        <v>48048</v>
      </c>
      <c r="K842" s="884"/>
    </row>
    <row r="843" spans="1:11" ht="24" customHeight="1">
      <c r="A843" s="881"/>
      <c r="B843" s="141">
        <v>16</v>
      </c>
      <c r="C843" s="21" t="s">
        <v>700</v>
      </c>
      <c r="D843" s="68">
        <v>2022</v>
      </c>
      <c r="E843" s="247" t="s">
        <v>12</v>
      </c>
      <c r="F843" s="494">
        <v>17500</v>
      </c>
      <c r="G843" s="141">
        <v>1</v>
      </c>
      <c r="H843" s="142">
        <f>G843*F843</f>
        <v>17500</v>
      </c>
      <c r="I843" s="142">
        <v>1</v>
      </c>
      <c r="J843" s="141">
        <f t="shared" si="33"/>
        <v>17500</v>
      </c>
      <c r="K843" s="884"/>
    </row>
    <row r="844" spans="1:11" ht="24" customHeight="1">
      <c r="A844" s="881"/>
      <c r="B844" s="1192" t="s">
        <v>701</v>
      </c>
      <c r="C844" s="1193"/>
      <c r="D844" s="1194"/>
      <c r="E844" s="249"/>
      <c r="F844" s="144"/>
      <c r="G844" s="145">
        <f>SUM(G828:G843)</f>
        <v>29</v>
      </c>
      <c r="H844" s="144">
        <f>SUM(H828:H843)</f>
        <v>728064</v>
      </c>
      <c r="I844" s="144">
        <f>SUM(I828:I843)</f>
        <v>29</v>
      </c>
      <c r="J844" s="145">
        <f>SUM(J828:J843)</f>
        <v>728064</v>
      </c>
      <c r="K844" s="884"/>
    </row>
    <row r="845" spans="1:11" ht="24" customHeight="1">
      <c r="A845" s="881"/>
      <c r="B845" s="881"/>
      <c r="C845" s="881"/>
      <c r="D845" s="881"/>
      <c r="E845" s="881"/>
      <c r="F845" s="881"/>
      <c r="G845" s="881"/>
      <c r="H845" s="881"/>
      <c r="I845" s="882"/>
      <c r="J845" s="883"/>
      <c r="K845" s="884"/>
    </row>
    <row r="846" spans="1:11" ht="24" customHeight="1">
      <c r="A846" s="881"/>
      <c r="B846" s="881"/>
      <c r="C846" s="881"/>
      <c r="D846" s="881"/>
      <c r="E846" s="881"/>
      <c r="F846" s="881"/>
      <c r="G846" s="881"/>
      <c r="H846" s="881"/>
      <c r="I846" s="882"/>
      <c r="J846" s="883"/>
      <c r="K846" s="884"/>
    </row>
    <row r="847" spans="1:11" ht="24" customHeight="1">
      <c r="A847" s="881"/>
      <c r="B847" s="881"/>
      <c r="C847" s="881"/>
      <c r="D847" s="881"/>
      <c r="E847" s="881"/>
      <c r="F847" s="881"/>
      <c r="G847" s="881"/>
      <c r="H847" s="1191" t="s">
        <v>666</v>
      </c>
      <c r="I847" s="1191"/>
      <c r="J847" s="1191"/>
      <c r="K847" s="884"/>
    </row>
    <row r="848" spans="1:11" ht="24" customHeight="1">
      <c r="A848" s="881"/>
      <c r="B848" s="881"/>
      <c r="C848" s="881"/>
      <c r="D848" s="881"/>
      <c r="E848" s="881"/>
      <c r="F848" s="881"/>
      <c r="G848" s="881"/>
      <c r="H848" s="1191"/>
      <c r="I848" s="1191"/>
      <c r="J848" s="1191"/>
      <c r="K848" s="884"/>
    </row>
    <row r="849" spans="1:11" ht="24" customHeight="1">
      <c r="A849" s="881"/>
      <c r="B849" s="881"/>
      <c r="C849" s="881"/>
      <c r="D849" s="881"/>
      <c r="E849" s="881"/>
      <c r="F849" s="881"/>
      <c r="G849" s="881"/>
      <c r="H849" s="1191"/>
      <c r="I849" s="1191"/>
      <c r="J849" s="1191"/>
      <c r="K849" s="884"/>
    </row>
    <row r="850" spans="1:11">
      <c r="A850" s="881"/>
      <c r="B850" s="881"/>
      <c r="C850" s="881"/>
      <c r="D850" s="881"/>
      <c r="E850" s="881"/>
      <c r="F850" s="881"/>
      <c r="G850" s="881"/>
      <c r="H850" s="881"/>
      <c r="I850" s="882"/>
      <c r="J850" s="883"/>
      <c r="K850" s="884"/>
    </row>
    <row r="851" spans="1:11" ht="18">
      <c r="A851" s="881"/>
      <c r="B851" s="881"/>
      <c r="C851" s="1182" t="s">
        <v>2728</v>
      </c>
      <c r="D851" s="1182"/>
      <c r="E851" s="1182"/>
      <c r="F851" s="1182"/>
      <c r="G851" s="1182"/>
      <c r="H851" s="1182"/>
      <c r="I851" s="1182"/>
      <c r="J851" s="1182"/>
      <c r="K851" s="884"/>
    </row>
    <row r="853" spans="1:11" s="885" customFormat="1" ht="22.5" customHeight="1">
      <c r="B853" s="1178" t="s">
        <v>678</v>
      </c>
      <c r="C853" s="1178" t="s">
        <v>679</v>
      </c>
      <c r="D853" s="1180" t="s">
        <v>680</v>
      </c>
      <c r="E853" s="1178" t="s">
        <v>5</v>
      </c>
      <c r="F853" s="1178" t="s">
        <v>702</v>
      </c>
      <c r="G853" s="1160" t="s">
        <v>682</v>
      </c>
      <c r="H853" s="1161"/>
      <c r="I853" s="1162" t="s">
        <v>683</v>
      </c>
      <c r="J853" s="1163"/>
    </row>
    <row r="854" spans="1:11" s="885" customFormat="1" ht="24" customHeight="1">
      <c r="A854" s="881"/>
      <c r="B854" s="1179"/>
      <c r="C854" s="1179"/>
      <c r="D854" s="1181"/>
      <c r="E854" s="1179"/>
      <c r="F854" s="1179"/>
      <c r="G854" s="250" t="s">
        <v>684</v>
      </c>
      <c r="H854" s="250" t="s">
        <v>685</v>
      </c>
      <c r="I854" s="153" t="s">
        <v>684</v>
      </c>
      <c r="J854" s="154" t="s">
        <v>703</v>
      </c>
      <c r="K854" s="884"/>
    </row>
    <row r="855" spans="1:11" ht="24" customHeight="1">
      <c r="A855" s="881"/>
      <c r="B855" s="141">
        <v>1</v>
      </c>
      <c r="C855" s="141" t="s">
        <v>704</v>
      </c>
      <c r="D855" s="68">
        <v>2008</v>
      </c>
      <c r="E855" s="141" t="s">
        <v>705</v>
      </c>
      <c r="F855" s="84">
        <v>3705</v>
      </c>
      <c r="G855" s="141">
        <v>8.77</v>
      </c>
      <c r="H855" s="142">
        <f>F855*G855</f>
        <v>32492.85</v>
      </c>
      <c r="I855" s="142">
        <v>8.77</v>
      </c>
      <c r="J855" s="141">
        <f>H855</f>
        <v>32492.85</v>
      </c>
      <c r="K855" s="884"/>
    </row>
    <row r="856" spans="1:11" ht="15.75">
      <c r="A856" s="881"/>
      <c r="B856" s="141">
        <v>2</v>
      </c>
      <c r="C856" s="141" t="s">
        <v>54</v>
      </c>
      <c r="D856" s="68">
        <v>2008</v>
      </c>
      <c r="E856" s="141" t="s">
        <v>12</v>
      </c>
      <c r="F856" s="84">
        <v>26000</v>
      </c>
      <c r="G856" s="141">
        <v>1</v>
      </c>
      <c r="H856" s="142">
        <f t="shared" ref="H856:H872" si="34">F856*G856</f>
        <v>26000</v>
      </c>
      <c r="I856" s="142">
        <v>1</v>
      </c>
      <c r="J856" s="141">
        <f t="shared" ref="J856:J872" si="35">H856</f>
        <v>26000</v>
      </c>
      <c r="K856" s="884"/>
    </row>
    <row r="857" spans="1:11" ht="15.75">
      <c r="B857" s="141">
        <v>3</v>
      </c>
      <c r="C857" s="141" t="s">
        <v>48</v>
      </c>
      <c r="D857" s="68">
        <v>2008</v>
      </c>
      <c r="E857" s="141" t="s">
        <v>12</v>
      </c>
      <c r="F857" s="84">
        <v>15000</v>
      </c>
      <c r="G857" s="141">
        <v>1</v>
      </c>
      <c r="H857" s="142">
        <f t="shared" si="34"/>
        <v>15000</v>
      </c>
      <c r="I857" s="142">
        <v>1</v>
      </c>
      <c r="J857" s="141">
        <f t="shared" si="35"/>
        <v>15000</v>
      </c>
    </row>
    <row r="858" spans="1:11" ht="24" customHeight="1">
      <c r="A858" s="881"/>
      <c r="B858" s="141">
        <v>4</v>
      </c>
      <c r="C858" s="141" t="s">
        <v>706</v>
      </c>
      <c r="D858" s="68">
        <v>2008</v>
      </c>
      <c r="E858" s="141" t="s">
        <v>12</v>
      </c>
      <c r="F858" s="84">
        <v>65000</v>
      </c>
      <c r="G858" s="141">
        <v>1</v>
      </c>
      <c r="H858" s="142">
        <f t="shared" si="34"/>
        <v>65000</v>
      </c>
      <c r="I858" s="142">
        <v>1</v>
      </c>
      <c r="J858" s="141">
        <f t="shared" si="35"/>
        <v>65000</v>
      </c>
      <c r="K858" s="884"/>
    </row>
    <row r="859" spans="1:11" ht="24" customHeight="1">
      <c r="A859" s="881"/>
      <c r="B859" s="141">
        <v>5</v>
      </c>
      <c r="C859" s="141" t="s">
        <v>707</v>
      </c>
      <c r="D859" s="68">
        <v>2008</v>
      </c>
      <c r="E859" s="141" t="s">
        <v>12</v>
      </c>
      <c r="F859" s="84">
        <v>5000</v>
      </c>
      <c r="G859" s="141">
        <v>7</v>
      </c>
      <c r="H859" s="142">
        <f t="shared" si="34"/>
        <v>35000</v>
      </c>
      <c r="I859" s="142">
        <v>7</v>
      </c>
      <c r="J859" s="141">
        <f t="shared" si="35"/>
        <v>35000</v>
      </c>
      <c r="K859" s="884"/>
    </row>
    <row r="860" spans="1:11" ht="24" customHeight="1">
      <c r="A860" s="881"/>
      <c r="B860" s="141">
        <v>6</v>
      </c>
      <c r="C860" s="141" t="s">
        <v>49</v>
      </c>
      <c r="D860" s="68">
        <v>2008</v>
      </c>
      <c r="E860" s="141" t="s">
        <v>12</v>
      </c>
      <c r="F860" s="84">
        <v>45000</v>
      </c>
      <c r="G860" s="141">
        <v>1</v>
      </c>
      <c r="H860" s="142">
        <f t="shared" si="34"/>
        <v>45000</v>
      </c>
      <c r="I860" s="142">
        <v>1</v>
      </c>
      <c r="J860" s="141">
        <f t="shared" si="35"/>
        <v>45000</v>
      </c>
      <c r="K860" s="884"/>
    </row>
    <row r="861" spans="1:11" ht="15.75">
      <c r="A861" s="881"/>
      <c r="B861" s="141">
        <v>7</v>
      </c>
      <c r="C861" s="141" t="s">
        <v>708</v>
      </c>
      <c r="D861" s="68">
        <v>2008</v>
      </c>
      <c r="E861" s="141" t="s">
        <v>12</v>
      </c>
      <c r="F861" s="84">
        <v>22750</v>
      </c>
      <c r="G861" s="141">
        <v>1</v>
      </c>
      <c r="H861" s="142">
        <f t="shared" si="34"/>
        <v>22750</v>
      </c>
      <c r="I861" s="142">
        <v>1</v>
      </c>
      <c r="J861" s="141">
        <f t="shared" si="35"/>
        <v>22750</v>
      </c>
      <c r="K861" s="884"/>
    </row>
    <row r="862" spans="1:11" ht="15.75">
      <c r="A862" s="881"/>
      <c r="B862" s="141">
        <v>8</v>
      </c>
      <c r="C862" s="141" t="s">
        <v>709</v>
      </c>
      <c r="D862" s="68">
        <v>2008</v>
      </c>
      <c r="E862" s="141" t="s">
        <v>12</v>
      </c>
      <c r="F862" s="84">
        <v>15000</v>
      </c>
      <c r="G862" s="141">
        <v>1</v>
      </c>
      <c r="H862" s="142">
        <f t="shared" si="34"/>
        <v>15000</v>
      </c>
      <c r="I862" s="142">
        <v>1</v>
      </c>
      <c r="J862" s="141">
        <f t="shared" si="35"/>
        <v>15000</v>
      </c>
      <c r="K862" s="884"/>
    </row>
    <row r="863" spans="1:11" ht="15.75">
      <c r="A863" s="881"/>
      <c r="B863" s="141">
        <v>9</v>
      </c>
      <c r="C863" s="141" t="s">
        <v>710</v>
      </c>
      <c r="D863" s="68">
        <v>2008</v>
      </c>
      <c r="E863" s="141" t="s">
        <v>12</v>
      </c>
      <c r="F863" s="84">
        <v>58500</v>
      </c>
      <c r="G863" s="141">
        <v>1</v>
      </c>
      <c r="H863" s="142">
        <f t="shared" si="34"/>
        <v>58500</v>
      </c>
      <c r="I863" s="142">
        <v>1</v>
      </c>
      <c r="J863" s="141">
        <f t="shared" si="35"/>
        <v>58500</v>
      </c>
      <c r="K863" s="884"/>
    </row>
    <row r="864" spans="1:11" ht="15.75">
      <c r="B864" s="141">
        <v>10</v>
      </c>
      <c r="C864" s="141" t="s">
        <v>711</v>
      </c>
      <c r="D864" s="68">
        <v>2008</v>
      </c>
      <c r="E864" s="141" t="s">
        <v>12</v>
      </c>
      <c r="F864" s="84">
        <v>10000</v>
      </c>
      <c r="G864" s="141">
        <v>1</v>
      </c>
      <c r="H864" s="142">
        <f t="shared" si="34"/>
        <v>10000</v>
      </c>
      <c r="I864" s="142">
        <v>1</v>
      </c>
      <c r="J864" s="141">
        <f t="shared" si="35"/>
        <v>10000</v>
      </c>
    </row>
    <row r="865" spans="1:11" ht="15.75">
      <c r="B865" s="141">
        <v>11</v>
      </c>
      <c r="C865" s="141" t="s">
        <v>712</v>
      </c>
      <c r="D865" s="68">
        <v>2008</v>
      </c>
      <c r="E865" s="141" t="s">
        <v>12</v>
      </c>
      <c r="F865" s="142">
        <v>1485</v>
      </c>
      <c r="G865" s="141">
        <v>1</v>
      </c>
      <c r="H865" s="142">
        <f t="shared" si="34"/>
        <v>1485</v>
      </c>
      <c r="I865" s="142">
        <v>1</v>
      </c>
      <c r="J865" s="141">
        <f t="shared" si="35"/>
        <v>1485</v>
      </c>
    </row>
    <row r="866" spans="1:11" ht="24" customHeight="1">
      <c r="A866" s="881"/>
      <c r="B866" s="141">
        <v>12</v>
      </c>
      <c r="C866" s="141" t="s">
        <v>712</v>
      </c>
      <c r="D866" s="68">
        <v>2008</v>
      </c>
      <c r="E866" s="141" t="s">
        <v>12</v>
      </c>
      <c r="F866" s="142">
        <v>1026</v>
      </c>
      <c r="G866" s="141">
        <v>1</v>
      </c>
      <c r="H866" s="142">
        <f t="shared" si="34"/>
        <v>1026</v>
      </c>
      <c r="I866" s="142">
        <v>1</v>
      </c>
      <c r="J866" s="141">
        <f t="shared" si="35"/>
        <v>1026</v>
      </c>
      <c r="K866" s="884"/>
    </row>
    <row r="867" spans="1:11" ht="24" customHeight="1">
      <c r="A867" s="881"/>
      <c r="B867" s="141">
        <v>13</v>
      </c>
      <c r="C867" s="141" t="s">
        <v>713</v>
      </c>
      <c r="D867" s="68">
        <v>2008</v>
      </c>
      <c r="E867" s="141" t="s">
        <v>12</v>
      </c>
      <c r="F867" s="142">
        <v>1539</v>
      </c>
      <c r="G867" s="141">
        <v>1</v>
      </c>
      <c r="H867" s="142">
        <f t="shared" si="34"/>
        <v>1539</v>
      </c>
      <c r="I867" s="142">
        <v>1</v>
      </c>
      <c r="J867" s="141">
        <f t="shared" si="35"/>
        <v>1539</v>
      </c>
      <c r="K867" s="884"/>
    </row>
    <row r="868" spans="1:11" ht="15.75">
      <c r="A868" s="881"/>
      <c r="B868" s="141">
        <v>14</v>
      </c>
      <c r="C868" s="141" t="s">
        <v>714</v>
      </c>
      <c r="D868" s="68">
        <v>2008</v>
      </c>
      <c r="E868" s="141" t="s">
        <v>12</v>
      </c>
      <c r="F868" s="142">
        <v>2808</v>
      </c>
      <c r="G868" s="141">
        <v>1</v>
      </c>
      <c r="H868" s="142">
        <f t="shared" si="34"/>
        <v>2808</v>
      </c>
      <c r="I868" s="142">
        <v>1</v>
      </c>
      <c r="J868" s="141">
        <f t="shared" si="35"/>
        <v>2808</v>
      </c>
      <c r="K868" s="884"/>
    </row>
    <row r="869" spans="1:11" ht="15.75">
      <c r="B869" s="141">
        <v>15</v>
      </c>
      <c r="C869" s="141" t="s">
        <v>715</v>
      </c>
      <c r="D869" s="68">
        <v>2008</v>
      </c>
      <c r="E869" s="141" t="s">
        <v>12</v>
      </c>
      <c r="F869" s="142">
        <v>800</v>
      </c>
      <c r="G869" s="141">
        <v>37</v>
      </c>
      <c r="H869" s="142">
        <f t="shared" si="34"/>
        <v>29600</v>
      </c>
      <c r="I869" s="142">
        <v>37</v>
      </c>
      <c r="J869" s="141">
        <f t="shared" si="35"/>
        <v>29600</v>
      </c>
    </row>
    <row r="870" spans="1:11" ht="24" customHeight="1">
      <c r="A870" s="881"/>
      <c r="B870" s="141">
        <v>16</v>
      </c>
      <c r="C870" s="141" t="s">
        <v>716</v>
      </c>
      <c r="D870" s="68">
        <v>2008</v>
      </c>
      <c r="E870" s="141" t="s">
        <v>12</v>
      </c>
      <c r="F870" s="142">
        <v>680</v>
      </c>
      <c r="G870" s="141">
        <v>1</v>
      </c>
      <c r="H870" s="142">
        <f t="shared" si="34"/>
        <v>680</v>
      </c>
      <c r="I870" s="142">
        <v>1</v>
      </c>
      <c r="J870" s="141">
        <f t="shared" si="35"/>
        <v>680</v>
      </c>
      <c r="K870" s="884"/>
    </row>
    <row r="871" spans="1:11" ht="24" customHeight="1">
      <c r="A871" s="881"/>
      <c r="B871" s="141">
        <v>17</v>
      </c>
      <c r="C871" s="141" t="s">
        <v>717</v>
      </c>
      <c r="D871" s="68">
        <v>2008</v>
      </c>
      <c r="E871" s="141" t="s">
        <v>12</v>
      </c>
      <c r="F871" s="142">
        <v>3750</v>
      </c>
      <c r="G871" s="141">
        <v>1</v>
      </c>
      <c r="H871" s="142">
        <f t="shared" si="34"/>
        <v>3750</v>
      </c>
      <c r="I871" s="142">
        <v>1</v>
      </c>
      <c r="J871" s="141">
        <f t="shared" si="35"/>
        <v>3750</v>
      </c>
      <c r="K871" s="884"/>
    </row>
    <row r="872" spans="1:11" ht="15.75">
      <c r="A872" s="881"/>
      <c r="B872" s="141">
        <v>18</v>
      </c>
      <c r="C872" s="141" t="s">
        <v>718</v>
      </c>
      <c r="D872" s="68">
        <v>2008</v>
      </c>
      <c r="E872" s="141" t="s">
        <v>12</v>
      </c>
      <c r="F872" s="142">
        <v>2545</v>
      </c>
      <c r="G872" s="141">
        <v>17</v>
      </c>
      <c r="H872" s="142">
        <f t="shared" si="34"/>
        <v>43265</v>
      </c>
      <c r="I872" s="142">
        <v>17</v>
      </c>
      <c r="J872" s="141">
        <f t="shared" si="35"/>
        <v>43265</v>
      </c>
      <c r="K872" s="884"/>
    </row>
    <row r="873" spans="1:11" ht="15.75">
      <c r="B873" s="1188" t="s">
        <v>719</v>
      </c>
      <c r="C873" s="1189"/>
      <c r="D873" s="1190"/>
      <c r="E873" s="247"/>
      <c r="F873" s="142"/>
      <c r="G873" s="141">
        <f>SUM(G855:G872)</f>
        <v>83.77</v>
      </c>
      <c r="H873" s="151">
        <f>SUM(H855:H872)</f>
        <v>408895.85</v>
      </c>
      <c r="I873" s="142">
        <f>SUM(I855:I872)</f>
        <v>83.77</v>
      </c>
      <c r="J873" s="152">
        <f>SUM(J855:J872)</f>
        <v>408895.85</v>
      </c>
    </row>
    <row r="874" spans="1:11" ht="24" customHeight="1">
      <c r="A874" s="881"/>
      <c r="B874" s="881"/>
      <c r="C874" s="881"/>
      <c r="D874" s="881"/>
      <c r="E874" s="881"/>
      <c r="F874" s="881"/>
      <c r="G874" s="881"/>
      <c r="H874" s="881"/>
      <c r="I874" s="882"/>
      <c r="J874" s="883"/>
      <c r="K874" s="884"/>
    </row>
    <row r="875" spans="1:11" ht="24" customHeight="1">
      <c r="A875" s="881"/>
      <c r="B875" s="881"/>
      <c r="C875" s="881"/>
      <c r="D875" s="881"/>
      <c r="E875" s="881"/>
      <c r="F875" s="881"/>
      <c r="G875" s="881"/>
      <c r="H875" s="881"/>
      <c r="I875" s="882"/>
      <c r="J875" s="883"/>
      <c r="K875" s="884"/>
    </row>
    <row r="876" spans="1:11" ht="8.25" customHeight="1">
      <c r="A876" s="881"/>
      <c r="B876" s="881"/>
      <c r="C876" s="881"/>
      <c r="D876" s="881"/>
      <c r="E876" s="881"/>
      <c r="F876" s="881"/>
      <c r="G876" s="881"/>
      <c r="H876" s="881"/>
      <c r="I876" s="882"/>
      <c r="J876" s="883"/>
      <c r="K876" s="884"/>
    </row>
    <row r="877" spans="1:11" hidden="1">
      <c r="A877" s="881"/>
      <c r="B877" s="881"/>
      <c r="C877" s="881"/>
      <c r="D877" s="881"/>
      <c r="E877" s="881"/>
      <c r="F877" s="881"/>
      <c r="G877" s="881"/>
      <c r="H877" s="881"/>
      <c r="I877" s="882"/>
      <c r="J877" s="883"/>
      <c r="K877" s="884"/>
    </row>
    <row r="878" spans="1:11" ht="15.75">
      <c r="C878" s="189" t="s">
        <v>992</v>
      </c>
      <c r="D878" s="189"/>
      <c r="E878" s="189"/>
      <c r="F878" s="189"/>
      <c r="G878" s="189"/>
      <c r="H878" s="189"/>
      <c r="I878" s="189"/>
      <c r="J878" s="189"/>
      <c r="K878" s="189"/>
    </row>
    <row r="879" spans="1:11" ht="15.75">
      <c r="C879" s="189" t="s">
        <v>993</v>
      </c>
      <c r="D879" s="189"/>
      <c r="E879" s="189"/>
      <c r="F879" s="189"/>
      <c r="G879" s="189"/>
      <c r="H879" s="189"/>
      <c r="I879" s="189"/>
      <c r="J879" s="189"/>
      <c r="K879" s="189"/>
    </row>
    <row r="880" spans="1:11" ht="15.75">
      <c r="C880" s="886" t="s">
        <v>633</v>
      </c>
      <c r="D880" s="886"/>
      <c r="E880" s="886"/>
      <c r="F880" s="887"/>
      <c r="G880" s="886"/>
      <c r="H880" s="886"/>
      <c r="I880" s="886"/>
      <c r="J880" s="886"/>
      <c r="K880" s="886"/>
    </row>
    <row r="881" spans="3:15" ht="15.75">
      <c r="C881" s="886"/>
      <c r="D881" s="886"/>
      <c r="E881" s="886"/>
      <c r="F881" s="887"/>
      <c r="G881" s="886"/>
      <c r="H881" s="886"/>
      <c r="I881" s="886"/>
      <c r="J881" s="886"/>
      <c r="K881" s="886"/>
    </row>
    <row r="882" spans="3:15" ht="15.75">
      <c r="C882" s="888" t="s">
        <v>634</v>
      </c>
      <c r="D882" s="888" t="s">
        <v>635</v>
      </c>
      <c r="E882" s="889" t="s">
        <v>636</v>
      </c>
      <c r="F882" s="890"/>
      <c r="G882" s="891"/>
      <c r="H882" s="889" t="s">
        <v>637</v>
      </c>
      <c r="I882" s="892"/>
      <c r="J882" s="892"/>
      <c r="K882" s="891"/>
    </row>
    <row r="883" spans="3:15">
      <c r="C883" s="893"/>
      <c r="D883" s="893"/>
      <c r="E883" s="1153" t="s">
        <v>638</v>
      </c>
      <c r="F883" s="1167" t="s">
        <v>639</v>
      </c>
      <c r="G883" s="1168"/>
      <c r="H883" s="888" t="s">
        <v>638</v>
      </c>
      <c r="I883" s="1167" t="s">
        <v>639</v>
      </c>
      <c r="J883" s="1183"/>
      <c r="K883" s="1168"/>
    </row>
    <row r="884" spans="3:15" ht="51">
      <c r="C884" s="894"/>
      <c r="D884" s="894"/>
      <c r="E884" s="1154"/>
      <c r="F884" s="895" t="s">
        <v>640</v>
      </c>
      <c r="G884" s="895" t="s">
        <v>641</v>
      </c>
      <c r="H884" s="894"/>
      <c r="I884" s="895" t="s">
        <v>640</v>
      </c>
      <c r="J884" s="895" t="s">
        <v>641</v>
      </c>
      <c r="K884" s="895" t="s">
        <v>642</v>
      </c>
    </row>
    <row r="885" spans="3:15">
      <c r="C885" s="896">
        <v>1</v>
      </c>
      <c r="D885" s="896">
        <v>2</v>
      </c>
      <c r="E885" s="896">
        <v>3</v>
      </c>
      <c r="F885" s="896">
        <v>4</v>
      </c>
      <c r="G885" s="896">
        <v>5</v>
      </c>
      <c r="H885" s="896">
        <v>6</v>
      </c>
      <c r="I885" s="896">
        <v>7</v>
      </c>
      <c r="J885" s="896">
        <v>8</v>
      </c>
      <c r="K885" s="896">
        <v>9</v>
      </c>
    </row>
    <row r="886" spans="3:15" ht="15.75">
      <c r="C886" s="110" t="s">
        <v>643</v>
      </c>
      <c r="D886" s="897">
        <v>900005001186</v>
      </c>
      <c r="E886" s="117">
        <v>380000</v>
      </c>
      <c r="F886" s="135">
        <v>380000</v>
      </c>
      <c r="G886" s="112"/>
      <c r="H886" s="113"/>
      <c r="I886" s="114"/>
      <c r="J886" s="114"/>
      <c r="K886" s="114"/>
    </row>
    <row r="887" spans="3:15" ht="15.75">
      <c r="C887" s="1135" t="s">
        <v>644</v>
      </c>
      <c r="D887" s="1136"/>
      <c r="E887" s="898">
        <f>SUM(E886:E886)</f>
        <v>380000</v>
      </c>
      <c r="F887" s="899">
        <f>SUM(F886:F886)</f>
        <v>380000</v>
      </c>
      <c r="G887" s="900"/>
      <c r="H887" s="900"/>
      <c r="I887" s="900"/>
      <c r="J887" s="900"/>
      <c r="K887" s="900"/>
    </row>
    <row r="888" spans="3:15">
      <c r="E888" s="812" t="s">
        <v>645</v>
      </c>
    </row>
    <row r="889" spans="3:15" ht="15.75">
      <c r="C889" s="886" t="s">
        <v>646</v>
      </c>
      <c r="D889" s="886"/>
      <c r="E889" s="886"/>
      <c r="F889" s="887"/>
      <c r="G889" s="886"/>
      <c r="H889" s="886"/>
      <c r="I889" s="886"/>
      <c r="J889" s="886"/>
      <c r="K889" s="886"/>
    </row>
    <row r="890" spans="3:15" ht="15.75">
      <c r="C890" s="886"/>
      <c r="D890" s="886"/>
      <c r="E890" s="886"/>
      <c r="F890" s="887"/>
      <c r="G890" s="886"/>
      <c r="H890" s="886"/>
      <c r="I890" s="886"/>
      <c r="J890" s="886"/>
      <c r="K890" s="886"/>
    </row>
    <row r="891" spans="3:15" ht="15.75">
      <c r="C891" s="1153" t="s">
        <v>647</v>
      </c>
      <c r="D891" s="1153" t="s">
        <v>648</v>
      </c>
      <c r="E891" s="1165" t="s">
        <v>636</v>
      </c>
      <c r="F891" s="1165"/>
      <c r="G891" s="1165"/>
      <c r="H891" s="1165" t="s">
        <v>637</v>
      </c>
      <c r="I891" s="1165"/>
      <c r="J891" s="1165"/>
      <c r="K891" s="1165"/>
    </row>
    <row r="892" spans="3:15">
      <c r="C892" s="1164"/>
      <c r="D892" s="1164"/>
      <c r="E892" s="1153" t="s">
        <v>638</v>
      </c>
      <c r="F892" s="1166" t="s">
        <v>639</v>
      </c>
      <c r="G892" s="1166"/>
      <c r="H892" s="1153" t="s">
        <v>638</v>
      </c>
      <c r="I892" s="1166" t="s">
        <v>639</v>
      </c>
      <c r="J892" s="1166"/>
      <c r="K892" s="1166"/>
    </row>
    <row r="893" spans="3:15" ht="51">
      <c r="C893" s="1154"/>
      <c r="D893" s="1154"/>
      <c r="E893" s="1154"/>
      <c r="F893" s="895" t="s">
        <v>649</v>
      </c>
      <c r="G893" s="895" t="s">
        <v>650</v>
      </c>
      <c r="H893" s="1154"/>
      <c r="I893" s="895" t="s">
        <v>649</v>
      </c>
      <c r="J893" s="895" t="s">
        <v>650</v>
      </c>
      <c r="K893" s="895" t="s">
        <v>642</v>
      </c>
    </row>
    <row r="894" spans="3:15">
      <c r="C894" s="901">
        <v>1</v>
      </c>
      <c r="D894" s="896">
        <v>2</v>
      </c>
      <c r="E894" s="896">
        <v>3</v>
      </c>
      <c r="F894" s="896">
        <v>4</v>
      </c>
      <c r="G894" s="896">
        <v>5</v>
      </c>
      <c r="H894" s="896">
        <v>6</v>
      </c>
      <c r="I894" s="896">
        <v>7</v>
      </c>
      <c r="J894" s="896">
        <v>8</v>
      </c>
      <c r="K894" s="896">
        <v>9</v>
      </c>
    </row>
    <row r="895" spans="3:15" ht="15.75">
      <c r="C895" s="902" t="s">
        <v>651</v>
      </c>
      <c r="D895" s="903">
        <v>900008000490</v>
      </c>
      <c r="E895" s="822">
        <v>9239963</v>
      </c>
      <c r="F895" s="28">
        <v>9239963</v>
      </c>
      <c r="G895" s="896"/>
      <c r="H895" s="904"/>
      <c r="I895" s="896"/>
      <c r="J895" s="896"/>
      <c r="K895" s="896"/>
      <c r="O895" s="885"/>
    </row>
    <row r="896" spans="3:15" ht="15.75">
      <c r="C896" s="110" t="s">
        <v>643</v>
      </c>
      <c r="D896" s="905">
        <v>900005001186</v>
      </c>
      <c r="E896" s="117">
        <v>190500</v>
      </c>
      <c r="F896" s="32">
        <v>190500</v>
      </c>
      <c r="G896" s="112"/>
      <c r="H896" s="113"/>
      <c r="I896" s="114"/>
      <c r="J896" s="114"/>
      <c r="K896" s="114"/>
    </row>
    <row r="897" spans="3:17" ht="15.75">
      <c r="C897" s="110" t="s">
        <v>652</v>
      </c>
      <c r="D897" s="903">
        <v>900008000490</v>
      </c>
      <c r="E897" s="117">
        <v>1356646</v>
      </c>
      <c r="F897" s="32">
        <v>1356646</v>
      </c>
      <c r="G897" s="112"/>
      <c r="H897" s="113"/>
      <c r="I897" s="114"/>
      <c r="J897" s="114"/>
      <c r="K897" s="114"/>
    </row>
    <row r="898" spans="3:17" ht="15.75">
      <c r="C898" s="115" t="s">
        <v>655</v>
      </c>
      <c r="D898" s="116">
        <v>11811100593000</v>
      </c>
      <c r="E898" s="117">
        <v>36000</v>
      </c>
      <c r="F898" s="135">
        <f>SUM(E898)</f>
        <v>36000</v>
      </c>
      <c r="G898" s="900"/>
      <c r="H898" s="900"/>
      <c r="I898" s="900"/>
      <c r="J898" s="900"/>
      <c r="K898" s="900"/>
      <c r="M898" s="885"/>
    </row>
    <row r="899" spans="3:17" ht="15.75">
      <c r="C899" s="110" t="s">
        <v>653</v>
      </c>
      <c r="D899" s="906">
        <v>2051322014221000</v>
      </c>
      <c r="E899" s="117">
        <v>1570140</v>
      </c>
      <c r="F899" s="135">
        <f>E899</f>
        <v>1570140</v>
      </c>
      <c r="G899" s="112"/>
      <c r="H899" s="113"/>
      <c r="I899" s="114"/>
      <c r="J899" s="114"/>
      <c r="K899" s="114"/>
    </row>
    <row r="900" spans="3:17" ht="15.75">
      <c r="C900" s="110" t="s">
        <v>654</v>
      </c>
      <c r="D900" s="906">
        <v>1150002532902980</v>
      </c>
      <c r="E900" s="111">
        <v>4100000</v>
      </c>
      <c r="F900" s="135">
        <f>SUM(E900)</f>
        <v>4100000</v>
      </c>
      <c r="G900" s="112"/>
      <c r="H900" s="113"/>
      <c r="I900" s="114"/>
      <c r="J900" s="114"/>
      <c r="K900" s="114"/>
      <c r="Q900" s="885"/>
    </row>
    <row r="901" spans="3:17" ht="15.75">
      <c r="C901" s="118" t="s">
        <v>656</v>
      </c>
      <c r="D901" s="119">
        <v>220189824422</v>
      </c>
      <c r="E901" s="120">
        <v>10000</v>
      </c>
      <c r="F901" s="37">
        <f>E901</f>
        <v>10000</v>
      </c>
      <c r="G901" s="896"/>
      <c r="H901" s="896"/>
      <c r="I901" s="907"/>
      <c r="J901" s="896"/>
      <c r="K901" s="896"/>
    </row>
    <row r="902" spans="3:17" ht="15.75">
      <c r="C902" s="115" t="s">
        <v>657</v>
      </c>
      <c r="D902" s="116">
        <v>1150003095225290</v>
      </c>
      <c r="E902" s="117">
        <v>3991735</v>
      </c>
      <c r="F902" s="32">
        <f>SUM(E902)</f>
        <v>3991735</v>
      </c>
      <c r="G902" s="900"/>
      <c r="H902" s="900"/>
      <c r="I902" s="900"/>
      <c r="J902" s="900"/>
      <c r="K902" s="900"/>
    </row>
    <row r="903" spans="3:17" ht="15.75">
      <c r="C903" s="121" t="s">
        <v>658</v>
      </c>
      <c r="D903" s="122">
        <v>163048109645</v>
      </c>
      <c r="E903" s="117">
        <v>1014000</v>
      </c>
      <c r="F903" s="135">
        <f t="shared" ref="F903" si="36">E903</f>
        <v>1014000</v>
      </c>
      <c r="G903" s="900"/>
      <c r="H903" s="900"/>
      <c r="I903" s="900"/>
      <c r="J903" s="900"/>
      <c r="K903" s="900"/>
    </row>
    <row r="904" spans="3:17" ht="15.75">
      <c r="C904" s="121" t="s">
        <v>659</v>
      </c>
      <c r="D904" s="122">
        <v>220189823242000</v>
      </c>
      <c r="E904" s="117">
        <v>58880</v>
      </c>
      <c r="F904" s="135">
        <f>SUM(E904)</f>
        <v>58880</v>
      </c>
      <c r="G904" s="900"/>
      <c r="H904" s="900"/>
      <c r="I904" s="900"/>
      <c r="J904" s="900"/>
      <c r="K904" s="900"/>
    </row>
    <row r="905" spans="3:17" ht="15.75">
      <c r="C905" s="243" t="s">
        <v>1099</v>
      </c>
      <c r="D905" s="244">
        <v>220553331582000</v>
      </c>
      <c r="E905" s="117">
        <v>120000</v>
      </c>
      <c r="F905" s="135">
        <f>E905</f>
        <v>120000</v>
      </c>
      <c r="G905" s="900"/>
      <c r="H905" s="900"/>
      <c r="I905" s="900"/>
      <c r="J905" s="900"/>
      <c r="K905" s="900"/>
    </row>
    <row r="906" spans="3:17" ht="15.75">
      <c r="C906" s="243" t="s">
        <v>2726</v>
      </c>
      <c r="D906" s="244">
        <v>220203335736000</v>
      </c>
      <c r="E906" s="117">
        <v>260000</v>
      </c>
      <c r="F906" s="135">
        <f>SUM(E906)</f>
        <v>260000</v>
      </c>
      <c r="G906" s="900"/>
      <c r="H906" s="900"/>
      <c r="I906" s="900"/>
      <c r="J906" s="900"/>
      <c r="K906" s="900"/>
    </row>
    <row r="907" spans="3:17" ht="15.75">
      <c r="C907" s="243" t="s">
        <v>2727</v>
      </c>
      <c r="D907" s="244"/>
      <c r="E907" s="117">
        <v>13467015</v>
      </c>
      <c r="F907" s="135">
        <v>13467015</v>
      </c>
      <c r="G907" s="900"/>
      <c r="H907" s="900"/>
      <c r="I907" s="900"/>
      <c r="J907" s="900"/>
      <c r="K907" s="900"/>
    </row>
    <row r="908" spans="3:17" ht="15.75">
      <c r="C908" s="243" t="s">
        <v>2744</v>
      </c>
      <c r="D908" s="244">
        <v>1570021620200100</v>
      </c>
      <c r="E908" s="117">
        <v>15000</v>
      </c>
      <c r="F908" s="135">
        <f>SUM(E908)</f>
        <v>15000</v>
      </c>
      <c r="G908" s="900"/>
      <c r="H908" s="900"/>
      <c r="I908" s="900"/>
      <c r="J908" s="900"/>
      <c r="K908" s="900"/>
    </row>
    <row r="909" spans="3:17" ht="15.75">
      <c r="C909" s="243" t="s">
        <v>2745</v>
      </c>
      <c r="D909" s="244">
        <v>2473700611340000</v>
      </c>
      <c r="E909" s="885">
        <v>635872.5</v>
      </c>
      <c r="F909" s="927">
        <f>SUM(E909)</f>
        <v>635872.5</v>
      </c>
      <c r="G909" s="900"/>
      <c r="H909" s="900"/>
      <c r="I909" s="900"/>
      <c r="J909" s="900"/>
      <c r="K909" s="900"/>
    </row>
    <row r="910" spans="3:17" ht="15.75">
      <c r="C910" s="243" t="s">
        <v>2746</v>
      </c>
      <c r="D910" s="244">
        <v>163004038879</v>
      </c>
      <c r="E910" s="117">
        <v>106667.1</v>
      </c>
      <c r="F910" s="135">
        <f>SUM(E910)</f>
        <v>106667.1</v>
      </c>
      <c r="G910" s="900"/>
      <c r="H910" s="900"/>
      <c r="I910" s="900"/>
      <c r="J910" s="900"/>
      <c r="K910" s="900"/>
    </row>
    <row r="911" spans="3:17" ht="15.75">
      <c r="C911" s="243" t="s">
        <v>1546</v>
      </c>
      <c r="D911" s="244">
        <v>1930004268280100</v>
      </c>
      <c r="E911" s="117">
        <v>26669</v>
      </c>
      <c r="F911" s="135">
        <f>SUM(E911)</f>
        <v>26669</v>
      </c>
      <c r="G911" s="900"/>
      <c r="H911" s="900"/>
      <c r="I911" s="900"/>
      <c r="J911" s="900"/>
      <c r="K911" s="900"/>
    </row>
    <row r="912" spans="3:17" ht="25.5">
      <c r="C912" s="243" t="s">
        <v>2747</v>
      </c>
      <c r="D912" s="244">
        <v>2474663156676120</v>
      </c>
      <c r="E912" s="928">
        <v>1004881.5</v>
      </c>
      <c r="F912" s="927">
        <f>SUM(E912)</f>
        <v>1004881.5</v>
      </c>
      <c r="G912" s="900"/>
      <c r="H912" s="900"/>
      <c r="I912" s="900"/>
      <c r="J912" s="900"/>
      <c r="K912" s="900"/>
    </row>
    <row r="913" spans="2:11" ht="15.75">
      <c r="C913" s="243"/>
      <c r="D913" s="244"/>
      <c r="E913" s="117"/>
      <c r="F913" s="135"/>
      <c r="G913" s="900"/>
      <c r="H913" s="900"/>
      <c r="I913" s="900"/>
      <c r="J913" s="900"/>
      <c r="K913" s="900"/>
    </row>
    <row r="914" spans="2:11" ht="15.75">
      <c r="C914" s="243"/>
      <c r="D914" s="244"/>
      <c r="E914" s="117"/>
      <c r="F914" s="135"/>
      <c r="G914" s="900"/>
      <c r="H914" s="900"/>
      <c r="I914" s="900"/>
      <c r="J914" s="900"/>
      <c r="K914" s="900"/>
    </row>
    <row r="915" spans="2:11" ht="15.75">
      <c r="C915" s="243"/>
      <c r="D915" s="244"/>
      <c r="E915" s="117"/>
      <c r="F915" s="135"/>
      <c r="G915" s="900"/>
      <c r="H915" s="900"/>
      <c r="I915" s="900"/>
      <c r="J915" s="900"/>
      <c r="K915" s="900"/>
    </row>
    <row r="916" spans="2:11" ht="15.75">
      <c r="C916" s="243"/>
      <c r="D916" s="244"/>
      <c r="E916" s="117"/>
      <c r="F916" s="135"/>
      <c r="G916" s="900"/>
      <c r="H916" s="900"/>
      <c r="I916" s="900"/>
      <c r="J916" s="900"/>
      <c r="K916" s="900"/>
    </row>
    <row r="917" spans="2:11" ht="15.75">
      <c r="C917" s="1135" t="s">
        <v>644</v>
      </c>
      <c r="D917" s="1136"/>
      <c r="E917" s="908">
        <f>SUM(E895:E904)</f>
        <v>21567864</v>
      </c>
      <c r="F917" s="909">
        <f>SUM(F895:F904)</f>
        <v>21567864</v>
      </c>
      <c r="G917" s="900"/>
      <c r="H917" s="900"/>
      <c r="I917" s="900"/>
      <c r="J917" s="900"/>
      <c r="K917" s="900"/>
    </row>
    <row r="921" spans="2:11">
      <c r="C921" s="123" t="s">
        <v>660</v>
      </c>
      <c r="D921" s="123"/>
      <c r="E921" s="123"/>
      <c r="F921" s="136"/>
      <c r="G921" s="123"/>
      <c r="H921" s="123"/>
      <c r="I921" s="123"/>
    </row>
    <row r="922" spans="2:11">
      <c r="C922" s="123" t="s">
        <v>661</v>
      </c>
      <c r="D922" s="123"/>
      <c r="E922" s="123"/>
      <c r="F922" s="136"/>
      <c r="G922" s="123"/>
      <c r="H922" s="123"/>
      <c r="I922" s="123"/>
    </row>
    <row r="923" spans="2:11">
      <c r="C923" s="123" t="s">
        <v>2733</v>
      </c>
      <c r="D923" s="123"/>
      <c r="E923" s="123"/>
      <c r="F923" s="136"/>
      <c r="G923" s="123"/>
      <c r="H923" s="123"/>
      <c r="I923" s="123"/>
    </row>
    <row r="924" spans="2:11">
      <c r="C924" s="123" t="s">
        <v>663</v>
      </c>
      <c r="D924" s="123"/>
      <c r="E924" s="123"/>
      <c r="F924" s="136"/>
      <c r="G924" s="123"/>
      <c r="H924" s="123"/>
      <c r="I924" s="123"/>
    </row>
    <row r="925" spans="2:11">
      <c r="C925" s="123" t="s">
        <v>2734</v>
      </c>
      <c r="D925" s="123"/>
      <c r="E925" s="123"/>
      <c r="F925" s="136"/>
      <c r="G925" s="123"/>
      <c r="H925" s="123"/>
      <c r="I925" s="123"/>
    </row>
    <row r="926" spans="2:11">
      <c r="C926" s="124"/>
      <c r="D926" s="124"/>
      <c r="E926" s="124"/>
      <c r="F926" s="137"/>
      <c r="G926" s="124"/>
      <c r="H926" s="124"/>
      <c r="I926" s="124"/>
    </row>
    <row r="927" spans="2:11">
      <c r="C927" s="124" t="s">
        <v>665</v>
      </c>
      <c r="D927" s="124"/>
      <c r="E927" s="124"/>
      <c r="F927" s="137"/>
      <c r="G927" s="124"/>
      <c r="H927" s="124"/>
      <c r="I927" s="124"/>
    </row>
    <row r="928" spans="2:11">
      <c r="B928" s="910"/>
      <c r="C928" s="910"/>
      <c r="D928" s="910"/>
      <c r="E928" s="910"/>
      <c r="F928" s="911"/>
      <c r="G928" s="910"/>
      <c r="H928" s="910"/>
      <c r="I928" s="910"/>
    </row>
    <row r="929" spans="2:9" ht="15" customHeight="1">
      <c r="B929" s="1132" t="s">
        <v>1</v>
      </c>
      <c r="C929" s="1157" t="s">
        <v>667</v>
      </c>
      <c r="D929" s="1157" t="s">
        <v>668</v>
      </c>
      <c r="E929" s="1157" t="s">
        <v>669</v>
      </c>
      <c r="F929" s="1133" t="s">
        <v>670</v>
      </c>
      <c r="G929" s="1134"/>
      <c r="H929" s="1132" t="s">
        <v>671</v>
      </c>
      <c r="I929" s="1132"/>
    </row>
    <row r="930" spans="2:9" ht="45">
      <c r="B930" s="1132"/>
      <c r="C930" s="1158"/>
      <c r="D930" s="1158"/>
      <c r="E930" s="1158"/>
      <c r="F930" s="912" t="s">
        <v>672</v>
      </c>
      <c r="G930" s="913" t="s">
        <v>673</v>
      </c>
      <c r="H930" s="914" t="s">
        <v>674</v>
      </c>
      <c r="I930" s="914" t="s">
        <v>675</v>
      </c>
    </row>
    <row r="931" spans="2:9">
      <c r="B931" s="915">
        <v>1</v>
      </c>
      <c r="C931" s="916">
        <v>2</v>
      </c>
      <c r="D931" s="916">
        <v>3</v>
      </c>
      <c r="E931" s="916">
        <v>4</v>
      </c>
      <c r="F931" s="916">
        <v>5</v>
      </c>
      <c r="G931" s="916">
        <v>6</v>
      </c>
      <c r="H931" s="915">
        <v>7</v>
      </c>
      <c r="I931" s="915">
        <v>8</v>
      </c>
    </row>
    <row r="932" spans="2:9" ht="15.75">
      <c r="B932" s="240">
        <v>1</v>
      </c>
      <c r="C932" s="132" t="s">
        <v>676</v>
      </c>
      <c r="D932" s="132">
        <v>900115101016</v>
      </c>
      <c r="E932" s="240"/>
      <c r="F932" s="133">
        <v>71361142.700000003</v>
      </c>
      <c r="G932" s="133">
        <v>71361142.700000003</v>
      </c>
      <c r="H932" s="134"/>
      <c r="I932" s="240"/>
    </row>
    <row r="933" spans="2:9" ht="15.75">
      <c r="B933" s="240">
        <v>2</v>
      </c>
      <c r="C933" s="132" t="s">
        <v>676</v>
      </c>
      <c r="D933" s="132">
        <v>900115101024</v>
      </c>
      <c r="E933" s="240"/>
      <c r="F933" s="133">
        <v>697295263.5</v>
      </c>
      <c r="G933" s="133">
        <v>697295263.5</v>
      </c>
      <c r="H933" s="134"/>
      <c r="I933" s="240"/>
    </row>
  </sheetData>
  <mergeCells count="64">
    <mergeCell ref="C851:J851"/>
    <mergeCell ref="I883:K883"/>
    <mergeCell ref="A315:G315"/>
    <mergeCell ref="A318:K318"/>
    <mergeCell ref="A355:G355"/>
    <mergeCell ref="C358:K358"/>
    <mergeCell ref="A453:G453"/>
    <mergeCell ref="B873:D873"/>
    <mergeCell ref="H847:J849"/>
    <mergeCell ref="B844:D844"/>
    <mergeCell ref="G820:J822"/>
    <mergeCell ref="B853:B854"/>
    <mergeCell ref="C853:C854"/>
    <mergeCell ref="D853:D854"/>
    <mergeCell ref="E853:E854"/>
    <mergeCell ref="F853:F854"/>
    <mergeCell ref="F883:G883"/>
    <mergeCell ref="G853:H853"/>
    <mergeCell ref="A2:K2"/>
    <mergeCell ref="C3:C4"/>
    <mergeCell ref="D3:D4"/>
    <mergeCell ref="E3:E4"/>
    <mergeCell ref="F3:F4"/>
    <mergeCell ref="G3:G4"/>
    <mergeCell ref="H3:I3"/>
    <mergeCell ref="J3:K3"/>
    <mergeCell ref="I853:J853"/>
    <mergeCell ref="B826:B827"/>
    <mergeCell ref="C826:C827"/>
    <mergeCell ref="D826:D827"/>
    <mergeCell ref="E826:E827"/>
    <mergeCell ref="F826:F827"/>
    <mergeCell ref="H1:K1"/>
    <mergeCell ref="C929:C930"/>
    <mergeCell ref="D929:D930"/>
    <mergeCell ref="E929:E930"/>
    <mergeCell ref="C825:J825"/>
    <mergeCell ref="G826:H826"/>
    <mergeCell ref="I826:J826"/>
    <mergeCell ref="C887:D887"/>
    <mergeCell ref="C891:C893"/>
    <mergeCell ref="D891:D893"/>
    <mergeCell ref="E891:G891"/>
    <mergeCell ref="H891:K891"/>
    <mergeCell ref="E892:E893"/>
    <mergeCell ref="F892:G892"/>
    <mergeCell ref="H892:H893"/>
    <mergeCell ref="I892:K892"/>
    <mergeCell ref="A3:B4"/>
    <mergeCell ref="B929:B930"/>
    <mergeCell ref="F929:G929"/>
    <mergeCell ref="H929:I929"/>
    <mergeCell ref="C917:D917"/>
    <mergeCell ref="C455:K455"/>
    <mergeCell ref="A772:G772"/>
    <mergeCell ref="B774:I774"/>
    <mergeCell ref="A818:G818"/>
    <mergeCell ref="A491:G491"/>
    <mergeCell ref="A494:K494"/>
    <mergeCell ref="A591:G591"/>
    <mergeCell ref="A593:K593"/>
    <mergeCell ref="A631:G631"/>
    <mergeCell ref="B634:K634"/>
    <mergeCell ref="E883:E884"/>
  </mergeCells>
  <pageMargins left="0" right="0" top="0.74803149606299213" bottom="0.74803149606299213" header="0" footer="0"/>
  <pageSetup paperSize="9" scale="64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76" workbookViewId="0">
      <selection activeCell="G53" sqref="G53"/>
    </sheetView>
  </sheetViews>
  <sheetFormatPr defaultRowHeight="15"/>
  <cols>
    <col min="1" max="1" width="7.5703125" customWidth="1"/>
    <col min="2" max="2" width="27.28515625" customWidth="1"/>
    <col min="3" max="3" width="17.140625" customWidth="1"/>
    <col min="4" max="4" width="12.42578125" customWidth="1"/>
    <col min="5" max="5" width="11" customWidth="1"/>
    <col min="7" max="7" width="13.5703125" customWidth="1"/>
    <col min="9" max="9" width="14.7109375" customWidth="1"/>
  </cols>
  <sheetData>
    <row r="1" spans="1:10">
      <c r="G1" s="1202" t="s">
        <v>2526</v>
      </c>
      <c r="H1" s="1202"/>
      <c r="I1" s="1202"/>
      <c r="J1" s="1202"/>
    </row>
    <row r="2" spans="1:10">
      <c r="G2" s="1202"/>
      <c r="H2" s="1202"/>
      <c r="I2" s="1202"/>
      <c r="J2" s="1202"/>
    </row>
    <row r="3" spans="1:10">
      <c r="G3" s="1202"/>
      <c r="H3" s="1202"/>
      <c r="I3" s="1202"/>
      <c r="J3" s="1202"/>
    </row>
    <row r="8" spans="1:10" ht="15.75" customHeight="1">
      <c r="B8" s="919"/>
      <c r="C8" s="919"/>
      <c r="D8" s="919"/>
      <c r="E8" s="919"/>
      <c r="F8" s="919"/>
      <c r="G8" s="919"/>
      <c r="H8" s="919"/>
      <c r="I8" s="919"/>
    </row>
    <row r="9" spans="1:10" ht="18">
      <c r="B9" s="1368" t="s">
        <v>2533</v>
      </c>
      <c r="C9" s="1368"/>
      <c r="D9" s="1368"/>
      <c r="E9" s="1368"/>
      <c r="F9" s="1368"/>
      <c r="G9" s="1368"/>
      <c r="H9" s="1368"/>
    </row>
    <row r="10" spans="1:10" ht="15.75">
      <c r="A10" s="138"/>
      <c r="B10" s="138"/>
      <c r="C10" s="138"/>
      <c r="D10" s="138"/>
      <c r="E10" s="138"/>
      <c r="F10" s="728"/>
      <c r="G10" s="728"/>
      <c r="H10" s="728"/>
      <c r="I10" s="728"/>
    </row>
    <row r="11" spans="1:10">
      <c r="A11" s="1230" t="s">
        <v>678</v>
      </c>
      <c r="B11" s="1230" t="s">
        <v>679</v>
      </c>
      <c r="C11" s="1232" t="s">
        <v>722</v>
      </c>
      <c r="D11" s="1230" t="s">
        <v>5</v>
      </c>
      <c r="E11" s="1230" t="s">
        <v>724</v>
      </c>
      <c r="F11" s="1236" t="s">
        <v>682</v>
      </c>
      <c r="G11" s="1237"/>
      <c r="H11" s="1346" t="s">
        <v>683</v>
      </c>
      <c r="I11" s="1347"/>
    </row>
    <row r="12" spans="1:10" ht="21">
      <c r="A12" s="1231"/>
      <c r="B12" s="1231"/>
      <c r="C12" s="1233"/>
      <c r="D12" s="1231"/>
      <c r="E12" s="1231"/>
      <c r="F12" s="184" t="s">
        <v>684</v>
      </c>
      <c r="G12" s="184" t="s">
        <v>685</v>
      </c>
      <c r="H12" s="729" t="s">
        <v>725</v>
      </c>
      <c r="I12" s="183" t="s">
        <v>726</v>
      </c>
    </row>
    <row r="13" spans="1:10" ht="31.5">
      <c r="A13" s="35">
        <v>1</v>
      </c>
      <c r="B13" s="730" t="s">
        <v>2599</v>
      </c>
      <c r="C13" s="35">
        <v>2008</v>
      </c>
      <c r="D13" s="35" t="s">
        <v>12</v>
      </c>
      <c r="E13" s="36">
        <v>18343</v>
      </c>
      <c r="F13" s="35">
        <v>448</v>
      </c>
      <c r="G13" s="36">
        <f>E13*F13</f>
        <v>8217664</v>
      </c>
      <c r="H13" s="35">
        <v>448</v>
      </c>
      <c r="I13" s="35">
        <f>SUM(G13)</f>
        <v>8217664</v>
      </c>
    </row>
    <row r="14" spans="1:10" ht="15.75">
      <c r="A14" s="35">
        <v>2</v>
      </c>
      <c r="B14" s="730" t="s">
        <v>469</v>
      </c>
      <c r="C14" s="35">
        <v>2012</v>
      </c>
      <c r="D14" s="35" t="s">
        <v>12</v>
      </c>
      <c r="E14" s="36">
        <v>93600</v>
      </c>
      <c r="F14" s="35">
        <v>1</v>
      </c>
      <c r="G14" s="36">
        <f t="shared" ref="G14:G42" si="0">E14*F14</f>
        <v>93600</v>
      </c>
      <c r="H14" s="35">
        <v>1</v>
      </c>
      <c r="I14" s="35">
        <f t="shared" ref="I14:I42" si="1">SUM(G14)</f>
        <v>93600</v>
      </c>
    </row>
    <row r="15" spans="1:10" ht="15.75">
      <c r="A15" s="35">
        <v>3</v>
      </c>
      <c r="B15" s="730" t="s">
        <v>2600</v>
      </c>
      <c r="C15" s="35">
        <v>2012</v>
      </c>
      <c r="D15" s="35" t="s">
        <v>12</v>
      </c>
      <c r="E15" s="36">
        <v>31200</v>
      </c>
      <c r="F15" s="35">
        <v>2</v>
      </c>
      <c r="G15" s="36">
        <f t="shared" si="0"/>
        <v>62400</v>
      </c>
      <c r="H15" s="35">
        <v>2</v>
      </c>
      <c r="I15" s="35">
        <f t="shared" si="1"/>
        <v>62400</v>
      </c>
    </row>
    <row r="16" spans="1:10" ht="15.75">
      <c r="A16" s="35">
        <v>4</v>
      </c>
      <c r="B16" s="730" t="s">
        <v>479</v>
      </c>
      <c r="C16" s="35">
        <v>2012</v>
      </c>
      <c r="D16" s="35" t="s">
        <v>12</v>
      </c>
      <c r="E16" s="36">
        <v>46800</v>
      </c>
      <c r="F16" s="35">
        <v>2</v>
      </c>
      <c r="G16" s="36">
        <f t="shared" si="0"/>
        <v>93600</v>
      </c>
      <c r="H16" s="35">
        <v>2</v>
      </c>
      <c r="I16" s="35">
        <f t="shared" si="1"/>
        <v>93600</v>
      </c>
    </row>
    <row r="17" spans="1:9" ht="15.75">
      <c r="A17" s="35">
        <v>5</v>
      </c>
      <c r="B17" s="730" t="s">
        <v>2601</v>
      </c>
      <c r="C17" s="35">
        <v>2012</v>
      </c>
      <c r="D17" s="35" t="s">
        <v>12</v>
      </c>
      <c r="E17" s="36">
        <v>15600</v>
      </c>
      <c r="F17" s="35">
        <v>3</v>
      </c>
      <c r="G17" s="36">
        <f t="shared" si="0"/>
        <v>46800</v>
      </c>
      <c r="H17" s="35">
        <v>3</v>
      </c>
      <c r="I17" s="35">
        <f t="shared" si="1"/>
        <v>46800</v>
      </c>
    </row>
    <row r="18" spans="1:9" ht="15.75">
      <c r="A18" s="35">
        <v>6</v>
      </c>
      <c r="B18" s="730" t="s">
        <v>185</v>
      </c>
      <c r="C18" s="35">
        <v>2012</v>
      </c>
      <c r="D18" s="35" t="s">
        <v>12</v>
      </c>
      <c r="E18" s="36">
        <v>9750</v>
      </c>
      <c r="F18" s="35">
        <v>12</v>
      </c>
      <c r="G18" s="36">
        <f t="shared" si="0"/>
        <v>117000</v>
      </c>
      <c r="H18" s="35">
        <v>12</v>
      </c>
      <c r="I18" s="35">
        <f t="shared" si="1"/>
        <v>117000</v>
      </c>
    </row>
    <row r="19" spans="1:9" ht="31.5">
      <c r="A19" s="35">
        <v>7</v>
      </c>
      <c r="B19" s="730" t="s">
        <v>2602</v>
      </c>
      <c r="C19" s="35">
        <v>2012</v>
      </c>
      <c r="D19" s="35" t="s">
        <v>767</v>
      </c>
      <c r="E19" s="36">
        <v>2925</v>
      </c>
      <c r="F19" s="35">
        <v>105</v>
      </c>
      <c r="G19" s="36">
        <f t="shared" si="0"/>
        <v>307125</v>
      </c>
      <c r="H19" s="35">
        <v>105</v>
      </c>
      <c r="I19" s="35">
        <f t="shared" si="1"/>
        <v>307125</v>
      </c>
    </row>
    <row r="20" spans="1:9" ht="31.5">
      <c r="A20" s="35">
        <v>8</v>
      </c>
      <c r="B20" s="730" t="s">
        <v>2603</v>
      </c>
      <c r="C20" s="35">
        <v>2012</v>
      </c>
      <c r="D20" s="35" t="s">
        <v>767</v>
      </c>
      <c r="E20" s="36">
        <v>1950</v>
      </c>
      <c r="F20" s="35">
        <v>50</v>
      </c>
      <c r="G20" s="36">
        <f t="shared" si="0"/>
        <v>97500</v>
      </c>
      <c r="H20" s="35">
        <v>50</v>
      </c>
      <c r="I20" s="35">
        <f t="shared" si="1"/>
        <v>97500</v>
      </c>
    </row>
    <row r="21" spans="1:9" ht="31.5">
      <c r="A21" s="35">
        <v>9</v>
      </c>
      <c r="B21" s="730" t="s">
        <v>2604</v>
      </c>
      <c r="C21" s="35">
        <v>2012</v>
      </c>
      <c r="D21" s="35" t="s">
        <v>767</v>
      </c>
      <c r="E21" s="36">
        <v>390</v>
      </c>
      <c r="F21" s="35">
        <v>50</v>
      </c>
      <c r="G21" s="36">
        <f t="shared" si="0"/>
        <v>19500</v>
      </c>
      <c r="H21" s="35">
        <v>50</v>
      </c>
      <c r="I21" s="35">
        <f t="shared" si="1"/>
        <v>19500</v>
      </c>
    </row>
    <row r="22" spans="1:9" ht="31.5">
      <c r="A22" s="35">
        <v>10</v>
      </c>
      <c r="B22" s="730" t="s">
        <v>2605</v>
      </c>
      <c r="C22" s="35">
        <v>2012</v>
      </c>
      <c r="D22" s="35" t="s">
        <v>767</v>
      </c>
      <c r="E22" s="36">
        <v>2275</v>
      </c>
      <c r="F22" s="35">
        <v>22.5</v>
      </c>
      <c r="G22" s="36">
        <f t="shared" si="0"/>
        <v>51187.5</v>
      </c>
      <c r="H22" s="35">
        <v>22.5</v>
      </c>
      <c r="I22" s="35">
        <f t="shared" si="1"/>
        <v>51187.5</v>
      </c>
    </row>
    <row r="23" spans="1:9" ht="15.75">
      <c r="A23" s="35">
        <v>11</v>
      </c>
      <c r="B23" s="730" t="s">
        <v>2606</v>
      </c>
      <c r="C23" s="35">
        <v>2012</v>
      </c>
      <c r="D23" s="35" t="s">
        <v>767</v>
      </c>
      <c r="E23" s="36">
        <v>2275</v>
      </c>
      <c r="F23" s="35">
        <v>171.8</v>
      </c>
      <c r="G23" s="36">
        <f t="shared" si="0"/>
        <v>390845</v>
      </c>
      <c r="H23" s="35">
        <v>171.8</v>
      </c>
      <c r="I23" s="35">
        <f t="shared" si="1"/>
        <v>390845</v>
      </c>
    </row>
    <row r="24" spans="1:9" ht="15.75">
      <c r="A24" s="35">
        <v>12</v>
      </c>
      <c r="B24" s="730" t="s">
        <v>2607</v>
      </c>
      <c r="C24" s="35">
        <v>2012</v>
      </c>
      <c r="D24" s="35" t="s">
        <v>12</v>
      </c>
      <c r="E24" s="36">
        <v>9750</v>
      </c>
      <c r="F24" s="35">
        <v>2</v>
      </c>
      <c r="G24" s="36">
        <f t="shared" si="0"/>
        <v>19500</v>
      </c>
      <c r="H24" s="35">
        <v>2</v>
      </c>
      <c r="I24" s="35">
        <f t="shared" si="1"/>
        <v>19500</v>
      </c>
    </row>
    <row r="25" spans="1:9" ht="15.75">
      <c r="A25" s="35">
        <v>13</v>
      </c>
      <c r="B25" s="730" t="s">
        <v>2608</v>
      </c>
      <c r="C25" s="35">
        <v>2012</v>
      </c>
      <c r="D25" s="35" t="s">
        <v>12</v>
      </c>
      <c r="E25" s="36">
        <v>9750</v>
      </c>
      <c r="F25" s="35">
        <v>1</v>
      </c>
      <c r="G25" s="36">
        <f t="shared" si="0"/>
        <v>9750</v>
      </c>
      <c r="H25" s="35">
        <v>1</v>
      </c>
      <c r="I25" s="35">
        <f t="shared" si="1"/>
        <v>9750</v>
      </c>
    </row>
    <row r="26" spans="1:9" ht="15.75">
      <c r="A26" s="35">
        <v>14</v>
      </c>
      <c r="B26" s="730" t="s">
        <v>2609</v>
      </c>
      <c r="C26" s="35">
        <v>2012</v>
      </c>
      <c r="D26" s="35" t="s">
        <v>12</v>
      </c>
      <c r="E26" s="36">
        <v>22750</v>
      </c>
      <c r="F26" s="35">
        <v>1</v>
      </c>
      <c r="G26" s="36">
        <f t="shared" si="0"/>
        <v>22750</v>
      </c>
      <c r="H26" s="35">
        <v>1</v>
      </c>
      <c r="I26" s="35">
        <f t="shared" si="1"/>
        <v>22750</v>
      </c>
    </row>
    <row r="27" spans="1:9" ht="15.75">
      <c r="A27" s="35">
        <v>15</v>
      </c>
      <c r="B27" s="730" t="s">
        <v>1449</v>
      </c>
      <c r="C27" s="35">
        <v>2012</v>
      </c>
      <c r="D27" s="35" t="s">
        <v>12</v>
      </c>
      <c r="E27" s="36">
        <v>4875</v>
      </c>
      <c r="F27" s="35">
        <v>2</v>
      </c>
      <c r="G27" s="36">
        <f t="shared" si="0"/>
        <v>9750</v>
      </c>
      <c r="H27" s="35">
        <v>2</v>
      </c>
      <c r="I27" s="35">
        <f t="shared" si="1"/>
        <v>9750</v>
      </c>
    </row>
    <row r="28" spans="1:9" ht="15.75">
      <c r="A28" s="35">
        <v>16</v>
      </c>
      <c r="B28" s="730" t="s">
        <v>2451</v>
      </c>
      <c r="C28" s="35">
        <v>2012</v>
      </c>
      <c r="D28" s="35" t="s">
        <v>12</v>
      </c>
      <c r="E28" s="36">
        <v>6500</v>
      </c>
      <c r="F28" s="35">
        <v>2</v>
      </c>
      <c r="G28" s="36">
        <f t="shared" si="0"/>
        <v>13000</v>
      </c>
      <c r="H28" s="35">
        <v>2</v>
      </c>
      <c r="I28" s="35">
        <f t="shared" si="1"/>
        <v>13000</v>
      </c>
    </row>
    <row r="29" spans="1:9" ht="31.5">
      <c r="A29" s="35">
        <v>17</v>
      </c>
      <c r="B29" s="730" t="s">
        <v>2610</v>
      </c>
      <c r="C29" s="35">
        <v>2012</v>
      </c>
      <c r="D29" s="35" t="s">
        <v>12</v>
      </c>
      <c r="E29" s="36">
        <v>35750</v>
      </c>
      <c r="F29" s="35">
        <v>1</v>
      </c>
      <c r="G29" s="36">
        <f t="shared" si="0"/>
        <v>35750</v>
      </c>
      <c r="H29" s="35">
        <v>1</v>
      </c>
      <c r="I29" s="35">
        <f t="shared" si="1"/>
        <v>35750</v>
      </c>
    </row>
    <row r="30" spans="1:9" ht="15.75">
      <c r="A30" s="35">
        <v>18</v>
      </c>
      <c r="B30" s="730" t="s">
        <v>479</v>
      </c>
      <c r="C30" s="35">
        <v>2012</v>
      </c>
      <c r="D30" s="35" t="s">
        <v>12</v>
      </c>
      <c r="E30" s="36">
        <v>45500</v>
      </c>
      <c r="F30" s="35">
        <v>1</v>
      </c>
      <c r="G30" s="36">
        <f t="shared" si="0"/>
        <v>45500</v>
      </c>
      <c r="H30" s="35">
        <v>1</v>
      </c>
      <c r="I30" s="35">
        <f t="shared" si="1"/>
        <v>45500</v>
      </c>
    </row>
    <row r="31" spans="1:9" ht="31.5">
      <c r="A31" s="35">
        <v>19</v>
      </c>
      <c r="B31" s="730" t="s">
        <v>2611</v>
      </c>
      <c r="C31" s="35">
        <v>2012</v>
      </c>
      <c r="D31" s="35" t="s">
        <v>12</v>
      </c>
      <c r="E31" s="36">
        <v>81250</v>
      </c>
      <c r="F31" s="35">
        <v>1</v>
      </c>
      <c r="G31" s="36">
        <f t="shared" si="0"/>
        <v>81250</v>
      </c>
      <c r="H31" s="35">
        <v>1</v>
      </c>
      <c r="I31" s="35">
        <f t="shared" si="1"/>
        <v>81250</v>
      </c>
    </row>
    <row r="32" spans="1:9" ht="15.75">
      <c r="A32" s="35">
        <v>20</v>
      </c>
      <c r="B32" s="730" t="s">
        <v>2612</v>
      </c>
      <c r="C32" s="35">
        <v>2012</v>
      </c>
      <c r="D32" s="35" t="s">
        <v>767</v>
      </c>
      <c r="E32" s="36">
        <v>3160</v>
      </c>
      <c r="F32" s="35">
        <v>45</v>
      </c>
      <c r="G32" s="36">
        <f t="shared" si="0"/>
        <v>142200</v>
      </c>
      <c r="H32" s="35">
        <v>45</v>
      </c>
      <c r="I32" s="35">
        <f t="shared" si="1"/>
        <v>142200</v>
      </c>
    </row>
    <row r="33" spans="1:9" ht="15.75">
      <c r="A33" s="35">
        <v>21</v>
      </c>
      <c r="B33" s="730" t="s">
        <v>2613</v>
      </c>
      <c r="C33" s="35">
        <v>2014</v>
      </c>
      <c r="D33" s="35" t="s">
        <v>12</v>
      </c>
      <c r="E33" s="36">
        <v>0</v>
      </c>
      <c r="F33" s="35">
        <v>1</v>
      </c>
      <c r="G33" s="36">
        <f t="shared" si="0"/>
        <v>0</v>
      </c>
      <c r="H33" s="35">
        <v>1</v>
      </c>
      <c r="I33" s="35">
        <f t="shared" si="1"/>
        <v>0</v>
      </c>
    </row>
    <row r="34" spans="1:9" ht="31.5">
      <c r="A34" s="35">
        <v>22</v>
      </c>
      <c r="B34" s="730" t="s">
        <v>2614</v>
      </c>
      <c r="C34" s="35">
        <v>2015</v>
      </c>
      <c r="D34" s="35" t="s">
        <v>12</v>
      </c>
      <c r="E34" s="36">
        <v>132990</v>
      </c>
      <c r="F34" s="35">
        <v>1</v>
      </c>
      <c r="G34" s="36">
        <f t="shared" si="0"/>
        <v>132990</v>
      </c>
      <c r="H34" s="35">
        <v>1</v>
      </c>
      <c r="I34" s="35">
        <f t="shared" si="1"/>
        <v>132990</v>
      </c>
    </row>
    <row r="35" spans="1:9" ht="15.75">
      <c r="A35" s="35">
        <v>23</v>
      </c>
      <c r="B35" s="730" t="s">
        <v>2615</v>
      </c>
      <c r="C35" s="35">
        <v>2015</v>
      </c>
      <c r="D35" s="35" t="s">
        <v>12</v>
      </c>
      <c r="E35" s="36">
        <v>19750</v>
      </c>
      <c r="F35" s="35">
        <v>2</v>
      </c>
      <c r="G35" s="36">
        <f t="shared" si="0"/>
        <v>39500</v>
      </c>
      <c r="H35" s="35">
        <v>2</v>
      </c>
      <c r="I35" s="35">
        <f t="shared" si="1"/>
        <v>39500</v>
      </c>
    </row>
    <row r="36" spans="1:9" ht="15.75">
      <c r="A36" s="35">
        <v>24</v>
      </c>
      <c r="B36" s="730" t="s">
        <v>1222</v>
      </c>
      <c r="C36" s="35">
        <v>2015</v>
      </c>
      <c r="D36" s="35" t="s">
        <v>12</v>
      </c>
      <c r="E36" s="36">
        <v>45030</v>
      </c>
      <c r="F36" s="35">
        <v>1</v>
      </c>
      <c r="G36" s="36">
        <f t="shared" si="0"/>
        <v>45030</v>
      </c>
      <c r="H36" s="35">
        <v>1</v>
      </c>
      <c r="I36" s="35">
        <f t="shared" si="1"/>
        <v>45030</v>
      </c>
    </row>
    <row r="37" spans="1:9" ht="15.75">
      <c r="A37" s="35">
        <v>25</v>
      </c>
      <c r="B37" s="730" t="s">
        <v>2616</v>
      </c>
      <c r="C37" s="35">
        <v>2016</v>
      </c>
      <c r="D37" s="35" t="s">
        <v>12</v>
      </c>
      <c r="E37" s="36">
        <v>9480</v>
      </c>
      <c r="F37" s="35">
        <v>6</v>
      </c>
      <c r="G37" s="36">
        <f t="shared" si="0"/>
        <v>56880</v>
      </c>
      <c r="H37" s="35">
        <v>6</v>
      </c>
      <c r="I37" s="35">
        <f t="shared" si="1"/>
        <v>56880</v>
      </c>
    </row>
    <row r="38" spans="1:9" ht="15.75">
      <c r="A38" s="35">
        <v>26</v>
      </c>
      <c r="B38" s="730" t="s">
        <v>2617</v>
      </c>
      <c r="C38" s="35">
        <v>2016</v>
      </c>
      <c r="D38" s="35" t="s">
        <v>12</v>
      </c>
      <c r="E38" s="36">
        <v>39500</v>
      </c>
      <c r="F38" s="35">
        <v>1</v>
      </c>
      <c r="G38" s="36">
        <f t="shared" si="0"/>
        <v>39500</v>
      </c>
      <c r="H38" s="35">
        <v>1</v>
      </c>
      <c r="I38" s="35">
        <f t="shared" si="1"/>
        <v>39500</v>
      </c>
    </row>
    <row r="39" spans="1:9" ht="15.75">
      <c r="A39" s="35">
        <v>27</v>
      </c>
      <c r="B39" s="730" t="s">
        <v>727</v>
      </c>
      <c r="C39" s="35">
        <v>2017</v>
      </c>
      <c r="D39" s="35" t="s">
        <v>12</v>
      </c>
      <c r="E39" s="36">
        <v>40000</v>
      </c>
      <c r="F39" s="35">
        <v>1</v>
      </c>
      <c r="G39" s="36">
        <f t="shared" si="0"/>
        <v>40000</v>
      </c>
      <c r="H39" s="35">
        <v>1</v>
      </c>
      <c r="I39" s="35">
        <f t="shared" si="1"/>
        <v>40000</v>
      </c>
    </row>
    <row r="40" spans="1:9" ht="15.75">
      <c r="A40" s="35">
        <v>28</v>
      </c>
      <c r="B40" s="730" t="s">
        <v>2618</v>
      </c>
      <c r="C40" s="35">
        <v>2017</v>
      </c>
      <c r="D40" s="35" t="s">
        <v>12</v>
      </c>
      <c r="E40" s="36">
        <v>25000</v>
      </c>
      <c r="F40" s="35">
        <v>1</v>
      </c>
      <c r="G40" s="36">
        <f t="shared" si="0"/>
        <v>25000</v>
      </c>
      <c r="H40" s="35">
        <v>1</v>
      </c>
      <c r="I40" s="35">
        <f t="shared" si="1"/>
        <v>25000</v>
      </c>
    </row>
    <row r="41" spans="1:9" ht="15.75">
      <c r="A41" s="35">
        <v>29</v>
      </c>
      <c r="B41" s="730" t="s">
        <v>477</v>
      </c>
      <c r="C41" s="731">
        <v>2018</v>
      </c>
      <c r="D41" s="731" t="s">
        <v>12</v>
      </c>
      <c r="E41" s="36">
        <v>7778</v>
      </c>
      <c r="F41" s="35">
        <v>20</v>
      </c>
      <c r="G41" s="36">
        <f t="shared" si="0"/>
        <v>155560</v>
      </c>
      <c r="H41" s="35">
        <v>20</v>
      </c>
      <c r="I41" s="35">
        <f t="shared" si="1"/>
        <v>155560</v>
      </c>
    </row>
    <row r="42" spans="1:9" ht="16.5" thickBot="1">
      <c r="A42" s="35">
        <v>30</v>
      </c>
      <c r="B42" s="730" t="s">
        <v>1707</v>
      </c>
      <c r="C42" s="35">
        <v>2019</v>
      </c>
      <c r="D42" s="35" t="s">
        <v>12</v>
      </c>
      <c r="E42" s="36">
        <v>57000</v>
      </c>
      <c r="F42" s="35">
        <v>1</v>
      </c>
      <c r="G42" s="36">
        <f t="shared" si="0"/>
        <v>57000</v>
      </c>
      <c r="H42" s="35">
        <v>1</v>
      </c>
      <c r="I42" s="35">
        <f t="shared" si="1"/>
        <v>57000</v>
      </c>
    </row>
    <row r="43" spans="1:9" ht="26.25" thickBot="1">
      <c r="A43" s="35">
        <v>31</v>
      </c>
      <c r="B43" s="732" t="s">
        <v>2619</v>
      </c>
      <c r="C43" s="731">
        <v>2021</v>
      </c>
      <c r="D43" s="35" t="s">
        <v>12</v>
      </c>
      <c r="E43" s="36">
        <v>67000</v>
      </c>
      <c r="F43" s="35">
        <v>2</v>
      </c>
      <c r="G43" s="36">
        <v>134000</v>
      </c>
      <c r="H43" s="35">
        <v>2</v>
      </c>
      <c r="I43" s="35">
        <v>134000</v>
      </c>
    </row>
    <row r="44" spans="1:9" ht="26.25" thickBot="1">
      <c r="A44" s="733">
        <v>32</v>
      </c>
      <c r="B44" s="734" t="s">
        <v>2620</v>
      </c>
      <c r="C44" s="731">
        <v>2021</v>
      </c>
      <c r="D44" s="35" t="s">
        <v>12</v>
      </c>
      <c r="E44" s="36">
        <v>350000</v>
      </c>
      <c r="F44" s="35">
        <v>1</v>
      </c>
      <c r="G44" s="36">
        <v>350000</v>
      </c>
      <c r="H44" s="35">
        <v>1</v>
      </c>
      <c r="I44" s="35">
        <v>350000</v>
      </c>
    </row>
    <row r="45" spans="1:9" ht="26.25" thickBot="1">
      <c r="A45" s="35">
        <v>33</v>
      </c>
      <c r="B45" s="734" t="s">
        <v>2621</v>
      </c>
      <c r="C45" s="731">
        <v>2021</v>
      </c>
      <c r="D45" s="35" t="s">
        <v>12</v>
      </c>
      <c r="E45" s="36">
        <v>99000</v>
      </c>
      <c r="F45" s="35">
        <v>2</v>
      </c>
      <c r="G45" s="36">
        <v>198000</v>
      </c>
      <c r="H45" s="35">
        <v>2</v>
      </c>
      <c r="I45" s="35">
        <v>198000</v>
      </c>
    </row>
    <row r="46" spans="1:9" ht="16.5" thickBot="1">
      <c r="A46" s="35">
        <v>34</v>
      </c>
      <c r="B46" s="734" t="s">
        <v>2622</v>
      </c>
      <c r="C46" s="731">
        <v>2021</v>
      </c>
      <c r="D46" s="35" t="s">
        <v>12</v>
      </c>
      <c r="E46" s="36">
        <v>60000</v>
      </c>
      <c r="F46" s="35">
        <v>1</v>
      </c>
      <c r="G46" s="36">
        <v>60000</v>
      </c>
      <c r="H46" s="35">
        <v>1</v>
      </c>
      <c r="I46" s="35">
        <v>60000</v>
      </c>
    </row>
    <row r="47" spans="1:9" ht="16.5" thickBot="1">
      <c r="A47" s="35">
        <v>35</v>
      </c>
      <c r="B47" s="734" t="s">
        <v>2623</v>
      </c>
      <c r="C47" s="731">
        <v>2021</v>
      </c>
      <c r="D47" s="35" t="s">
        <v>12</v>
      </c>
      <c r="E47" s="36">
        <v>65000</v>
      </c>
      <c r="F47" s="35">
        <v>1</v>
      </c>
      <c r="G47" s="36">
        <v>65000</v>
      </c>
      <c r="H47" s="35">
        <v>1</v>
      </c>
      <c r="I47" s="35">
        <v>65000</v>
      </c>
    </row>
    <row r="48" spans="1:9" ht="26.25" thickBot="1">
      <c r="A48" s="35">
        <v>36</v>
      </c>
      <c r="B48" s="734" t="s">
        <v>2624</v>
      </c>
      <c r="C48" s="731">
        <v>2021</v>
      </c>
      <c r="D48" s="35" t="s">
        <v>12</v>
      </c>
      <c r="E48" s="36">
        <v>60000</v>
      </c>
      <c r="F48" s="35">
        <v>1</v>
      </c>
      <c r="G48" s="36">
        <v>60000</v>
      </c>
      <c r="H48" s="35">
        <v>1</v>
      </c>
      <c r="I48" s="35">
        <v>60000</v>
      </c>
    </row>
    <row r="49" spans="1:10" ht="26.25" thickBot="1">
      <c r="A49" s="735">
        <v>37</v>
      </c>
      <c r="B49" s="734" t="s">
        <v>2625</v>
      </c>
      <c r="C49" s="731">
        <v>2021</v>
      </c>
      <c r="D49" s="35" t="s">
        <v>12</v>
      </c>
      <c r="E49" s="36">
        <v>72000</v>
      </c>
      <c r="F49" s="35">
        <v>1</v>
      </c>
      <c r="G49" s="36">
        <v>72000</v>
      </c>
      <c r="H49" s="35">
        <v>1</v>
      </c>
      <c r="I49" s="35">
        <v>72000</v>
      </c>
    </row>
    <row r="50" spans="1:10" ht="15.75">
      <c r="A50" s="736">
        <v>38</v>
      </c>
      <c r="B50" s="737" t="s">
        <v>923</v>
      </c>
      <c r="C50" s="731">
        <v>2022</v>
      </c>
      <c r="D50" s="35" t="s">
        <v>12</v>
      </c>
      <c r="E50" s="36">
        <v>112740</v>
      </c>
      <c r="F50" s="35">
        <v>1</v>
      </c>
      <c r="G50" s="36">
        <v>112740</v>
      </c>
      <c r="H50" s="35">
        <v>1</v>
      </c>
      <c r="I50" s="35">
        <v>112740</v>
      </c>
    </row>
    <row r="51" spans="1:10" ht="15.75">
      <c r="A51" s="35">
        <v>39</v>
      </c>
      <c r="B51" s="738" t="s">
        <v>173</v>
      </c>
      <c r="C51" s="731">
        <v>2022</v>
      </c>
      <c r="D51" s="35" t="s">
        <v>12</v>
      </c>
      <c r="E51" s="36">
        <v>75000</v>
      </c>
      <c r="F51" s="35">
        <v>1</v>
      </c>
      <c r="G51" s="36">
        <v>75000</v>
      </c>
      <c r="H51" s="35">
        <v>1</v>
      </c>
      <c r="I51" s="35">
        <v>75000</v>
      </c>
    </row>
    <row r="52" spans="1:10" ht="15.75">
      <c r="A52" s="35">
        <v>40</v>
      </c>
      <c r="B52" s="738" t="s">
        <v>2626</v>
      </c>
      <c r="C52" s="731">
        <v>2023</v>
      </c>
      <c r="D52" s="35" t="s">
        <v>12</v>
      </c>
      <c r="E52" s="36">
        <v>57000</v>
      </c>
      <c r="F52" s="35">
        <v>1</v>
      </c>
      <c r="G52" s="36">
        <v>57000</v>
      </c>
      <c r="H52" s="35">
        <v>1</v>
      </c>
      <c r="I52" s="35">
        <v>57000</v>
      </c>
    </row>
    <row r="53" spans="1:10" ht="15.75">
      <c r="A53" s="739"/>
      <c r="B53" s="740" t="s">
        <v>999</v>
      </c>
      <c r="C53" s="741"/>
      <c r="D53" s="178"/>
      <c r="E53" s="142"/>
      <c r="F53" s="68">
        <f>SUM(F13:F52)</f>
        <v>970.3</v>
      </c>
      <c r="G53" s="176">
        <f>SUM(G13:G52)</f>
        <v>11651871.5</v>
      </c>
      <c r="H53" s="142">
        <f>SUM(H13:H52)</f>
        <v>970.3</v>
      </c>
      <c r="I53" s="141">
        <f>SUM(I13:I52)</f>
        <v>11651871.5</v>
      </c>
    </row>
    <row r="57" spans="1:10" ht="15.75">
      <c r="B57" s="1238" t="s">
        <v>2000</v>
      </c>
      <c r="C57" s="1238"/>
      <c r="D57" s="1238"/>
      <c r="E57" s="1238"/>
      <c r="F57" s="1238"/>
      <c r="G57" s="1238"/>
      <c r="H57" s="1238"/>
      <c r="I57" s="1238"/>
      <c r="J57" s="1238"/>
    </row>
    <row r="58" spans="1:10" ht="15.75">
      <c r="B58" s="189" t="s">
        <v>993</v>
      </c>
      <c r="C58" s="189"/>
      <c r="D58" s="189"/>
      <c r="E58" s="189"/>
      <c r="F58" s="189"/>
      <c r="G58" s="189"/>
      <c r="H58" s="189"/>
      <c r="I58" s="189"/>
      <c r="J58" s="189"/>
    </row>
    <row r="61" spans="1:10" ht="15.75">
      <c r="B61" s="555" t="s">
        <v>633</v>
      </c>
      <c r="C61" s="555"/>
      <c r="D61" s="555"/>
      <c r="E61" s="555"/>
      <c r="F61" s="555"/>
      <c r="G61" s="555"/>
      <c r="H61" s="555"/>
      <c r="I61" s="555"/>
      <c r="J61" s="555"/>
    </row>
    <row r="62" spans="1:10" ht="15.75">
      <c r="B62" s="555"/>
      <c r="C62" s="555"/>
      <c r="D62" s="555"/>
      <c r="E62" s="555"/>
      <c r="F62" s="555"/>
      <c r="G62" s="555"/>
      <c r="H62" s="555"/>
      <c r="I62" s="555"/>
      <c r="J62" s="555"/>
    </row>
    <row r="63" spans="1:10" ht="15.75">
      <c r="B63" s="665" t="s">
        <v>634</v>
      </c>
      <c r="C63" s="665" t="s">
        <v>635</v>
      </c>
      <c r="D63" s="666" t="s">
        <v>636</v>
      </c>
      <c r="E63" s="667"/>
      <c r="F63" s="668"/>
      <c r="G63" s="666" t="s">
        <v>637</v>
      </c>
      <c r="H63" s="667"/>
      <c r="I63" s="667"/>
      <c r="J63" s="668"/>
    </row>
    <row r="64" spans="1:10">
      <c r="B64" s="669"/>
      <c r="C64" s="669"/>
      <c r="D64" s="665" t="s">
        <v>638</v>
      </c>
      <c r="E64" s="670" t="s">
        <v>639</v>
      </c>
      <c r="F64" s="671"/>
      <c r="G64" s="665" t="s">
        <v>638</v>
      </c>
      <c r="H64" s="670" t="s">
        <v>639</v>
      </c>
      <c r="I64" s="672"/>
      <c r="J64" s="671"/>
    </row>
    <row r="65" spans="2:10" ht="89.25">
      <c r="B65" s="673"/>
      <c r="C65" s="673"/>
      <c r="D65" s="673"/>
      <c r="E65" s="430" t="s">
        <v>640</v>
      </c>
      <c r="F65" s="430" t="s">
        <v>641</v>
      </c>
      <c r="G65" s="673"/>
      <c r="H65" s="430" t="s">
        <v>640</v>
      </c>
      <c r="I65" s="430" t="s">
        <v>641</v>
      </c>
      <c r="J65" s="430" t="s">
        <v>642</v>
      </c>
    </row>
    <row r="66" spans="2:10">
      <c r="B66" s="558">
        <v>1</v>
      </c>
      <c r="C66" s="558">
        <v>2</v>
      </c>
      <c r="D66" s="558">
        <v>3</v>
      </c>
      <c r="E66" s="558">
        <v>4</v>
      </c>
      <c r="F66" s="558">
        <v>5</v>
      </c>
      <c r="G66" s="558">
        <v>6</v>
      </c>
      <c r="H66" s="558">
        <v>7</v>
      </c>
      <c r="I66" s="558">
        <v>8</v>
      </c>
      <c r="J66" s="558">
        <v>9</v>
      </c>
    </row>
    <row r="67" spans="2:10" ht="15.75">
      <c r="B67" s="191" t="s">
        <v>2627</v>
      </c>
      <c r="C67" s="206" t="s">
        <v>1013</v>
      </c>
      <c r="D67" s="89">
        <v>54983</v>
      </c>
      <c r="E67" s="89">
        <v>54983</v>
      </c>
      <c r="F67" s="215"/>
      <c r="G67" s="215"/>
      <c r="H67" s="215"/>
      <c r="I67" s="215"/>
      <c r="J67" s="215"/>
    </row>
    <row r="68" spans="2:10" ht="15.75">
      <c r="B68" s="742" t="s">
        <v>2628</v>
      </c>
      <c r="C68" s="743">
        <v>900005001186</v>
      </c>
      <c r="D68" s="744">
        <v>3000</v>
      </c>
      <c r="E68" s="744">
        <v>3000</v>
      </c>
      <c r="F68" s="215"/>
      <c r="G68" s="215"/>
      <c r="H68" s="215"/>
      <c r="I68" s="215"/>
      <c r="J68" s="215"/>
    </row>
    <row r="69" spans="2:10" ht="15.75">
      <c r="B69" s="1203" t="s">
        <v>644</v>
      </c>
      <c r="C69" s="1204"/>
      <c r="D69" s="557">
        <f>SUM(D67:D68)</f>
        <v>57983</v>
      </c>
      <c r="E69" s="557">
        <f>SUM(E67:E68)</f>
        <v>57983</v>
      </c>
      <c r="F69" s="215"/>
      <c r="G69" s="215"/>
      <c r="H69" s="215"/>
      <c r="I69" s="215"/>
      <c r="J69" s="215"/>
    </row>
    <row r="71" spans="2:10" ht="15.75">
      <c r="B71" s="555" t="s">
        <v>646</v>
      </c>
      <c r="C71" s="555"/>
      <c r="D71" s="555"/>
      <c r="E71" s="555"/>
      <c r="F71" s="555"/>
      <c r="G71" s="555"/>
      <c r="H71" s="555"/>
      <c r="I71" s="555"/>
      <c r="J71" s="555"/>
    </row>
    <row r="72" spans="2:10" ht="15.75">
      <c r="B72" s="555"/>
      <c r="C72" s="555"/>
      <c r="D72" s="555"/>
      <c r="E72" s="555"/>
      <c r="F72" s="555"/>
      <c r="G72" s="555"/>
      <c r="H72" s="555"/>
      <c r="I72" s="555"/>
      <c r="J72" s="555"/>
    </row>
    <row r="73" spans="2:10" ht="15.75">
      <c r="B73" s="555" t="s">
        <v>646</v>
      </c>
      <c r="C73" s="555"/>
      <c r="D73" s="555"/>
      <c r="E73" s="555"/>
      <c r="F73" s="555"/>
      <c r="G73" s="555"/>
      <c r="H73" s="555"/>
      <c r="I73" s="555" t="s">
        <v>2629</v>
      </c>
      <c r="J73" s="555"/>
    </row>
    <row r="74" spans="2:10" ht="15.75">
      <c r="B74" s="1205" t="s">
        <v>647</v>
      </c>
      <c r="C74" s="1205" t="s">
        <v>648</v>
      </c>
      <c r="D74" s="1208" t="s">
        <v>636</v>
      </c>
      <c r="E74" s="1208"/>
      <c r="F74" s="1208"/>
      <c r="G74" s="1208" t="s">
        <v>637</v>
      </c>
      <c r="H74" s="1208"/>
      <c r="I74" s="1208"/>
      <c r="J74" s="1208"/>
    </row>
    <row r="75" spans="2:10">
      <c r="B75" s="1206"/>
      <c r="C75" s="1206"/>
      <c r="D75" s="1205" t="s">
        <v>638</v>
      </c>
      <c r="E75" s="1209" t="s">
        <v>639</v>
      </c>
      <c r="F75" s="1209"/>
      <c r="G75" s="1205" t="s">
        <v>638</v>
      </c>
      <c r="H75" s="1209" t="s">
        <v>639</v>
      </c>
      <c r="I75" s="1209"/>
      <c r="J75" s="1209"/>
    </row>
    <row r="76" spans="2:10" ht="89.25">
      <c r="B76" s="1207"/>
      <c r="C76" s="1207"/>
      <c r="D76" s="1207"/>
      <c r="E76" s="430" t="s">
        <v>649</v>
      </c>
      <c r="F76" s="430" t="s">
        <v>650</v>
      </c>
      <c r="G76" s="1207"/>
      <c r="H76" s="430" t="s">
        <v>649</v>
      </c>
      <c r="I76" s="430" t="s">
        <v>650</v>
      </c>
      <c r="J76" s="430" t="s">
        <v>642</v>
      </c>
    </row>
    <row r="77" spans="2:10">
      <c r="B77" s="558">
        <v>1</v>
      </c>
      <c r="C77" s="558">
        <v>2</v>
      </c>
      <c r="D77" s="558">
        <v>3</v>
      </c>
      <c r="E77" s="558">
        <v>4</v>
      </c>
      <c r="F77" s="558">
        <v>5</v>
      </c>
      <c r="G77" s="558">
        <v>6</v>
      </c>
      <c r="H77" s="558">
        <v>7</v>
      </c>
      <c r="I77" s="558">
        <v>8</v>
      </c>
      <c r="J77" s="558">
        <v>9</v>
      </c>
    </row>
    <row r="78" spans="2:10" ht="25.5">
      <c r="B78" s="745" t="s">
        <v>1543</v>
      </c>
      <c r="C78" s="746" t="s">
        <v>1403</v>
      </c>
      <c r="D78" s="747">
        <v>215980.9</v>
      </c>
      <c r="E78" s="747">
        <v>215980.9</v>
      </c>
      <c r="F78" s="558"/>
      <c r="G78" s="558"/>
      <c r="H78" s="558"/>
      <c r="I78" s="558"/>
      <c r="J78" s="558"/>
    </row>
    <row r="79" spans="2:10" ht="25.5">
      <c r="B79" s="745" t="s">
        <v>1544</v>
      </c>
      <c r="C79" s="748">
        <v>2474663156674250</v>
      </c>
      <c r="D79" s="749">
        <v>51866.53</v>
      </c>
      <c r="E79" s="749">
        <v>51866.53</v>
      </c>
      <c r="F79" s="558"/>
      <c r="G79" s="558"/>
      <c r="H79" s="558"/>
      <c r="I79" s="558"/>
      <c r="J79" s="558"/>
    </row>
    <row r="80" spans="2:10" ht="25.5">
      <c r="B80" s="745" t="s">
        <v>1544</v>
      </c>
      <c r="C80" s="748">
        <v>2474663156674250</v>
      </c>
      <c r="D80" s="749">
        <v>51867.53</v>
      </c>
      <c r="E80" s="749">
        <v>51867.53</v>
      </c>
      <c r="F80" s="215"/>
      <c r="G80" s="215"/>
      <c r="H80" s="215"/>
      <c r="I80" s="215"/>
      <c r="J80" s="215"/>
    </row>
    <row r="81" spans="1:10" ht="25.5">
      <c r="B81" s="745" t="s">
        <v>2630</v>
      </c>
      <c r="C81" s="750" t="s">
        <v>2631</v>
      </c>
      <c r="D81" s="749" t="s">
        <v>2632</v>
      </c>
      <c r="E81" s="749" t="s">
        <v>2632</v>
      </c>
      <c r="F81" s="215"/>
      <c r="G81" s="215"/>
      <c r="H81" s="215"/>
      <c r="I81" s="215"/>
      <c r="J81" s="215"/>
    </row>
    <row r="82" spans="1:10" ht="15.75">
      <c r="B82" s="1313" t="s">
        <v>644</v>
      </c>
      <c r="C82" s="1314"/>
      <c r="D82" s="751">
        <v>270044.63</v>
      </c>
      <c r="E82" s="751">
        <v>270044.63</v>
      </c>
      <c r="F82" s="215"/>
      <c r="G82" s="215"/>
      <c r="H82" s="215"/>
      <c r="I82" s="215"/>
      <c r="J82" s="215"/>
    </row>
    <row r="87" spans="1:10">
      <c r="B87" s="123" t="s">
        <v>660</v>
      </c>
      <c r="C87" s="123"/>
      <c r="D87" s="123"/>
    </row>
    <row r="88" spans="1:10">
      <c r="B88" s="123" t="s">
        <v>661</v>
      </c>
      <c r="C88" s="123"/>
      <c r="D88" s="123"/>
    </row>
    <row r="89" spans="1:10">
      <c r="B89" s="123" t="s">
        <v>662</v>
      </c>
      <c r="C89" s="123"/>
      <c r="D89" s="123"/>
    </row>
    <row r="90" spans="1:10">
      <c r="B90" s="123" t="s">
        <v>663</v>
      </c>
      <c r="C90" s="123"/>
      <c r="D90" s="123"/>
    </row>
    <row r="91" spans="1:10">
      <c r="B91" s="123" t="s">
        <v>1404</v>
      </c>
      <c r="C91" s="123"/>
      <c r="D91" s="123"/>
    </row>
    <row r="92" spans="1:10">
      <c r="B92" s="46"/>
      <c r="C92" s="46"/>
      <c r="D92" s="46"/>
    </row>
    <row r="93" spans="1:10">
      <c r="B93" s="124" t="s">
        <v>665</v>
      </c>
      <c r="C93" s="124"/>
      <c r="D93" s="124"/>
    </row>
    <row r="95" spans="1:10">
      <c r="A95" s="125"/>
      <c r="B95" s="125"/>
      <c r="C95" s="125"/>
      <c r="D95" s="125"/>
      <c r="E95" s="125"/>
      <c r="F95" s="125"/>
      <c r="G95" s="125"/>
      <c r="H95" s="125"/>
    </row>
    <row r="96" spans="1:10">
      <c r="A96" s="1222" t="s">
        <v>1</v>
      </c>
      <c r="B96" s="1224" t="s">
        <v>667</v>
      </c>
      <c r="C96" s="1224" t="s">
        <v>668</v>
      </c>
      <c r="D96" s="1224" t="s">
        <v>669</v>
      </c>
      <c r="E96" s="1226" t="s">
        <v>670</v>
      </c>
      <c r="F96" s="1227"/>
      <c r="G96" s="1222" t="s">
        <v>671</v>
      </c>
      <c r="H96" s="1223"/>
    </row>
    <row r="97" spans="1:8" ht="56.25">
      <c r="A97" s="1223"/>
      <c r="B97" s="1225"/>
      <c r="C97" s="1225"/>
      <c r="D97" s="1225"/>
      <c r="E97" s="126" t="s">
        <v>672</v>
      </c>
      <c r="F97" s="126" t="s">
        <v>673</v>
      </c>
      <c r="G97" s="239" t="s">
        <v>674</v>
      </c>
      <c r="H97" s="239" t="s">
        <v>675</v>
      </c>
    </row>
    <row r="98" spans="1:8">
      <c r="A98" s="128">
        <v>1</v>
      </c>
      <c r="B98" s="180">
        <v>2</v>
      </c>
      <c r="C98" s="180">
        <v>3</v>
      </c>
      <c r="D98" s="180">
        <v>4</v>
      </c>
      <c r="E98" s="130">
        <v>5</v>
      </c>
      <c r="F98" s="130">
        <v>6</v>
      </c>
      <c r="G98" s="131">
        <v>7</v>
      </c>
      <c r="H98" s="131">
        <v>8</v>
      </c>
    </row>
    <row r="99" spans="1:8" ht="15.75">
      <c r="A99" s="240">
        <v>1</v>
      </c>
      <c r="B99" s="212" t="s">
        <v>2633</v>
      </c>
      <c r="C99" s="241" t="s">
        <v>2634</v>
      </c>
      <c r="D99" s="240" t="s">
        <v>2635</v>
      </c>
      <c r="E99" s="752">
        <v>94.86</v>
      </c>
      <c r="F99" s="752">
        <v>94.86</v>
      </c>
      <c r="G99" s="240"/>
      <c r="H99" s="240"/>
    </row>
  </sheetData>
  <mergeCells count="26">
    <mergeCell ref="A11:A12"/>
    <mergeCell ref="B11:B12"/>
    <mergeCell ref="C11:C12"/>
    <mergeCell ref="D11:D12"/>
    <mergeCell ref="E11:E12"/>
    <mergeCell ref="G96:H96"/>
    <mergeCell ref="G1:J3"/>
    <mergeCell ref="B69:C69"/>
    <mergeCell ref="B74:B76"/>
    <mergeCell ref="C74:C76"/>
    <mergeCell ref="D74:F74"/>
    <mergeCell ref="G74:J74"/>
    <mergeCell ref="D75:D76"/>
    <mergeCell ref="F11:G11"/>
    <mergeCell ref="H11:I11"/>
    <mergeCell ref="B9:H9"/>
    <mergeCell ref="B57:J57"/>
    <mergeCell ref="E75:F75"/>
    <mergeCell ref="G75:G76"/>
    <mergeCell ref="H75:J75"/>
    <mergeCell ref="B82:C82"/>
    <mergeCell ref="A96:A97"/>
    <mergeCell ref="B96:B97"/>
    <mergeCell ref="C96:C97"/>
    <mergeCell ref="D96:D97"/>
    <mergeCell ref="E96:F9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workbookViewId="0">
      <selection activeCell="A6" sqref="A6:I6"/>
    </sheetView>
  </sheetViews>
  <sheetFormatPr defaultRowHeight="15"/>
  <cols>
    <col min="1" max="1" width="7.5703125" customWidth="1"/>
    <col min="2" max="2" width="13.42578125" customWidth="1"/>
    <col min="3" max="3" width="22.85546875" customWidth="1"/>
    <col min="4" max="4" width="16.7109375" customWidth="1"/>
    <col min="5" max="5" width="12" customWidth="1"/>
    <col min="6" max="6" width="13.42578125" customWidth="1"/>
  </cols>
  <sheetData>
    <row r="1" spans="1:9">
      <c r="F1" s="1202" t="s">
        <v>2598</v>
      </c>
      <c r="G1" s="1202"/>
      <c r="H1" s="1202"/>
      <c r="I1" s="1202"/>
    </row>
    <row r="2" spans="1:9">
      <c r="F2" s="1202"/>
      <c r="G2" s="1202"/>
      <c r="H2" s="1202"/>
      <c r="I2" s="1202"/>
    </row>
    <row r="3" spans="1:9">
      <c r="F3" s="1202"/>
      <c r="G3" s="1202"/>
      <c r="H3" s="1202"/>
      <c r="I3" s="1202"/>
    </row>
    <row r="6" spans="1:9" ht="38.25" customHeight="1">
      <c r="A6" s="1390" t="s">
        <v>2742</v>
      </c>
      <c r="B6" s="1390"/>
      <c r="C6" s="1390"/>
      <c r="D6" s="1390"/>
      <c r="E6" s="1390"/>
      <c r="F6" s="1390"/>
      <c r="G6" s="1390"/>
      <c r="H6" s="1390"/>
      <c r="I6" s="1390"/>
    </row>
    <row r="7" spans="1:9">
      <c r="A7" s="1393" t="s">
        <v>2001</v>
      </c>
      <c r="B7" s="1393"/>
      <c r="C7" s="1393"/>
      <c r="D7" s="1393"/>
      <c r="E7" s="1393"/>
      <c r="F7" s="1393"/>
      <c r="G7" s="1393"/>
      <c r="H7" s="1393"/>
      <c r="I7" s="1393"/>
    </row>
    <row r="8" spans="1:9" ht="15.75">
      <c r="A8" s="1391"/>
      <c r="B8" s="1391"/>
      <c r="C8" s="1391"/>
      <c r="D8" s="1391"/>
      <c r="E8" s="1391"/>
      <c r="F8" s="1391"/>
      <c r="G8" s="1391"/>
      <c r="H8" s="46"/>
      <c r="I8" s="46"/>
    </row>
    <row r="9" spans="1:9">
      <c r="A9" s="1392" t="s">
        <v>2002</v>
      </c>
      <c r="B9" s="1392" t="s">
        <v>2003</v>
      </c>
      <c r="C9" s="1389" t="s">
        <v>1892</v>
      </c>
      <c r="D9" s="1389" t="s">
        <v>1893</v>
      </c>
      <c r="E9" s="1389" t="s">
        <v>1895</v>
      </c>
      <c r="F9" s="1389" t="s">
        <v>682</v>
      </c>
      <c r="G9" s="1389"/>
      <c r="H9" s="1389" t="s">
        <v>1896</v>
      </c>
      <c r="I9" s="1389"/>
    </row>
    <row r="10" spans="1:9">
      <c r="A10" s="1392"/>
      <c r="B10" s="1392"/>
      <c r="C10" s="1389"/>
      <c r="D10" s="1389"/>
      <c r="E10" s="1389"/>
      <c r="F10" s="1389"/>
      <c r="G10" s="1389"/>
      <c r="H10" s="1389"/>
      <c r="I10" s="1389"/>
    </row>
    <row r="11" spans="1:9">
      <c r="A11" s="1392"/>
      <c r="B11" s="1392"/>
      <c r="C11" s="1389"/>
      <c r="D11" s="1389"/>
      <c r="E11" s="1389"/>
      <c r="F11" s="1389" t="s">
        <v>1897</v>
      </c>
      <c r="G11" s="1389" t="s">
        <v>1898</v>
      </c>
      <c r="H11" s="1389" t="s">
        <v>1897</v>
      </c>
      <c r="I11" s="1389" t="s">
        <v>1898</v>
      </c>
    </row>
    <row r="12" spans="1:9">
      <c r="A12" s="1392"/>
      <c r="B12" s="1392"/>
      <c r="C12" s="1389"/>
      <c r="D12" s="1389"/>
      <c r="E12" s="1389"/>
      <c r="F12" s="1389"/>
      <c r="G12" s="1389"/>
      <c r="H12" s="1389"/>
      <c r="I12" s="1389"/>
    </row>
    <row r="13" spans="1:9">
      <c r="A13" s="530">
        <v>1</v>
      </c>
      <c r="B13" s="531" t="s">
        <v>2004</v>
      </c>
      <c r="C13" s="531" t="s">
        <v>2005</v>
      </c>
      <c r="D13" s="532">
        <v>43100</v>
      </c>
      <c r="E13" s="533">
        <v>15250</v>
      </c>
      <c r="F13" s="534">
        <v>235</v>
      </c>
      <c r="G13" s="535">
        <f>E13*F13</f>
        <v>3583750</v>
      </c>
      <c r="H13" s="534">
        <v>235</v>
      </c>
      <c r="I13" s="535">
        <f>H13*E13</f>
        <v>3583750</v>
      </c>
    </row>
    <row r="14" spans="1:9">
      <c r="A14" s="530">
        <v>2</v>
      </c>
      <c r="B14" s="531" t="s">
        <v>2006</v>
      </c>
      <c r="C14" s="531" t="s">
        <v>2007</v>
      </c>
      <c r="D14" s="532">
        <v>43100</v>
      </c>
      <c r="E14" s="533">
        <v>6300</v>
      </c>
      <c r="F14" s="534">
        <v>9</v>
      </c>
      <c r="G14" s="535">
        <f t="shared" ref="G14:G77" si="0">E14*F14</f>
        <v>56700</v>
      </c>
      <c r="H14" s="534">
        <v>9</v>
      </c>
      <c r="I14" s="535">
        <f t="shared" ref="I14:I77" si="1">H14*E14</f>
        <v>56700</v>
      </c>
    </row>
    <row r="15" spans="1:9">
      <c r="A15" s="530">
        <v>3</v>
      </c>
      <c r="B15" s="531" t="s">
        <v>2008</v>
      </c>
      <c r="C15" s="531" t="s">
        <v>2009</v>
      </c>
      <c r="D15" s="532">
        <v>43100</v>
      </c>
      <c r="E15" s="533">
        <v>5200</v>
      </c>
      <c r="F15" s="534">
        <v>4</v>
      </c>
      <c r="G15" s="535">
        <f t="shared" si="0"/>
        <v>20800</v>
      </c>
      <c r="H15" s="534">
        <v>4</v>
      </c>
      <c r="I15" s="535">
        <f t="shared" si="1"/>
        <v>20800</v>
      </c>
    </row>
    <row r="16" spans="1:9">
      <c r="A16" s="530">
        <v>4</v>
      </c>
      <c r="B16" s="531" t="s">
        <v>2010</v>
      </c>
      <c r="C16" s="531" t="s">
        <v>766</v>
      </c>
      <c r="D16" s="532">
        <v>43100</v>
      </c>
      <c r="E16" s="533">
        <v>2100</v>
      </c>
      <c r="F16" s="534">
        <v>1</v>
      </c>
      <c r="G16" s="535">
        <f t="shared" si="0"/>
        <v>2100</v>
      </c>
      <c r="H16" s="534">
        <v>1</v>
      </c>
      <c r="I16" s="535">
        <f t="shared" si="1"/>
        <v>2100</v>
      </c>
    </row>
    <row r="17" spans="1:9">
      <c r="A17" s="530">
        <v>5</v>
      </c>
      <c r="B17" s="531" t="s">
        <v>2011</v>
      </c>
      <c r="C17" s="531" t="s">
        <v>2012</v>
      </c>
      <c r="D17" s="532">
        <v>43101</v>
      </c>
      <c r="E17" s="533">
        <v>40000</v>
      </c>
      <c r="F17" s="534">
        <v>1</v>
      </c>
      <c r="G17" s="535">
        <f t="shared" si="0"/>
        <v>40000</v>
      </c>
      <c r="H17" s="534">
        <v>1</v>
      </c>
      <c r="I17" s="535">
        <f t="shared" si="1"/>
        <v>40000</v>
      </c>
    </row>
    <row r="18" spans="1:9">
      <c r="A18" s="530">
        <v>6</v>
      </c>
      <c r="B18" s="531" t="s">
        <v>2013</v>
      </c>
      <c r="C18" s="531" t="s">
        <v>2014</v>
      </c>
      <c r="D18" s="532">
        <v>43101</v>
      </c>
      <c r="E18" s="533">
        <v>19800</v>
      </c>
      <c r="F18" s="534">
        <v>1</v>
      </c>
      <c r="G18" s="535">
        <f t="shared" si="0"/>
        <v>19800</v>
      </c>
      <c r="H18" s="534">
        <v>1</v>
      </c>
      <c r="I18" s="535">
        <f t="shared" si="1"/>
        <v>19800</v>
      </c>
    </row>
    <row r="19" spans="1:9">
      <c r="A19" s="530">
        <v>7</v>
      </c>
      <c r="B19" s="531" t="s">
        <v>2015</v>
      </c>
      <c r="C19" s="531" t="s">
        <v>2014</v>
      </c>
      <c r="D19" s="532">
        <v>43101</v>
      </c>
      <c r="E19" s="533">
        <v>19800</v>
      </c>
      <c r="F19" s="534">
        <v>1</v>
      </c>
      <c r="G19" s="535">
        <f t="shared" si="0"/>
        <v>19800</v>
      </c>
      <c r="H19" s="534">
        <v>1</v>
      </c>
      <c r="I19" s="535">
        <f t="shared" si="1"/>
        <v>19800</v>
      </c>
    </row>
    <row r="20" spans="1:9">
      <c r="A20" s="530">
        <v>8</v>
      </c>
      <c r="B20" s="531" t="s">
        <v>2016</v>
      </c>
      <c r="C20" s="531" t="s">
        <v>2017</v>
      </c>
      <c r="D20" s="532">
        <v>43101</v>
      </c>
      <c r="E20" s="533">
        <v>22200</v>
      </c>
      <c r="F20" s="534">
        <v>1</v>
      </c>
      <c r="G20" s="535">
        <f t="shared" si="0"/>
        <v>22200</v>
      </c>
      <c r="H20" s="534">
        <v>1</v>
      </c>
      <c r="I20" s="535">
        <f t="shared" si="1"/>
        <v>22200</v>
      </c>
    </row>
    <row r="21" spans="1:9">
      <c r="A21" s="530">
        <v>9</v>
      </c>
      <c r="B21" s="531" t="s">
        <v>2018</v>
      </c>
      <c r="C21" s="531" t="s">
        <v>2019</v>
      </c>
      <c r="D21" s="532">
        <v>43101</v>
      </c>
      <c r="E21" s="533">
        <v>19800</v>
      </c>
      <c r="F21" s="534">
        <v>1</v>
      </c>
      <c r="G21" s="535">
        <f t="shared" si="0"/>
        <v>19800</v>
      </c>
      <c r="H21" s="534">
        <v>1</v>
      </c>
      <c r="I21" s="535">
        <f t="shared" si="1"/>
        <v>19800</v>
      </c>
    </row>
    <row r="22" spans="1:9">
      <c r="A22" s="530">
        <v>10</v>
      </c>
      <c r="B22" s="531" t="s">
        <v>2020</v>
      </c>
      <c r="C22" s="531" t="s">
        <v>2021</v>
      </c>
      <c r="D22" s="532">
        <v>43101</v>
      </c>
      <c r="E22" s="533">
        <v>19550</v>
      </c>
      <c r="F22" s="534">
        <v>2</v>
      </c>
      <c r="G22" s="535">
        <f t="shared" si="0"/>
        <v>39100</v>
      </c>
      <c r="H22" s="534">
        <v>2</v>
      </c>
      <c r="I22" s="535">
        <f t="shared" si="1"/>
        <v>39100</v>
      </c>
    </row>
    <row r="23" spans="1:9">
      <c r="A23" s="530">
        <v>11</v>
      </c>
      <c r="B23" s="531" t="s">
        <v>2022</v>
      </c>
      <c r="C23" s="531" t="s">
        <v>2023</v>
      </c>
      <c r="D23" s="532">
        <v>43101</v>
      </c>
      <c r="E23" s="533">
        <v>35600</v>
      </c>
      <c r="F23" s="534">
        <v>1</v>
      </c>
      <c r="G23" s="535">
        <f t="shared" si="0"/>
        <v>35600</v>
      </c>
      <c r="H23" s="534">
        <v>1</v>
      </c>
      <c r="I23" s="535">
        <f t="shared" si="1"/>
        <v>35600</v>
      </c>
    </row>
    <row r="24" spans="1:9">
      <c r="A24" s="530">
        <v>12</v>
      </c>
      <c r="B24" s="531" t="s">
        <v>2024</v>
      </c>
      <c r="C24" s="531" t="s">
        <v>2025</v>
      </c>
      <c r="D24" s="532">
        <v>43101</v>
      </c>
      <c r="E24" s="533">
        <v>5000</v>
      </c>
      <c r="F24" s="534">
        <v>1</v>
      </c>
      <c r="G24" s="535">
        <f t="shared" si="0"/>
        <v>5000</v>
      </c>
      <c r="H24" s="534">
        <v>1</v>
      </c>
      <c r="I24" s="535">
        <f t="shared" si="1"/>
        <v>5000</v>
      </c>
    </row>
    <row r="25" spans="1:9" ht="22.5">
      <c r="A25" s="530">
        <v>13</v>
      </c>
      <c r="B25" s="531" t="s">
        <v>2026</v>
      </c>
      <c r="C25" s="531" t="s">
        <v>2027</v>
      </c>
      <c r="D25" s="532">
        <v>43101</v>
      </c>
      <c r="E25" s="533">
        <v>35000</v>
      </c>
      <c r="F25" s="534">
        <v>1</v>
      </c>
      <c r="G25" s="535">
        <f t="shared" si="0"/>
        <v>35000</v>
      </c>
      <c r="H25" s="534">
        <v>1</v>
      </c>
      <c r="I25" s="535">
        <f t="shared" si="1"/>
        <v>35000</v>
      </c>
    </row>
    <row r="26" spans="1:9">
      <c r="A26" s="530">
        <v>14</v>
      </c>
      <c r="B26" s="531" t="s">
        <v>2028</v>
      </c>
      <c r="C26" s="531" t="s">
        <v>2029</v>
      </c>
      <c r="D26" s="532">
        <v>43101</v>
      </c>
      <c r="E26" s="533">
        <v>27500</v>
      </c>
      <c r="F26" s="534">
        <v>1</v>
      </c>
      <c r="G26" s="535">
        <f t="shared" si="0"/>
        <v>27500</v>
      </c>
      <c r="H26" s="534">
        <v>1</v>
      </c>
      <c r="I26" s="535">
        <f t="shared" si="1"/>
        <v>27500</v>
      </c>
    </row>
    <row r="27" spans="1:9">
      <c r="A27" s="530">
        <v>15</v>
      </c>
      <c r="B27" s="531" t="s">
        <v>2030</v>
      </c>
      <c r="C27" s="531" t="s">
        <v>2031</v>
      </c>
      <c r="D27" s="532">
        <v>43101</v>
      </c>
      <c r="E27" s="533">
        <v>20500</v>
      </c>
      <c r="F27" s="534">
        <v>1</v>
      </c>
      <c r="G27" s="535">
        <f t="shared" si="0"/>
        <v>20500</v>
      </c>
      <c r="H27" s="534">
        <v>1</v>
      </c>
      <c r="I27" s="535">
        <f t="shared" si="1"/>
        <v>20500</v>
      </c>
    </row>
    <row r="28" spans="1:9">
      <c r="A28" s="530">
        <v>16</v>
      </c>
      <c r="B28" s="531" t="s">
        <v>2032</v>
      </c>
      <c r="C28" s="531" t="s">
        <v>2033</v>
      </c>
      <c r="D28" s="532">
        <v>43101</v>
      </c>
      <c r="E28" s="533">
        <v>12500</v>
      </c>
      <c r="F28" s="534">
        <v>1</v>
      </c>
      <c r="G28" s="535">
        <f t="shared" si="0"/>
        <v>12500</v>
      </c>
      <c r="H28" s="534">
        <v>1</v>
      </c>
      <c r="I28" s="535">
        <f t="shared" si="1"/>
        <v>12500</v>
      </c>
    </row>
    <row r="29" spans="1:9">
      <c r="A29" s="530">
        <v>17</v>
      </c>
      <c r="B29" s="531" t="s">
        <v>2034</v>
      </c>
      <c r="C29" s="531" t="s">
        <v>2035</v>
      </c>
      <c r="D29" s="532">
        <v>43101</v>
      </c>
      <c r="E29" s="533">
        <v>60700</v>
      </c>
      <c r="F29" s="534">
        <v>1</v>
      </c>
      <c r="G29" s="535">
        <f t="shared" si="0"/>
        <v>60700</v>
      </c>
      <c r="H29" s="534">
        <v>1</v>
      </c>
      <c r="I29" s="535">
        <f t="shared" si="1"/>
        <v>60700</v>
      </c>
    </row>
    <row r="30" spans="1:9">
      <c r="A30" s="530">
        <v>18</v>
      </c>
      <c r="B30" s="531" t="s">
        <v>2036</v>
      </c>
      <c r="C30" s="531" t="s">
        <v>2037</v>
      </c>
      <c r="D30" s="532">
        <v>43101</v>
      </c>
      <c r="E30" s="533">
        <v>120000</v>
      </c>
      <c r="F30" s="534">
        <v>1</v>
      </c>
      <c r="G30" s="535">
        <f t="shared" si="0"/>
        <v>120000</v>
      </c>
      <c r="H30" s="534">
        <v>1</v>
      </c>
      <c r="I30" s="535">
        <f t="shared" si="1"/>
        <v>120000</v>
      </c>
    </row>
    <row r="31" spans="1:9">
      <c r="A31" s="530">
        <v>19</v>
      </c>
      <c r="B31" s="531" t="s">
        <v>2038</v>
      </c>
      <c r="C31" s="531" t="s">
        <v>2039</v>
      </c>
      <c r="D31" s="532">
        <v>43101</v>
      </c>
      <c r="E31" s="533">
        <v>41250</v>
      </c>
      <c r="F31" s="534">
        <v>1</v>
      </c>
      <c r="G31" s="535">
        <f t="shared" si="0"/>
        <v>41250</v>
      </c>
      <c r="H31" s="534">
        <v>1</v>
      </c>
      <c r="I31" s="535">
        <f t="shared" si="1"/>
        <v>41250</v>
      </c>
    </row>
    <row r="32" spans="1:9">
      <c r="A32" s="530">
        <v>20</v>
      </c>
      <c r="B32" s="531" t="s">
        <v>2040</v>
      </c>
      <c r="C32" s="531" t="s">
        <v>2041</v>
      </c>
      <c r="D32" s="532">
        <v>43101</v>
      </c>
      <c r="E32" s="533">
        <v>48000</v>
      </c>
      <c r="F32" s="534">
        <v>1</v>
      </c>
      <c r="G32" s="535">
        <f t="shared" si="0"/>
        <v>48000</v>
      </c>
      <c r="H32" s="534">
        <v>1</v>
      </c>
      <c r="I32" s="535">
        <f t="shared" si="1"/>
        <v>48000</v>
      </c>
    </row>
    <row r="33" spans="1:9">
      <c r="A33" s="530">
        <v>21</v>
      </c>
      <c r="B33" s="531" t="s">
        <v>2042</v>
      </c>
      <c r="C33" s="531" t="s">
        <v>2043</v>
      </c>
      <c r="D33" s="532">
        <v>43101</v>
      </c>
      <c r="E33" s="533">
        <v>72000</v>
      </c>
      <c r="F33" s="534">
        <v>1</v>
      </c>
      <c r="G33" s="535">
        <f t="shared" si="0"/>
        <v>72000</v>
      </c>
      <c r="H33" s="534">
        <v>1</v>
      </c>
      <c r="I33" s="535">
        <f t="shared" si="1"/>
        <v>72000</v>
      </c>
    </row>
    <row r="34" spans="1:9">
      <c r="A34" s="530">
        <v>22</v>
      </c>
      <c r="B34" s="531" t="s">
        <v>2044</v>
      </c>
      <c r="C34" s="531" t="s">
        <v>95</v>
      </c>
      <c r="D34" s="532">
        <v>43101</v>
      </c>
      <c r="E34" s="533">
        <v>32400</v>
      </c>
      <c r="F34" s="534">
        <v>8</v>
      </c>
      <c r="G34" s="535">
        <f t="shared" si="0"/>
        <v>259200</v>
      </c>
      <c r="H34" s="534">
        <v>8</v>
      </c>
      <c r="I34" s="535">
        <f t="shared" si="1"/>
        <v>259200</v>
      </c>
    </row>
    <row r="35" spans="1:9">
      <c r="A35" s="530">
        <v>23</v>
      </c>
      <c r="B35" s="531" t="s">
        <v>2045</v>
      </c>
      <c r="C35" s="531" t="s">
        <v>2046</v>
      </c>
      <c r="D35" s="532">
        <v>43101</v>
      </c>
      <c r="E35" s="533">
        <v>26400</v>
      </c>
      <c r="F35" s="534">
        <v>8</v>
      </c>
      <c r="G35" s="535">
        <f t="shared" si="0"/>
        <v>211200</v>
      </c>
      <c r="H35" s="534">
        <v>8</v>
      </c>
      <c r="I35" s="535">
        <f t="shared" si="1"/>
        <v>211200</v>
      </c>
    </row>
    <row r="36" spans="1:9">
      <c r="A36" s="530">
        <v>24</v>
      </c>
      <c r="B36" s="531" t="s">
        <v>2047</v>
      </c>
      <c r="C36" s="531" t="s">
        <v>2048</v>
      </c>
      <c r="D36" s="532">
        <v>43101</v>
      </c>
      <c r="E36" s="533">
        <v>28800</v>
      </c>
      <c r="F36" s="534">
        <v>1</v>
      </c>
      <c r="G36" s="535">
        <f t="shared" si="0"/>
        <v>28800</v>
      </c>
      <c r="H36" s="534">
        <v>1</v>
      </c>
      <c r="I36" s="535">
        <f t="shared" si="1"/>
        <v>28800</v>
      </c>
    </row>
    <row r="37" spans="1:9">
      <c r="A37" s="530">
        <v>25</v>
      </c>
      <c r="B37" s="531" t="s">
        <v>2049</v>
      </c>
      <c r="C37" s="531" t="s">
        <v>1944</v>
      </c>
      <c r="D37" s="532">
        <v>43101</v>
      </c>
      <c r="E37" s="533">
        <v>12800</v>
      </c>
      <c r="F37" s="534">
        <v>14</v>
      </c>
      <c r="G37" s="535">
        <f t="shared" si="0"/>
        <v>179200</v>
      </c>
      <c r="H37" s="534">
        <v>14</v>
      </c>
      <c r="I37" s="535">
        <f t="shared" si="1"/>
        <v>179200</v>
      </c>
    </row>
    <row r="38" spans="1:9">
      <c r="A38" s="530">
        <v>26</v>
      </c>
      <c r="B38" s="531" t="s">
        <v>2050</v>
      </c>
      <c r="C38" s="531" t="s">
        <v>469</v>
      </c>
      <c r="D38" s="532">
        <v>43101</v>
      </c>
      <c r="E38" s="533">
        <v>60000</v>
      </c>
      <c r="F38" s="534">
        <v>1</v>
      </c>
      <c r="G38" s="535">
        <f t="shared" si="0"/>
        <v>60000</v>
      </c>
      <c r="H38" s="534">
        <v>1</v>
      </c>
      <c r="I38" s="535">
        <f t="shared" si="1"/>
        <v>60000</v>
      </c>
    </row>
    <row r="39" spans="1:9">
      <c r="A39" s="530">
        <v>27</v>
      </c>
      <c r="B39" s="531" t="s">
        <v>2051</v>
      </c>
      <c r="C39" s="531" t="s">
        <v>2046</v>
      </c>
      <c r="D39" s="532">
        <v>43101</v>
      </c>
      <c r="E39" s="533">
        <v>24750</v>
      </c>
      <c r="F39" s="534">
        <v>1</v>
      </c>
      <c r="G39" s="535">
        <f t="shared" si="0"/>
        <v>24750</v>
      </c>
      <c r="H39" s="534">
        <v>1</v>
      </c>
      <c r="I39" s="535">
        <f t="shared" si="1"/>
        <v>24750</v>
      </c>
    </row>
    <row r="40" spans="1:9">
      <c r="A40" s="530">
        <v>28</v>
      </c>
      <c r="B40" s="531" t="s">
        <v>2052</v>
      </c>
      <c r="C40" s="531" t="s">
        <v>1081</v>
      </c>
      <c r="D40" s="532">
        <v>43101</v>
      </c>
      <c r="E40" s="533">
        <v>21300</v>
      </c>
      <c r="F40" s="534">
        <v>12</v>
      </c>
      <c r="G40" s="535">
        <f t="shared" si="0"/>
        <v>255600</v>
      </c>
      <c r="H40" s="534">
        <v>12</v>
      </c>
      <c r="I40" s="535">
        <f t="shared" si="1"/>
        <v>255600</v>
      </c>
    </row>
    <row r="41" spans="1:9">
      <c r="A41" s="530">
        <v>29</v>
      </c>
      <c r="B41" s="531" t="s">
        <v>2053</v>
      </c>
      <c r="C41" s="531" t="s">
        <v>2054</v>
      </c>
      <c r="D41" s="532">
        <v>43101</v>
      </c>
      <c r="E41" s="533">
        <v>237500</v>
      </c>
      <c r="F41" s="534">
        <v>1</v>
      </c>
      <c r="G41" s="535">
        <f t="shared" si="0"/>
        <v>237500</v>
      </c>
      <c r="H41" s="534">
        <v>1</v>
      </c>
      <c r="I41" s="535">
        <f t="shared" si="1"/>
        <v>237500</v>
      </c>
    </row>
    <row r="42" spans="1:9">
      <c r="A42" s="530">
        <v>30</v>
      </c>
      <c r="B42" s="531" t="s">
        <v>2055</v>
      </c>
      <c r="C42" s="531" t="s">
        <v>2056</v>
      </c>
      <c r="D42" s="532">
        <v>43101</v>
      </c>
      <c r="E42" s="533">
        <v>37500</v>
      </c>
      <c r="F42" s="534">
        <v>1</v>
      </c>
      <c r="G42" s="535">
        <f t="shared" si="0"/>
        <v>37500</v>
      </c>
      <c r="H42" s="534">
        <v>1</v>
      </c>
      <c r="I42" s="535">
        <f t="shared" si="1"/>
        <v>37500</v>
      </c>
    </row>
    <row r="43" spans="1:9">
      <c r="A43" s="530">
        <v>31</v>
      </c>
      <c r="B43" s="531" t="s">
        <v>2057</v>
      </c>
      <c r="C43" s="531" t="s">
        <v>2054</v>
      </c>
      <c r="D43" s="532">
        <v>43101</v>
      </c>
      <c r="E43" s="533">
        <v>237500</v>
      </c>
      <c r="F43" s="534">
        <v>1</v>
      </c>
      <c r="G43" s="535">
        <f t="shared" si="0"/>
        <v>237500</v>
      </c>
      <c r="H43" s="534">
        <v>1</v>
      </c>
      <c r="I43" s="535">
        <f t="shared" si="1"/>
        <v>237500</v>
      </c>
    </row>
    <row r="44" spans="1:9">
      <c r="A44" s="530">
        <v>32</v>
      </c>
      <c r="B44" s="531" t="s">
        <v>2058</v>
      </c>
      <c r="C44" s="531" t="s">
        <v>2056</v>
      </c>
      <c r="D44" s="532">
        <v>43101</v>
      </c>
      <c r="E44" s="533">
        <v>37500</v>
      </c>
      <c r="F44" s="534">
        <v>1</v>
      </c>
      <c r="G44" s="535">
        <f t="shared" si="0"/>
        <v>37500</v>
      </c>
      <c r="H44" s="534">
        <v>1</v>
      </c>
      <c r="I44" s="535">
        <f t="shared" si="1"/>
        <v>37500</v>
      </c>
    </row>
    <row r="45" spans="1:9">
      <c r="A45" s="530">
        <v>33</v>
      </c>
      <c r="B45" s="531" t="s">
        <v>2059</v>
      </c>
      <c r="C45" s="531" t="s">
        <v>2060</v>
      </c>
      <c r="D45" s="532">
        <v>43101</v>
      </c>
      <c r="E45" s="533">
        <v>39500</v>
      </c>
      <c r="F45" s="534">
        <v>1</v>
      </c>
      <c r="G45" s="535">
        <f t="shared" si="0"/>
        <v>39500</v>
      </c>
      <c r="H45" s="534">
        <v>1</v>
      </c>
      <c r="I45" s="535">
        <f t="shared" si="1"/>
        <v>39500</v>
      </c>
    </row>
    <row r="46" spans="1:9">
      <c r="A46" s="530">
        <v>34</v>
      </c>
      <c r="B46" s="531" t="s">
        <v>2061</v>
      </c>
      <c r="C46" s="531" t="s">
        <v>2062</v>
      </c>
      <c r="D46" s="532">
        <v>43101</v>
      </c>
      <c r="E46" s="533">
        <v>138000</v>
      </c>
      <c r="F46" s="534">
        <v>2</v>
      </c>
      <c r="G46" s="535">
        <f t="shared" si="0"/>
        <v>276000</v>
      </c>
      <c r="H46" s="534">
        <v>2</v>
      </c>
      <c r="I46" s="535">
        <f t="shared" si="1"/>
        <v>276000</v>
      </c>
    </row>
    <row r="47" spans="1:9">
      <c r="A47" s="530">
        <v>35</v>
      </c>
      <c r="B47" s="531" t="s">
        <v>2063</v>
      </c>
      <c r="C47" s="531" t="s">
        <v>2064</v>
      </c>
      <c r="D47" s="532">
        <v>43101</v>
      </c>
      <c r="E47" s="533">
        <v>99650</v>
      </c>
      <c r="F47" s="534">
        <v>3</v>
      </c>
      <c r="G47" s="535">
        <f t="shared" si="0"/>
        <v>298950</v>
      </c>
      <c r="H47" s="534">
        <v>3</v>
      </c>
      <c r="I47" s="535">
        <f t="shared" si="1"/>
        <v>298950</v>
      </c>
    </row>
    <row r="48" spans="1:9">
      <c r="A48" s="530">
        <v>36</v>
      </c>
      <c r="B48" s="531" t="s">
        <v>2065</v>
      </c>
      <c r="C48" s="531" t="s">
        <v>2066</v>
      </c>
      <c r="D48" s="532">
        <v>43101</v>
      </c>
      <c r="E48" s="533">
        <v>179100</v>
      </c>
      <c r="F48" s="534">
        <v>1</v>
      </c>
      <c r="G48" s="535">
        <f t="shared" si="0"/>
        <v>179100</v>
      </c>
      <c r="H48" s="534">
        <v>1</v>
      </c>
      <c r="I48" s="535">
        <f t="shared" si="1"/>
        <v>179100</v>
      </c>
    </row>
    <row r="49" spans="1:9">
      <c r="A49" s="530">
        <v>37</v>
      </c>
      <c r="B49" s="531" t="s">
        <v>2067</v>
      </c>
      <c r="C49" s="531" t="s">
        <v>2068</v>
      </c>
      <c r="D49" s="532">
        <v>43101</v>
      </c>
      <c r="E49" s="533">
        <v>193000</v>
      </c>
      <c r="F49" s="534">
        <v>1</v>
      </c>
      <c r="G49" s="535">
        <f t="shared" si="0"/>
        <v>193000</v>
      </c>
      <c r="H49" s="534">
        <v>1</v>
      </c>
      <c r="I49" s="535">
        <f t="shared" si="1"/>
        <v>193000</v>
      </c>
    </row>
    <row r="50" spans="1:9">
      <c r="A50" s="530">
        <v>38</v>
      </c>
      <c r="B50" s="531" t="s">
        <v>2069</v>
      </c>
      <c r="C50" s="531" t="s">
        <v>2070</v>
      </c>
      <c r="D50" s="532">
        <v>43101</v>
      </c>
      <c r="E50" s="533">
        <v>90400</v>
      </c>
      <c r="F50" s="534">
        <v>1</v>
      </c>
      <c r="G50" s="535">
        <f t="shared" si="0"/>
        <v>90400</v>
      </c>
      <c r="H50" s="534">
        <v>1</v>
      </c>
      <c r="I50" s="535">
        <f t="shared" si="1"/>
        <v>90400</v>
      </c>
    </row>
    <row r="51" spans="1:9">
      <c r="A51" s="530">
        <v>39</v>
      </c>
      <c r="B51" s="531" t="s">
        <v>2071</v>
      </c>
      <c r="C51" s="531" t="s">
        <v>193</v>
      </c>
      <c r="D51" s="532">
        <v>43101</v>
      </c>
      <c r="E51" s="533">
        <v>61500</v>
      </c>
      <c r="F51" s="534">
        <v>2</v>
      </c>
      <c r="G51" s="535">
        <f t="shared" si="0"/>
        <v>123000</v>
      </c>
      <c r="H51" s="534">
        <v>2</v>
      </c>
      <c r="I51" s="535">
        <f t="shared" si="1"/>
        <v>123000</v>
      </c>
    </row>
    <row r="52" spans="1:9">
      <c r="A52" s="530">
        <v>40</v>
      </c>
      <c r="B52" s="531" t="s">
        <v>2072</v>
      </c>
      <c r="C52" s="531" t="s">
        <v>2073</v>
      </c>
      <c r="D52" s="532">
        <v>43101</v>
      </c>
      <c r="E52" s="533">
        <v>94100</v>
      </c>
      <c r="F52" s="534">
        <v>1</v>
      </c>
      <c r="G52" s="535">
        <f t="shared" si="0"/>
        <v>94100</v>
      </c>
      <c r="H52" s="534">
        <v>1</v>
      </c>
      <c r="I52" s="535">
        <f t="shared" si="1"/>
        <v>94100</v>
      </c>
    </row>
    <row r="53" spans="1:9">
      <c r="A53" s="530">
        <v>41</v>
      </c>
      <c r="B53" s="531" t="s">
        <v>2074</v>
      </c>
      <c r="C53" s="531" t="s">
        <v>2075</v>
      </c>
      <c r="D53" s="532">
        <v>43101</v>
      </c>
      <c r="E53" s="533">
        <v>94100</v>
      </c>
      <c r="F53" s="534">
        <v>1</v>
      </c>
      <c r="G53" s="535">
        <f t="shared" si="0"/>
        <v>94100</v>
      </c>
      <c r="H53" s="534">
        <v>1</v>
      </c>
      <c r="I53" s="535">
        <f t="shared" si="1"/>
        <v>94100</v>
      </c>
    </row>
    <row r="54" spans="1:9">
      <c r="A54" s="530">
        <v>42</v>
      </c>
      <c r="B54" s="531" t="s">
        <v>2076</v>
      </c>
      <c r="C54" s="531" t="s">
        <v>2077</v>
      </c>
      <c r="D54" s="532">
        <v>43101</v>
      </c>
      <c r="E54" s="533">
        <v>182500</v>
      </c>
      <c r="F54" s="534">
        <v>1</v>
      </c>
      <c r="G54" s="535">
        <f t="shared" si="0"/>
        <v>182500</v>
      </c>
      <c r="H54" s="534">
        <v>1</v>
      </c>
      <c r="I54" s="535">
        <f t="shared" si="1"/>
        <v>182500</v>
      </c>
    </row>
    <row r="55" spans="1:9">
      <c r="A55" s="530">
        <v>43</v>
      </c>
      <c r="B55" s="531" t="s">
        <v>2078</v>
      </c>
      <c r="C55" s="531" t="s">
        <v>2079</v>
      </c>
      <c r="D55" s="532">
        <v>43101</v>
      </c>
      <c r="E55" s="533">
        <v>34600</v>
      </c>
      <c r="F55" s="534">
        <v>2</v>
      </c>
      <c r="G55" s="535">
        <f t="shared" si="0"/>
        <v>69200</v>
      </c>
      <c r="H55" s="534">
        <v>2</v>
      </c>
      <c r="I55" s="535">
        <f t="shared" si="1"/>
        <v>69200</v>
      </c>
    </row>
    <row r="56" spans="1:9">
      <c r="A56" s="530">
        <v>44</v>
      </c>
      <c r="B56" s="531" t="s">
        <v>2080</v>
      </c>
      <c r="C56" s="531" t="s">
        <v>2079</v>
      </c>
      <c r="D56" s="532">
        <v>43101</v>
      </c>
      <c r="E56" s="533">
        <v>28800</v>
      </c>
      <c r="F56" s="534">
        <v>4</v>
      </c>
      <c r="G56" s="535">
        <f t="shared" si="0"/>
        <v>115200</v>
      </c>
      <c r="H56" s="534">
        <v>4</v>
      </c>
      <c r="I56" s="535">
        <f t="shared" si="1"/>
        <v>115200</v>
      </c>
    </row>
    <row r="57" spans="1:9">
      <c r="A57" s="530">
        <v>45</v>
      </c>
      <c r="B57" s="531" t="s">
        <v>2081</v>
      </c>
      <c r="C57" s="531" t="s">
        <v>2082</v>
      </c>
      <c r="D57" s="532">
        <v>43101</v>
      </c>
      <c r="E57" s="533">
        <v>71500</v>
      </c>
      <c r="F57" s="534">
        <v>1</v>
      </c>
      <c r="G57" s="535">
        <f t="shared" si="0"/>
        <v>71500</v>
      </c>
      <c r="H57" s="534">
        <v>1</v>
      </c>
      <c r="I57" s="535">
        <f t="shared" si="1"/>
        <v>71500</v>
      </c>
    </row>
    <row r="58" spans="1:9">
      <c r="A58" s="530">
        <v>46</v>
      </c>
      <c r="B58" s="531" t="s">
        <v>2083</v>
      </c>
      <c r="C58" s="531" t="s">
        <v>442</v>
      </c>
      <c r="D58" s="532">
        <v>43101</v>
      </c>
      <c r="E58" s="533">
        <v>47500</v>
      </c>
      <c r="F58" s="534">
        <v>5</v>
      </c>
      <c r="G58" s="535">
        <f t="shared" si="0"/>
        <v>237500</v>
      </c>
      <c r="H58" s="534">
        <v>5</v>
      </c>
      <c r="I58" s="535">
        <f t="shared" si="1"/>
        <v>237500</v>
      </c>
    </row>
    <row r="59" spans="1:9">
      <c r="A59" s="530">
        <v>47</v>
      </c>
      <c r="B59" s="531" t="s">
        <v>2084</v>
      </c>
      <c r="C59" s="531" t="s">
        <v>2085</v>
      </c>
      <c r="D59" s="532">
        <v>43101</v>
      </c>
      <c r="E59" s="533">
        <v>40000</v>
      </c>
      <c r="F59" s="534">
        <v>1</v>
      </c>
      <c r="G59" s="535">
        <f t="shared" si="0"/>
        <v>40000</v>
      </c>
      <c r="H59" s="534">
        <v>1</v>
      </c>
      <c r="I59" s="535">
        <f t="shared" si="1"/>
        <v>40000</v>
      </c>
    </row>
    <row r="60" spans="1:9">
      <c r="A60" s="530">
        <v>48</v>
      </c>
      <c r="B60" s="531" t="s">
        <v>2086</v>
      </c>
      <c r="C60" s="536" t="s">
        <v>2087</v>
      </c>
      <c r="D60" s="532">
        <v>43101</v>
      </c>
      <c r="E60" s="533">
        <v>108000</v>
      </c>
      <c r="F60" s="534">
        <v>1</v>
      </c>
      <c r="G60" s="535">
        <f t="shared" si="0"/>
        <v>108000</v>
      </c>
      <c r="H60" s="534">
        <v>1</v>
      </c>
      <c r="I60" s="535">
        <f t="shared" si="1"/>
        <v>108000</v>
      </c>
    </row>
    <row r="61" spans="1:9" ht="22.5">
      <c r="A61" s="530">
        <v>49</v>
      </c>
      <c r="B61" s="531" t="s">
        <v>2088</v>
      </c>
      <c r="C61" s="531" t="s">
        <v>2089</v>
      </c>
      <c r="D61" s="532">
        <v>43101</v>
      </c>
      <c r="E61" s="533">
        <v>25400</v>
      </c>
      <c r="F61" s="534">
        <v>1</v>
      </c>
      <c r="G61" s="535">
        <f t="shared" si="0"/>
        <v>25400</v>
      </c>
      <c r="H61" s="534">
        <v>1</v>
      </c>
      <c r="I61" s="535">
        <f t="shared" si="1"/>
        <v>25400</v>
      </c>
    </row>
    <row r="62" spans="1:9">
      <c r="A62" s="530">
        <v>50</v>
      </c>
      <c r="B62" s="531" t="s">
        <v>2090</v>
      </c>
      <c r="C62" s="531" t="s">
        <v>2091</v>
      </c>
      <c r="D62" s="532">
        <v>43101</v>
      </c>
      <c r="E62" s="533">
        <v>14000</v>
      </c>
      <c r="F62" s="534">
        <v>1</v>
      </c>
      <c r="G62" s="535">
        <f t="shared" si="0"/>
        <v>14000</v>
      </c>
      <c r="H62" s="534">
        <v>1</v>
      </c>
      <c r="I62" s="535">
        <f t="shared" si="1"/>
        <v>14000</v>
      </c>
    </row>
    <row r="63" spans="1:9">
      <c r="A63" s="530">
        <v>51</v>
      </c>
      <c r="B63" s="531" t="s">
        <v>2092</v>
      </c>
      <c r="C63" s="531" t="s">
        <v>752</v>
      </c>
      <c r="D63" s="532">
        <v>43101</v>
      </c>
      <c r="E63" s="533">
        <v>18000</v>
      </c>
      <c r="F63" s="534">
        <v>4</v>
      </c>
      <c r="G63" s="535">
        <f t="shared" si="0"/>
        <v>72000</v>
      </c>
      <c r="H63" s="534">
        <v>4</v>
      </c>
      <c r="I63" s="535">
        <f t="shared" si="1"/>
        <v>72000</v>
      </c>
    </row>
    <row r="64" spans="1:9">
      <c r="A64" s="530">
        <v>52</v>
      </c>
      <c r="B64" s="531" t="s">
        <v>2093</v>
      </c>
      <c r="C64" s="531" t="s">
        <v>2094</v>
      </c>
      <c r="D64" s="532">
        <v>43101</v>
      </c>
      <c r="E64" s="533">
        <v>14250</v>
      </c>
      <c r="F64" s="534">
        <v>1</v>
      </c>
      <c r="G64" s="535">
        <f t="shared" si="0"/>
        <v>14250</v>
      </c>
      <c r="H64" s="534">
        <v>1</v>
      </c>
      <c r="I64" s="535">
        <f t="shared" si="1"/>
        <v>14250</v>
      </c>
    </row>
    <row r="65" spans="1:9">
      <c r="A65" s="530">
        <v>53</v>
      </c>
      <c r="B65" s="531" t="s">
        <v>2095</v>
      </c>
      <c r="C65" s="531" t="s">
        <v>2096</v>
      </c>
      <c r="D65" s="532">
        <v>43101</v>
      </c>
      <c r="E65" s="533">
        <v>83500</v>
      </c>
      <c r="F65" s="534">
        <v>1</v>
      </c>
      <c r="G65" s="535">
        <f t="shared" si="0"/>
        <v>83500</v>
      </c>
      <c r="H65" s="534">
        <v>1</v>
      </c>
      <c r="I65" s="535">
        <f t="shared" si="1"/>
        <v>83500</v>
      </c>
    </row>
    <row r="66" spans="1:9">
      <c r="A66" s="530">
        <v>54</v>
      </c>
      <c r="B66" s="531" t="s">
        <v>2097</v>
      </c>
      <c r="C66" s="531" t="s">
        <v>2098</v>
      </c>
      <c r="D66" s="532">
        <v>43101</v>
      </c>
      <c r="E66" s="533">
        <v>18000</v>
      </c>
      <c r="F66" s="534">
        <v>1</v>
      </c>
      <c r="G66" s="535">
        <f t="shared" si="0"/>
        <v>18000</v>
      </c>
      <c r="H66" s="534">
        <v>1</v>
      </c>
      <c r="I66" s="535">
        <f t="shared" si="1"/>
        <v>18000</v>
      </c>
    </row>
    <row r="67" spans="1:9">
      <c r="A67" s="530">
        <v>55</v>
      </c>
      <c r="B67" s="531" t="s">
        <v>2099</v>
      </c>
      <c r="C67" s="531" t="s">
        <v>1707</v>
      </c>
      <c r="D67" s="532">
        <v>43101</v>
      </c>
      <c r="E67" s="533">
        <v>15000</v>
      </c>
      <c r="F67" s="534">
        <v>2</v>
      </c>
      <c r="G67" s="535">
        <f t="shared" si="0"/>
        <v>30000</v>
      </c>
      <c r="H67" s="534">
        <v>2</v>
      </c>
      <c r="I67" s="535">
        <f t="shared" si="1"/>
        <v>30000</v>
      </c>
    </row>
    <row r="68" spans="1:9">
      <c r="A68" s="530">
        <v>56</v>
      </c>
      <c r="B68" s="531" t="s">
        <v>2100</v>
      </c>
      <c r="C68" s="531" t="s">
        <v>173</v>
      </c>
      <c r="D68" s="532">
        <v>43101</v>
      </c>
      <c r="E68" s="533">
        <v>17300</v>
      </c>
      <c r="F68" s="534">
        <v>1</v>
      </c>
      <c r="G68" s="535">
        <f t="shared" si="0"/>
        <v>17300</v>
      </c>
      <c r="H68" s="534">
        <v>1</v>
      </c>
      <c r="I68" s="535">
        <f t="shared" si="1"/>
        <v>17300</v>
      </c>
    </row>
    <row r="69" spans="1:9">
      <c r="A69" s="530">
        <v>57</v>
      </c>
      <c r="B69" s="531" t="s">
        <v>2101</v>
      </c>
      <c r="C69" s="531" t="s">
        <v>1738</v>
      </c>
      <c r="D69" s="532">
        <v>43101</v>
      </c>
      <c r="E69" s="533">
        <v>40600</v>
      </c>
      <c r="F69" s="534">
        <v>6</v>
      </c>
      <c r="G69" s="535">
        <f t="shared" si="0"/>
        <v>243600</v>
      </c>
      <c r="H69" s="534">
        <v>6</v>
      </c>
      <c r="I69" s="535">
        <f t="shared" si="1"/>
        <v>243600</v>
      </c>
    </row>
    <row r="70" spans="1:9">
      <c r="A70" s="530">
        <v>58</v>
      </c>
      <c r="B70" s="531" t="s">
        <v>2102</v>
      </c>
      <c r="C70" s="531" t="s">
        <v>2103</v>
      </c>
      <c r="D70" s="532">
        <v>43101</v>
      </c>
      <c r="E70" s="533">
        <v>96000</v>
      </c>
      <c r="F70" s="534">
        <v>1</v>
      </c>
      <c r="G70" s="535">
        <f t="shared" si="0"/>
        <v>96000</v>
      </c>
      <c r="H70" s="534">
        <v>1</v>
      </c>
      <c r="I70" s="535">
        <f t="shared" si="1"/>
        <v>96000</v>
      </c>
    </row>
    <row r="71" spans="1:9">
      <c r="A71" s="530">
        <v>59</v>
      </c>
      <c r="B71" s="531" t="s">
        <v>2104</v>
      </c>
      <c r="C71" s="531" t="s">
        <v>193</v>
      </c>
      <c r="D71" s="532">
        <v>43101</v>
      </c>
      <c r="E71" s="533">
        <v>36000</v>
      </c>
      <c r="F71" s="534">
        <v>1</v>
      </c>
      <c r="G71" s="535">
        <f t="shared" si="0"/>
        <v>36000</v>
      </c>
      <c r="H71" s="534">
        <v>1</v>
      </c>
      <c r="I71" s="535">
        <f t="shared" si="1"/>
        <v>36000</v>
      </c>
    </row>
    <row r="72" spans="1:9" ht="22.5">
      <c r="A72" s="530">
        <v>60</v>
      </c>
      <c r="B72" s="531" t="s">
        <v>2105</v>
      </c>
      <c r="C72" s="531" t="s">
        <v>2106</v>
      </c>
      <c r="D72" s="532">
        <v>43101</v>
      </c>
      <c r="E72" s="533">
        <v>15000</v>
      </c>
      <c r="F72" s="534">
        <v>10</v>
      </c>
      <c r="G72" s="535">
        <f t="shared" si="0"/>
        <v>150000</v>
      </c>
      <c r="H72" s="534">
        <v>10</v>
      </c>
      <c r="I72" s="535">
        <f t="shared" si="1"/>
        <v>150000</v>
      </c>
    </row>
    <row r="73" spans="1:9">
      <c r="A73" s="530">
        <v>61</v>
      </c>
      <c r="B73" s="531" t="s">
        <v>2107</v>
      </c>
      <c r="C73" s="531" t="s">
        <v>2108</v>
      </c>
      <c r="D73" s="532">
        <v>43101</v>
      </c>
      <c r="E73" s="533">
        <v>24000</v>
      </c>
      <c r="F73" s="534">
        <v>10</v>
      </c>
      <c r="G73" s="535">
        <f t="shared" si="0"/>
        <v>240000</v>
      </c>
      <c r="H73" s="534">
        <v>10</v>
      </c>
      <c r="I73" s="535">
        <f t="shared" si="1"/>
        <v>240000</v>
      </c>
    </row>
    <row r="74" spans="1:9">
      <c r="A74" s="530">
        <v>62</v>
      </c>
      <c r="B74" s="531" t="s">
        <v>2109</v>
      </c>
      <c r="C74" s="531" t="s">
        <v>2110</v>
      </c>
      <c r="D74" s="532">
        <v>43101</v>
      </c>
      <c r="E74" s="533">
        <v>28000</v>
      </c>
      <c r="F74" s="534">
        <v>3</v>
      </c>
      <c r="G74" s="535">
        <f t="shared" si="0"/>
        <v>84000</v>
      </c>
      <c r="H74" s="534">
        <v>3</v>
      </c>
      <c r="I74" s="535">
        <f t="shared" si="1"/>
        <v>84000</v>
      </c>
    </row>
    <row r="75" spans="1:9">
      <c r="A75" s="530">
        <v>63</v>
      </c>
      <c r="B75" s="531" t="s">
        <v>2111</v>
      </c>
      <c r="C75" s="531" t="s">
        <v>2112</v>
      </c>
      <c r="D75" s="532">
        <v>43101</v>
      </c>
      <c r="E75" s="533">
        <v>24000</v>
      </c>
      <c r="F75" s="534">
        <v>10</v>
      </c>
      <c r="G75" s="535">
        <f t="shared" si="0"/>
        <v>240000</v>
      </c>
      <c r="H75" s="534">
        <v>10</v>
      </c>
      <c r="I75" s="535">
        <f t="shared" si="1"/>
        <v>240000</v>
      </c>
    </row>
    <row r="76" spans="1:9">
      <c r="A76" s="530">
        <v>64</v>
      </c>
      <c r="B76" s="531" t="s">
        <v>2113</v>
      </c>
      <c r="C76" s="531" t="s">
        <v>2114</v>
      </c>
      <c r="D76" s="532">
        <v>43101</v>
      </c>
      <c r="E76" s="533">
        <v>24000</v>
      </c>
      <c r="F76" s="534">
        <v>16</v>
      </c>
      <c r="G76" s="535">
        <f t="shared" si="0"/>
        <v>384000</v>
      </c>
      <c r="H76" s="534">
        <v>16</v>
      </c>
      <c r="I76" s="535">
        <f t="shared" si="1"/>
        <v>384000</v>
      </c>
    </row>
    <row r="77" spans="1:9">
      <c r="A77" s="530">
        <v>65</v>
      </c>
      <c r="B77" s="531" t="s">
        <v>2115</v>
      </c>
      <c r="C77" s="531" t="s">
        <v>2116</v>
      </c>
      <c r="D77" s="532">
        <v>43101</v>
      </c>
      <c r="E77" s="533">
        <v>60000</v>
      </c>
      <c r="F77" s="534">
        <v>1</v>
      </c>
      <c r="G77" s="535">
        <f t="shared" si="0"/>
        <v>60000</v>
      </c>
      <c r="H77" s="534">
        <v>1</v>
      </c>
      <c r="I77" s="535">
        <f t="shared" si="1"/>
        <v>60000</v>
      </c>
    </row>
    <row r="78" spans="1:9" ht="22.5">
      <c r="A78" s="530">
        <v>66</v>
      </c>
      <c r="B78" s="531" t="s">
        <v>2117</v>
      </c>
      <c r="C78" s="531" t="s">
        <v>2118</v>
      </c>
      <c r="D78" s="532">
        <v>43101</v>
      </c>
      <c r="E78" s="533">
        <v>652600</v>
      </c>
      <c r="F78" s="534">
        <v>1</v>
      </c>
      <c r="G78" s="535">
        <f t="shared" ref="G78:G141" si="2">E78*F78</f>
        <v>652600</v>
      </c>
      <c r="H78" s="534">
        <v>1</v>
      </c>
      <c r="I78" s="535">
        <f t="shared" ref="I78:I141" si="3">H78*E78</f>
        <v>652600</v>
      </c>
    </row>
    <row r="79" spans="1:9">
      <c r="A79" s="530">
        <v>67</v>
      </c>
      <c r="B79" s="531" t="s">
        <v>2119</v>
      </c>
      <c r="C79" s="531" t="s">
        <v>2120</v>
      </c>
      <c r="D79" s="532">
        <v>43101</v>
      </c>
      <c r="E79" s="533">
        <v>115000</v>
      </c>
      <c r="F79" s="534">
        <v>1</v>
      </c>
      <c r="G79" s="535">
        <f t="shared" si="2"/>
        <v>115000</v>
      </c>
      <c r="H79" s="534">
        <v>1</v>
      </c>
      <c r="I79" s="535">
        <f t="shared" si="3"/>
        <v>115000</v>
      </c>
    </row>
    <row r="80" spans="1:9" ht="22.5">
      <c r="A80" s="530">
        <v>68</v>
      </c>
      <c r="B80" s="531" t="s">
        <v>2121</v>
      </c>
      <c r="C80" s="531" t="s">
        <v>2122</v>
      </c>
      <c r="D80" s="532">
        <v>43101</v>
      </c>
      <c r="E80" s="533">
        <v>225000</v>
      </c>
      <c r="F80" s="534">
        <v>1</v>
      </c>
      <c r="G80" s="535">
        <f t="shared" si="2"/>
        <v>225000</v>
      </c>
      <c r="H80" s="534">
        <v>1</v>
      </c>
      <c r="I80" s="535">
        <f t="shared" si="3"/>
        <v>225000</v>
      </c>
    </row>
    <row r="81" spans="1:9" ht="22.5">
      <c r="A81" s="530">
        <v>69</v>
      </c>
      <c r="B81" s="531" t="s">
        <v>2123</v>
      </c>
      <c r="C81" s="531" t="s">
        <v>2124</v>
      </c>
      <c r="D81" s="532">
        <v>43101</v>
      </c>
      <c r="E81" s="533">
        <v>18200</v>
      </c>
      <c r="F81" s="534">
        <v>1</v>
      </c>
      <c r="G81" s="535">
        <f t="shared" si="2"/>
        <v>18200</v>
      </c>
      <c r="H81" s="534">
        <v>1</v>
      </c>
      <c r="I81" s="535">
        <f t="shared" si="3"/>
        <v>18200</v>
      </c>
    </row>
    <row r="82" spans="1:9">
      <c r="A82" s="530">
        <v>70</v>
      </c>
      <c r="B82" s="531" t="s">
        <v>2125</v>
      </c>
      <c r="C82" s="531" t="s">
        <v>2126</v>
      </c>
      <c r="D82" s="532">
        <v>43101</v>
      </c>
      <c r="E82" s="533">
        <v>72250</v>
      </c>
      <c r="F82" s="534">
        <v>3</v>
      </c>
      <c r="G82" s="535">
        <f t="shared" si="2"/>
        <v>216750</v>
      </c>
      <c r="H82" s="534">
        <v>3</v>
      </c>
      <c r="I82" s="535">
        <f t="shared" si="3"/>
        <v>216750</v>
      </c>
    </row>
    <row r="83" spans="1:9">
      <c r="A83" s="530">
        <v>71</v>
      </c>
      <c r="B83" s="531" t="s">
        <v>2127</v>
      </c>
      <c r="C83" s="531" t="s">
        <v>222</v>
      </c>
      <c r="D83" s="532">
        <v>43101</v>
      </c>
      <c r="E83" s="533">
        <v>5550</v>
      </c>
      <c r="F83" s="534">
        <v>2</v>
      </c>
      <c r="G83" s="535">
        <f t="shared" si="2"/>
        <v>11100</v>
      </c>
      <c r="H83" s="534">
        <v>2</v>
      </c>
      <c r="I83" s="535">
        <f t="shared" si="3"/>
        <v>11100</v>
      </c>
    </row>
    <row r="84" spans="1:9">
      <c r="A84" s="530">
        <v>72</v>
      </c>
      <c r="B84" s="531" t="s">
        <v>2128</v>
      </c>
      <c r="C84" s="531" t="s">
        <v>234</v>
      </c>
      <c r="D84" s="532">
        <v>43101</v>
      </c>
      <c r="E84" s="533">
        <v>3000</v>
      </c>
      <c r="F84" s="534">
        <v>2</v>
      </c>
      <c r="G84" s="535">
        <f t="shared" si="2"/>
        <v>6000</v>
      </c>
      <c r="H84" s="534">
        <v>2</v>
      </c>
      <c r="I84" s="535">
        <f t="shared" si="3"/>
        <v>6000</v>
      </c>
    </row>
    <row r="85" spans="1:9">
      <c r="A85" s="530">
        <v>73</v>
      </c>
      <c r="B85" s="531" t="s">
        <v>2129</v>
      </c>
      <c r="C85" s="531" t="s">
        <v>2130</v>
      </c>
      <c r="D85" s="532">
        <v>43101</v>
      </c>
      <c r="E85" s="533">
        <v>298000</v>
      </c>
      <c r="F85" s="534">
        <v>1</v>
      </c>
      <c r="G85" s="535">
        <f t="shared" si="2"/>
        <v>298000</v>
      </c>
      <c r="H85" s="534">
        <v>1</v>
      </c>
      <c r="I85" s="535">
        <f t="shared" si="3"/>
        <v>298000</v>
      </c>
    </row>
    <row r="86" spans="1:9">
      <c r="A86" s="530">
        <v>74</v>
      </c>
      <c r="B86" s="531" t="s">
        <v>2131</v>
      </c>
      <c r="C86" s="531" t="s">
        <v>1960</v>
      </c>
      <c r="D86" s="532">
        <v>43101</v>
      </c>
      <c r="E86" s="533">
        <v>600</v>
      </c>
      <c r="F86" s="534">
        <v>1</v>
      </c>
      <c r="G86" s="535">
        <f t="shared" si="2"/>
        <v>600</v>
      </c>
      <c r="H86" s="534">
        <v>1</v>
      </c>
      <c r="I86" s="535">
        <f t="shared" si="3"/>
        <v>600</v>
      </c>
    </row>
    <row r="87" spans="1:9">
      <c r="A87" s="530">
        <v>75</v>
      </c>
      <c r="B87" s="531" t="s">
        <v>2132</v>
      </c>
      <c r="C87" s="531" t="s">
        <v>2133</v>
      </c>
      <c r="D87" s="532">
        <v>43101</v>
      </c>
      <c r="E87" s="533">
        <v>1200</v>
      </c>
      <c r="F87" s="534">
        <v>10</v>
      </c>
      <c r="G87" s="535">
        <f t="shared" si="2"/>
        <v>12000</v>
      </c>
      <c r="H87" s="534">
        <v>10</v>
      </c>
      <c r="I87" s="535">
        <f t="shared" si="3"/>
        <v>12000</v>
      </c>
    </row>
    <row r="88" spans="1:9">
      <c r="A88" s="530">
        <v>76</v>
      </c>
      <c r="B88" s="531" t="s">
        <v>2134</v>
      </c>
      <c r="C88" s="531" t="s">
        <v>766</v>
      </c>
      <c r="D88" s="532">
        <v>43101</v>
      </c>
      <c r="E88" s="533">
        <v>3800</v>
      </c>
      <c r="F88" s="534">
        <v>3</v>
      </c>
      <c r="G88" s="535">
        <f t="shared" si="2"/>
        <v>11400</v>
      </c>
      <c r="H88" s="534">
        <v>3</v>
      </c>
      <c r="I88" s="535">
        <f t="shared" si="3"/>
        <v>11400</v>
      </c>
    </row>
    <row r="89" spans="1:9">
      <c r="A89" s="530">
        <v>77</v>
      </c>
      <c r="B89" s="531" t="s">
        <v>2135</v>
      </c>
      <c r="C89" s="531" t="s">
        <v>2136</v>
      </c>
      <c r="D89" s="532">
        <v>43101</v>
      </c>
      <c r="E89" s="533">
        <v>6300</v>
      </c>
      <c r="F89" s="534">
        <v>1</v>
      </c>
      <c r="G89" s="535">
        <f t="shared" si="2"/>
        <v>6300</v>
      </c>
      <c r="H89" s="534">
        <v>1</v>
      </c>
      <c r="I89" s="535">
        <f t="shared" si="3"/>
        <v>6300</v>
      </c>
    </row>
    <row r="90" spans="1:9" ht="22.5">
      <c r="A90" s="530">
        <v>78</v>
      </c>
      <c r="B90" s="531" t="s">
        <v>2137</v>
      </c>
      <c r="C90" s="531" t="s">
        <v>2138</v>
      </c>
      <c r="D90" s="532">
        <v>43101</v>
      </c>
      <c r="E90" s="533">
        <v>18000</v>
      </c>
      <c r="F90" s="534">
        <v>5</v>
      </c>
      <c r="G90" s="535">
        <f t="shared" si="2"/>
        <v>90000</v>
      </c>
      <c r="H90" s="534">
        <v>5</v>
      </c>
      <c r="I90" s="535">
        <f t="shared" si="3"/>
        <v>90000</v>
      </c>
    </row>
    <row r="91" spans="1:9">
      <c r="A91" s="530">
        <v>79</v>
      </c>
      <c r="B91" s="531" t="s">
        <v>2139</v>
      </c>
      <c r="C91" s="531" t="s">
        <v>2140</v>
      </c>
      <c r="D91" s="532">
        <v>43101</v>
      </c>
      <c r="E91" s="533">
        <v>12000</v>
      </c>
      <c r="F91" s="534">
        <v>5</v>
      </c>
      <c r="G91" s="535">
        <f t="shared" si="2"/>
        <v>60000</v>
      </c>
      <c r="H91" s="534">
        <v>5</v>
      </c>
      <c r="I91" s="535">
        <f t="shared" si="3"/>
        <v>60000</v>
      </c>
    </row>
    <row r="92" spans="1:9" ht="22.5">
      <c r="A92" s="530">
        <v>80</v>
      </c>
      <c r="B92" s="531" t="s">
        <v>2141</v>
      </c>
      <c r="C92" s="531" t="s">
        <v>2142</v>
      </c>
      <c r="D92" s="532">
        <v>43101</v>
      </c>
      <c r="E92" s="533">
        <v>22000</v>
      </c>
      <c r="F92" s="534">
        <v>1</v>
      </c>
      <c r="G92" s="535">
        <f t="shared" si="2"/>
        <v>22000</v>
      </c>
      <c r="H92" s="534">
        <v>1</v>
      </c>
      <c r="I92" s="535">
        <f t="shared" si="3"/>
        <v>22000</v>
      </c>
    </row>
    <row r="93" spans="1:9">
      <c r="A93" s="530">
        <v>81</v>
      </c>
      <c r="B93" s="531" t="s">
        <v>2143</v>
      </c>
      <c r="C93" s="531" t="s">
        <v>2144</v>
      </c>
      <c r="D93" s="532">
        <v>43101</v>
      </c>
      <c r="E93" s="533">
        <v>50000</v>
      </c>
      <c r="F93" s="534">
        <v>4</v>
      </c>
      <c r="G93" s="535">
        <f t="shared" si="2"/>
        <v>200000</v>
      </c>
      <c r="H93" s="534">
        <v>4</v>
      </c>
      <c r="I93" s="535">
        <f t="shared" si="3"/>
        <v>200000</v>
      </c>
    </row>
    <row r="94" spans="1:9">
      <c r="A94" s="530">
        <v>82</v>
      </c>
      <c r="B94" s="531" t="s">
        <v>2145</v>
      </c>
      <c r="C94" s="531" t="s">
        <v>2146</v>
      </c>
      <c r="D94" s="532">
        <v>43101</v>
      </c>
      <c r="E94" s="533">
        <v>23000</v>
      </c>
      <c r="F94" s="534">
        <v>1</v>
      </c>
      <c r="G94" s="535">
        <f t="shared" si="2"/>
        <v>23000</v>
      </c>
      <c r="H94" s="534">
        <v>1</v>
      </c>
      <c r="I94" s="535">
        <f t="shared" si="3"/>
        <v>23000</v>
      </c>
    </row>
    <row r="95" spans="1:9">
      <c r="A95" s="530">
        <v>83</v>
      </c>
      <c r="B95" s="531" t="s">
        <v>2147</v>
      </c>
      <c r="C95" s="531" t="s">
        <v>2146</v>
      </c>
      <c r="D95" s="532">
        <v>43101</v>
      </c>
      <c r="E95" s="533">
        <v>23000</v>
      </c>
      <c r="F95" s="534">
        <v>1</v>
      </c>
      <c r="G95" s="535">
        <f t="shared" si="2"/>
        <v>23000</v>
      </c>
      <c r="H95" s="534">
        <v>1</v>
      </c>
      <c r="I95" s="535">
        <f t="shared" si="3"/>
        <v>23000</v>
      </c>
    </row>
    <row r="96" spans="1:9">
      <c r="A96" s="530">
        <v>84</v>
      </c>
      <c r="B96" s="531" t="s">
        <v>2148</v>
      </c>
      <c r="C96" s="531" t="s">
        <v>2149</v>
      </c>
      <c r="D96" s="532">
        <v>43101</v>
      </c>
      <c r="E96" s="533">
        <v>13000</v>
      </c>
      <c r="F96" s="534">
        <v>1</v>
      </c>
      <c r="G96" s="535">
        <f t="shared" si="2"/>
        <v>13000</v>
      </c>
      <c r="H96" s="534">
        <v>1</v>
      </c>
      <c r="I96" s="535">
        <f t="shared" si="3"/>
        <v>13000</v>
      </c>
    </row>
    <row r="97" spans="1:9">
      <c r="A97" s="530">
        <v>85</v>
      </c>
      <c r="B97" s="531" t="s">
        <v>2150</v>
      </c>
      <c r="C97" s="531" t="s">
        <v>2151</v>
      </c>
      <c r="D97" s="532">
        <v>43101</v>
      </c>
      <c r="E97" s="533">
        <v>2500</v>
      </c>
      <c r="F97" s="534">
        <v>20</v>
      </c>
      <c r="G97" s="535">
        <f t="shared" si="2"/>
        <v>50000</v>
      </c>
      <c r="H97" s="534">
        <v>20</v>
      </c>
      <c r="I97" s="535">
        <f t="shared" si="3"/>
        <v>50000</v>
      </c>
    </row>
    <row r="98" spans="1:9">
      <c r="A98" s="530">
        <v>86</v>
      </c>
      <c r="B98" s="531" t="s">
        <v>2152</v>
      </c>
      <c r="C98" s="531" t="s">
        <v>2153</v>
      </c>
      <c r="D98" s="532">
        <v>43101</v>
      </c>
      <c r="E98" s="533">
        <v>4000</v>
      </c>
      <c r="F98" s="534">
        <v>5</v>
      </c>
      <c r="G98" s="535">
        <f t="shared" si="2"/>
        <v>20000</v>
      </c>
      <c r="H98" s="534">
        <v>5</v>
      </c>
      <c r="I98" s="535">
        <f t="shared" si="3"/>
        <v>20000</v>
      </c>
    </row>
    <row r="99" spans="1:9">
      <c r="A99" s="530">
        <v>87</v>
      </c>
      <c r="B99" s="531" t="s">
        <v>2154</v>
      </c>
      <c r="C99" s="531" t="s">
        <v>2155</v>
      </c>
      <c r="D99" s="532">
        <v>43101</v>
      </c>
      <c r="E99" s="533">
        <v>13000</v>
      </c>
      <c r="F99" s="534">
        <v>2</v>
      </c>
      <c r="G99" s="535">
        <f t="shared" si="2"/>
        <v>26000</v>
      </c>
      <c r="H99" s="534">
        <v>2</v>
      </c>
      <c r="I99" s="535">
        <f t="shared" si="3"/>
        <v>26000</v>
      </c>
    </row>
    <row r="100" spans="1:9">
      <c r="A100" s="530">
        <v>88</v>
      </c>
      <c r="B100" s="531" t="s">
        <v>2156</v>
      </c>
      <c r="C100" s="531" t="s">
        <v>2157</v>
      </c>
      <c r="D100" s="532">
        <v>43101</v>
      </c>
      <c r="E100" s="533">
        <v>4800</v>
      </c>
      <c r="F100" s="534">
        <v>28</v>
      </c>
      <c r="G100" s="535">
        <f t="shared" si="2"/>
        <v>134400</v>
      </c>
      <c r="H100" s="534">
        <v>28</v>
      </c>
      <c r="I100" s="535">
        <f t="shared" si="3"/>
        <v>134400</v>
      </c>
    </row>
    <row r="101" spans="1:9">
      <c r="A101" s="530">
        <v>89</v>
      </c>
      <c r="B101" s="531" t="s">
        <v>2158</v>
      </c>
      <c r="C101" s="531" t="s">
        <v>2159</v>
      </c>
      <c r="D101" s="532">
        <v>43101</v>
      </c>
      <c r="E101" s="533">
        <v>6400</v>
      </c>
      <c r="F101" s="534">
        <v>1</v>
      </c>
      <c r="G101" s="535">
        <f t="shared" si="2"/>
        <v>6400</v>
      </c>
      <c r="H101" s="534">
        <v>1</v>
      </c>
      <c r="I101" s="535">
        <f t="shared" si="3"/>
        <v>6400</v>
      </c>
    </row>
    <row r="102" spans="1:9">
      <c r="A102" s="530">
        <v>90</v>
      </c>
      <c r="B102" s="531" t="s">
        <v>2160</v>
      </c>
      <c r="C102" s="531" t="s">
        <v>582</v>
      </c>
      <c r="D102" s="532">
        <v>43101</v>
      </c>
      <c r="E102" s="533">
        <v>7000</v>
      </c>
      <c r="F102" s="534">
        <v>30</v>
      </c>
      <c r="G102" s="535">
        <f t="shared" si="2"/>
        <v>210000</v>
      </c>
      <c r="H102" s="534">
        <v>30</v>
      </c>
      <c r="I102" s="535">
        <f t="shared" si="3"/>
        <v>210000</v>
      </c>
    </row>
    <row r="103" spans="1:9">
      <c r="A103" s="530">
        <v>91</v>
      </c>
      <c r="B103" s="531" t="s">
        <v>2161</v>
      </c>
      <c r="C103" s="531" t="s">
        <v>248</v>
      </c>
      <c r="D103" s="532">
        <v>43101</v>
      </c>
      <c r="E103" s="533">
        <v>10000</v>
      </c>
      <c r="F103" s="534">
        <v>2</v>
      </c>
      <c r="G103" s="535">
        <f t="shared" si="2"/>
        <v>20000</v>
      </c>
      <c r="H103" s="534">
        <v>2</v>
      </c>
      <c r="I103" s="535">
        <f t="shared" si="3"/>
        <v>20000</v>
      </c>
    </row>
    <row r="104" spans="1:9">
      <c r="A104" s="530">
        <v>92</v>
      </c>
      <c r="B104" s="531" t="s">
        <v>2162</v>
      </c>
      <c r="C104" s="531" t="s">
        <v>2163</v>
      </c>
      <c r="D104" s="532">
        <v>43101</v>
      </c>
      <c r="E104" s="533">
        <v>357000</v>
      </c>
      <c r="F104" s="534">
        <v>1</v>
      </c>
      <c r="G104" s="535">
        <f t="shared" si="2"/>
        <v>357000</v>
      </c>
      <c r="H104" s="534">
        <v>1</v>
      </c>
      <c r="I104" s="535">
        <f t="shared" si="3"/>
        <v>357000</v>
      </c>
    </row>
    <row r="105" spans="1:9">
      <c r="A105" s="530">
        <v>93</v>
      </c>
      <c r="B105" s="531" t="s">
        <v>2164</v>
      </c>
      <c r="C105" s="531" t="s">
        <v>2165</v>
      </c>
      <c r="D105" s="532">
        <v>43101</v>
      </c>
      <c r="E105" s="533">
        <v>8750</v>
      </c>
      <c r="F105" s="534">
        <v>20</v>
      </c>
      <c r="G105" s="535">
        <f t="shared" si="2"/>
        <v>175000</v>
      </c>
      <c r="H105" s="534">
        <v>20</v>
      </c>
      <c r="I105" s="535">
        <f t="shared" si="3"/>
        <v>175000</v>
      </c>
    </row>
    <row r="106" spans="1:9">
      <c r="A106" s="530">
        <v>94</v>
      </c>
      <c r="B106" s="531" t="s">
        <v>2166</v>
      </c>
      <c r="C106" s="531" t="s">
        <v>2167</v>
      </c>
      <c r="D106" s="532">
        <v>43101</v>
      </c>
      <c r="E106" s="533">
        <v>8750</v>
      </c>
      <c r="F106" s="534">
        <v>20</v>
      </c>
      <c r="G106" s="535">
        <f t="shared" si="2"/>
        <v>175000</v>
      </c>
      <c r="H106" s="534">
        <v>20</v>
      </c>
      <c r="I106" s="535">
        <f t="shared" si="3"/>
        <v>175000</v>
      </c>
    </row>
    <row r="107" spans="1:9">
      <c r="A107" s="530">
        <v>95</v>
      </c>
      <c r="B107" s="531" t="s">
        <v>2168</v>
      </c>
      <c r="C107" s="531" t="s">
        <v>2169</v>
      </c>
      <c r="D107" s="532">
        <v>43101</v>
      </c>
      <c r="E107" s="533">
        <v>9000</v>
      </c>
      <c r="F107" s="534">
        <v>10</v>
      </c>
      <c r="G107" s="535">
        <f t="shared" si="2"/>
        <v>90000</v>
      </c>
      <c r="H107" s="534">
        <v>10</v>
      </c>
      <c r="I107" s="535">
        <f t="shared" si="3"/>
        <v>90000</v>
      </c>
    </row>
    <row r="108" spans="1:9" ht="22.5">
      <c r="A108" s="530">
        <v>96</v>
      </c>
      <c r="B108" s="531" t="s">
        <v>2170</v>
      </c>
      <c r="C108" s="531" t="s">
        <v>2171</v>
      </c>
      <c r="D108" s="532">
        <v>43101</v>
      </c>
      <c r="E108" s="533">
        <v>17000</v>
      </c>
      <c r="F108" s="534">
        <v>1</v>
      </c>
      <c r="G108" s="535">
        <f t="shared" si="2"/>
        <v>17000</v>
      </c>
      <c r="H108" s="534">
        <v>1</v>
      </c>
      <c r="I108" s="535">
        <f t="shared" si="3"/>
        <v>17000</v>
      </c>
    </row>
    <row r="109" spans="1:9" ht="22.5">
      <c r="A109" s="530">
        <v>97</v>
      </c>
      <c r="B109" s="531" t="s">
        <v>2172</v>
      </c>
      <c r="C109" s="531" t="s">
        <v>2173</v>
      </c>
      <c r="D109" s="532">
        <v>43101</v>
      </c>
      <c r="E109" s="533">
        <v>10500</v>
      </c>
      <c r="F109" s="534">
        <v>12</v>
      </c>
      <c r="G109" s="535">
        <f t="shared" si="2"/>
        <v>126000</v>
      </c>
      <c r="H109" s="534">
        <v>12</v>
      </c>
      <c r="I109" s="535">
        <f t="shared" si="3"/>
        <v>126000</v>
      </c>
    </row>
    <row r="110" spans="1:9">
      <c r="A110" s="530">
        <v>98</v>
      </c>
      <c r="B110" s="531" t="s">
        <v>2174</v>
      </c>
      <c r="C110" s="531" t="s">
        <v>2175</v>
      </c>
      <c r="D110" s="532">
        <v>43101</v>
      </c>
      <c r="E110" s="533">
        <v>15000</v>
      </c>
      <c r="F110" s="534">
        <v>1</v>
      </c>
      <c r="G110" s="535">
        <f t="shared" si="2"/>
        <v>15000</v>
      </c>
      <c r="H110" s="534">
        <v>1</v>
      </c>
      <c r="I110" s="535">
        <f t="shared" si="3"/>
        <v>15000</v>
      </c>
    </row>
    <row r="111" spans="1:9">
      <c r="A111" s="530">
        <v>99</v>
      </c>
      <c r="B111" s="531" t="s">
        <v>2176</v>
      </c>
      <c r="C111" s="531" t="s">
        <v>2177</v>
      </c>
      <c r="D111" s="532">
        <v>43101</v>
      </c>
      <c r="E111" s="533">
        <v>10000</v>
      </c>
      <c r="F111" s="534">
        <v>1</v>
      </c>
      <c r="G111" s="535">
        <f t="shared" si="2"/>
        <v>10000</v>
      </c>
      <c r="H111" s="534">
        <v>1</v>
      </c>
      <c r="I111" s="535">
        <f t="shared" si="3"/>
        <v>10000</v>
      </c>
    </row>
    <row r="112" spans="1:9" ht="22.5">
      <c r="A112" s="530">
        <v>100</v>
      </c>
      <c r="B112" s="531" t="s">
        <v>2178</v>
      </c>
      <c r="C112" s="531" t="s">
        <v>2179</v>
      </c>
      <c r="D112" s="532">
        <v>43101</v>
      </c>
      <c r="E112" s="533">
        <v>11100</v>
      </c>
      <c r="F112" s="534">
        <v>1</v>
      </c>
      <c r="G112" s="535">
        <f t="shared" si="2"/>
        <v>11100</v>
      </c>
      <c r="H112" s="534">
        <v>1</v>
      </c>
      <c r="I112" s="535">
        <f t="shared" si="3"/>
        <v>11100</v>
      </c>
    </row>
    <row r="113" spans="1:9">
      <c r="A113" s="530">
        <v>101</v>
      </c>
      <c r="B113" s="531" t="s">
        <v>2180</v>
      </c>
      <c r="C113" s="531" t="s">
        <v>200</v>
      </c>
      <c r="D113" s="532">
        <v>43101</v>
      </c>
      <c r="E113" s="533">
        <v>17000</v>
      </c>
      <c r="F113" s="534">
        <v>1</v>
      </c>
      <c r="G113" s="535">
        <f t="shared" si="2"/>
        <v>17000</v>
      </c>
      <c r="H113" s="534">
        <v>1</v>
      </c>
      <c r="I113" s="535">
        <f t="shared" si="3"/>
        <v>17000</v>
      </c>
    </row>
    <row r="114" spans="1:9">
      <c r="A114" s="530">
        <v>102</v>
      </c>
      <c r="B114" s="531" t="s">
        <v>2181</v>
      </c>
      <c r="C114" s="531" t="s">
        <v>2182</v>
      </c>
      <c r="D114" s="532">
        <v>43140</v>
      </c>
      <c r="E114" s="533">
        <v>40000</v>
      </c>
      <c r="F114" s="534">
        <v>1</v>
      </c>
      <c r="G114" s="535">
        <f t="shared" si="2"/>
        <v>40000</v>
      </c>
      <c r="H114" s="534">
        <v>1</v>
      </c>
      <c r="I114" s="535">
        <f t="shared" si="3"/>
        <v>40000</v>
      </c>
    </row>
    <row r="115" spans="1:9" ht="22.5">
      <c r="A115" s="530">
        <v>103</v>
      </c>
      <c r="B115" s="531" t="s">
        <v>2183</v>
      </c>
      <c r="C115" s="531" t="s">
        <v>2184</v>
      </c>
      <c r="D115" s="532">
        <v>43140</v>
      </c>
      <c r="E115" s="533">
        <v>7000</v>
      </c>
      <c r="F115" s="534">
        <v>1</v>
      </c>
      <c r="G115" s="535">
        <f t="shared" si="2"/>
        <v>7000</v>
      </c>
      <c r="H115" s="534">
        <v>1</v>
      </c>
      <c r="I115" s="535">
        <f t="shared" si="3"/>
        <v>7000</v>
      </c>
    </row>
    <row r="116" spans="1:9" ht="22.5">
      <c r="A116" s="530">
        <v>104</v>
      </c>
      <c r="B116" s="531" t="s">
        <v>2185</v>
      </c>
      <c r="C116" s="531" t="s">
        <v>2186</v>
      </c>
      <c r="D116" s="532">
        <v>43140</v>
      </c>
      <c r="E116" s="533">
        <v>6000</v>
      </c>
      <c r="F116" s="534">
        <v>1</v>
      </c>
      <c r="G116" s="535">
        <f t="shared" si="2"/>
        <v>6000</v>
      </c>
      <c r="H116" s="534">
        <v>1</v>
      </c>
      <c r="I116" s="535">
        <f t="shared" si="3"/>
        <v>6000</v>
      </c>
    </row>
    <row r="117" spans="1:9">
      <c r="A117" s="530">
        <v>105</v>
      </c>
      <c r="B117" s="531" t="s">
        <v>2187</v>
      </c>
      <c r="C117" s="531" t="s">
        <v>2188</v>
      </c>
      <c r="D117" s="532">
        <v>43140</v>
      </c>
      <c r="E117" s="533">
        <v>8000</v>
      </c>
      <c r="F117" s="534">
        <v>1</v>
      </c>
      <c r="G117" s="535">
        <f t="shared" si="2"/>
        <v>8000</v>
      </c>
      <c r="H117" s="534">
        <v>1</v>
      </c>
      <c r="I117" s="535">
        <f t="shared" si="3"/>
        <v>8000</v>
      </c>
    </row>
    <row r="118" spans="1:9">
      <c r="A118" s="530">
        <v>106</v>
      </c>
      <c r="B118" s="531" t="s">
        <v>2189</v>
      </c>
      <c r="C118" s="531" t="s">
        <v>2190</v>
      </c>
      <c r="D118" s="532">
        <v>43140</v>
      </c>
      <c r="E118" s="533">
        <v>8000</v>
      </c>
      <c r="F118" s="534">
        <v>1</v>
      </c>
      <c r="G118" s="535">
        <f t="shared" si="2"/>
        <v>8000</v>
      </c>
      <c r="H118" s="534">
        <v>1</v>
      </c>
      <c r="I118" s="535">
        <f t="shared" si="3"/>
        <v>8000</v>
      </c>
    </row>
    <row r="119" spans="1:9" ht="22.5">
      <c r="A119" s="530">
        <v>107</v>
      </c>
      <c r="B119" s="531" t="s">
        <v>2191</v>
      </c>
      <c r="C119" s="531" t="s">
        <v>2192</v>
      </c>
      <c r="D119" s="532">
        <v>43140</v>
      </c>
      <c r="E119" s="533">
        <v>1000</v>
      </c>
      <c r="F119" s="534">
        <v>1</v>
      </c>
      <c r="G119" s="535">
        <f t="shared" si="2"/>
        <v>1000</v>
      </c>
      <c r="H119" s="534">
        <v>1</v>
      </c>
      <c r="I119" s="535">
        <f t="shared" si="3"/>
        <v>1000</v>
      </c>
    </row>
    <row r="120" spans="1:9" ht="22.5">
      <c r="A120" s="530">
        <v>108</v>
      </c>
      <c r="B120" s="531" t="s">
        <v>2193</v>
      </c>
      <c r="C120" s="531" t="s">
        <v>2194</v>
      </c>
      <c r="D120" s="532">
        <v>43140</v>
      </c>
      <c r="E120" s="533">
        <v>1500</v>
      </c>
      <c r="F120" s="534">
        <v>1</v>
      </c>
      <c r="G120" s="535">
        <f t="shared" si="2"/>
        <v>1500</v>
      </c>
      <c r="H120" s="534">
        <v>1</v>
      </c>
      <c r="I120" s="535">
        <f t="shared" si="3"/>
        <v>1500</v>
      </c>
    </row>
    <row r="121" spans="1:9" ht="22.5">
      <c r="A121" s="530">
        <v>109</v>
      </c>
      <c r="B121" s="531" t="s">
        <v>2195</v>
      </c>
      <c r="C121" s="531" t="s">
        <v>2196</v>
      </c>
      <c r="D121" s="532">
        <v>43140</v>
      </c>
      <c r="E121" s="533">
        <v>2000</v>
      </c>
      <c r="F121" s="534">
        <v>1</v>
      </c>
      <c r="G121" s="535">
        <f t="shared" si="2"/>
        <v>2000</v>
      </c>
      <c r="H121" s="534">
        <v>1</v>
      </c>
      <c r="I121" s="535">
        <f t="shared" si="3"/>
        <v>2000</v>
      </c>
    </row>
    <row r="122" spans="1:9" ht="22.5">
      <c r="A122" s="530">
        <v>110</v>
      </c>
      <c r="B122" s="531" t="s">
        <v>2197</v>
      </c>
      <c r="C122" s="531" t="s">
        <v>2198</v>
      </c>
      <c r="D122" s="532">
        <v>43140</v>
      </c>
      <c r="E122" s="533">
        <v>6000</v>
      </c>
      <c r="F122" s="534">
        <v>1</v>
      </c>
      <c r="G122" s="535">
        <f t="shared" si="2"/>
        <v>6000</v>
      </c>
      <c r="H122" s="534">
        <v>1</v>
      </c>
      <c r="I122" s="535">
        <f t="shared" si="3"/>
        <v>6000</v>
      </c>
    </row>
    <row r="123" spans="1:9">
      <c r="A123" s="530">
        <v>111</v>
      </c>
      <c r="B123" s="531" t="s">
        <v>2199</v>
      </c>
      <c r="C123" s="531" t="s">
        <v>2200</v>
      </c>
      <c r="D123" s="532">
        <v>43188</v>
      </c>
      <c r="E123" s="533">
        <v>40000</v>
      </c>
      <c r="F123" s="534">
        <v>13</v>
      </c>
      <c r="G123" s="535">
        <f t="shared" si="2"/>
        <v>520000</v>
      </c>
      <c r="H123" s="534">
        <v>13</v>
      </c>
      <c r="I123" s="535">
        <f t="shared" si="3"/>
        <v>520000</v>
      </c>
    </row>
    <row r="124" spans="1:9">
      <c r="A124" s="530">
        <v>112</v>
      </c>
      <c r="B124" s="531" t="s">
        <v>2201</v>
      </c>
      <c r="C124" s="531" t="s">
        <v>2202</v>
      </c>
      <c r="D124" s="532">
        <v>43431</v>
      </c>
      <c r="E124" s="533">
        <v>45450</v>
      </c>
      <c r="F124" s="534">
        <v>1</v>
      </c>
      <c r="G124" s="535">
        <f t="shared" si="2"/>
        <v>45450</v>
      </c>
      <c r="H124" s="534">
        <v>1</v>
      </c>
      <c r="I124" s="535">
        <f t="shared" si="3"/>
        <v>45450</v>
      </c>
    </row>
    <row r="125" spans="1:9" ht="22.5">
      <c r="A125" s="530">
        <v>113</v>
      </c>
      <c r="B125" s="531" t="s">
        <v>2203</v>
      </c>
      <c r="C125" s="531" t="s">
        <v>2204</v>
      </c>
      <c r="D125" s="532">
        <v>43459</v>
      </c>
      <c r="E125" s="533">
        <v>151500</v>
      </c>
      <c r="F125" s="534">
        <v>1</v>
      </c>
      <c r="G125" s="535">
        <f t="shared" si="2"/>
        <v>151500</v>
      </c>
      <c r="H125" s="534">
        <v>1</v>
      </c>
      <c r="I125" s="535">
        <f t="shared" si="3"/>
        <v>151500</v>
      </c>
    </row>
    <row r="126" spans="1:9" ht="22.5">
      <c r="A126" s="530">
        <v>114</v>
      </c>
      <c r="B126" s="531" t="s">
        <v>2205</v>
      </c>
      <c r="C126" s="531" t="s">
        <v>2206</v>
      </c>
      <c r="D126" s="532">
        <v>43459</v>
      </c>
      <c r="E126" s="533">
        <v>150000</v>
      </c>
      <c r="F126" s="534">
        <v>4</v>
      </c>
      <c r="G126" s="535">
        <f t="shared" si="2"/>
        <v>600000</v>
      </c>
      <c r="H126" s="534">
        <v>4</v>
      </c>
      <c r="I126" s="535">
        <f t="shared" si="3"/>
        <v>600000</v>
      </c>
    </row>
    <row r="127" spans="1:9">
      <c r="A127" s="530">
        <v>115</v>
      </c>
      <c r="B127" s="531" t="s">
        <v>2207</v>
      </c>
      <c r="C127" s="531" t="s">
        <v>2208</v>
      </c>
      <c r="D127" s="532">
        <v>43586</v>
      </c>
      <c r="E127" s="533">
        <v>80000</v>
      </c>
      <c r="F127" s="534">
        <v>1</v>
      </c>
      <c r="G127" s="535">
        <f t="shared" si="2"/>
        <v>80000</v>
      </c>
      <c r="H127" s="534">
        <v>1</v>
      </c>
      <c r="I127" s="535">
        <f t="shared" si="3"/>
        <v>80000</v>
      </c>
    </row>
    <row r="128" spans="1:9" ht="22.5">
      <c r="A128" s="530">
        <v>116</v>
      </c>
      <c r="B128" s="531" t="s">
        <v>2209</v>
      </c>
      <c r="C128" s="531" t="s">
        <v>2210</v>
      </c>
      <c r="D128" s="532">
        <v>43586</v>
      </c>
      <c r="E128" s="533">
        <v>47500</v>
      </c>
      <c r="F128" s="534">
        <v>4</v>
      </c>
      <c r="G128" s="535">
        <f t="shared" si="2"/>
        <v>190000</v>
      </c>
      <c r="H128" s="534">
        <v>4</v>
      </c>
      <c r="I128" s="535">
        <f t="shared" si="3"/>
        <v>190000</v>
      </c>
    </row>
    <row r="129" spans="1:9">
      <c r="A129" s="530">
        <v>117</v>
      </c>
      <c r="B129" s="531" t="s">
        <v>2211</v>
      </c>
      <c r="C129" s="531" t="s">
        <v>2202</v>
      </c>
      <c r="D129" s="532">
        <v>43598</v>
      </c>
      <c r="E129" s="533">
        <v>8500</v>
      </c>
      <c r="F129" s="534">
        <v>1</v>
      </c>
      <c r="G129" s="535">
        <f t="shared" si="2"/>
        <v>8500</v>
      </c>
      <c r="H129" s="534">
        <v>1</v>
      </c>
      <c r="I129" s="535">
        <f t="shared" si="3"/>
        <v>8500</v>
      </c>
    </row>
    <row r="130" spans="1:9">
      <c r="A130" s="530">
        <v>118</v>
      </c>
      <c r="B130" s="531" t="s">
        <v>2212</v>
      </c>
      <c r="C130" s="531" t="s">
        <v>2202</v>
      </c>
      <c r="D130" s="532">
        <v>43598</v>
      </c>
      <c r="E130" s="533">
        <v>8500</v>
      </c>
      <c r="F130" s="534">
        <v>1</v>
      </c>
      <c r="G130" s="535">
        <f t="shared" si="2"/>
        <v>8500</v>
      </c>
      <c r="H130" s="534">
        <v>1</v>
      </c>
      <c r="I130" s="535">
        <f t="shared" si="3"/>
        <v>8500</v>
      </c>
    </row>
    <row r="131" spans="1:9">
      <c r="A131" s="530">
        <v>119</v>
      </c>
      <c r="B131" s="531" t="s">
        <v>2213</v>
      </c>
      <c r="C131" s="531" t="s">
        <v>2214</v>
      </c>
      <c r="D131" s="532">
        <v>43621</v>
      </c>
      <c r="E131" s="533">
        <v>5800</v>
      </c>
      <c r="F131" s="534">
        <v>1</v>
      </c>
      <c r="G131" s="535">
        <f t="shared" si="2"/>
        <v>5800</v>
      </c>
      <c r="H131" s="534">
        <v>1</v>
      </c>
      <c r="I131" s="535">
        <f t="shared" si="3"/>
        <v>5800</v>
      </c>
    </row>
    <row r="132" spans="1:9">
      <c r="A132" s="530">
        <v>120</v>
      </c>
      <c r="B132" s="531" t="s">
        <v>2215</v>
      </c>
      <c r="C132" s="531" t="s">
        <v>2214</v>
      </c>
      <c r="D132" s="532">
        <v>43621</v>
      </c>
      <c r="E132" s="533">
        <v>5800</v>
      </c>
      <c r="F132" s="534">
        <v>9</v>
      </c>
      <c r="G132" s="535">
        <f t="shared" si="2"/>
        <v>52200</v>
      </c>
      <c r="H132" s="534">
        <v>9</v>
      </c>
      <c r="I132" s="535">
        <f t="shared" si="3"/>
        <v>52200</v>
      </c>
    </row>
    <row r="133" spans="1:9">
      <c r="A133" s="530">
        <v>121</v>
      </c>
      <c r="B133" s="531" t="s">
        <v>2216</v>
      </c>
      <c r="C133" s="531" t="s">
        <v>2217</v>
      </c>
      <c r="D133" s="532">
        <v>43621</v>
      </c>
      <c r="E133" s="533">
        <v>65000</v>
      </c>
      <c r="F133" s="534">
        <v>1</v>
      </c>
      <c r="G133" s="535">
        <f t="shared" si="2"/>
        <v>65000</v>
      </c>
      <c r="H133" s="534">
        <v>1</v>
      </c>
      <c r="I133" s="535">
        <f t="shared" si="3"/>
        <v>65000</v>
      </c>
    </row>
    <row r="134" spans="1:9">
      <c r="A134" s="530">
        <v>122</v>
      </c>
      <c r="B134" s="531" t="s">
        <v>2218</v>
      </c>
      <c r="C134" s="531" t="s">
        <v>2219</v>
      </c>
      <c r="D134" s="532">
        <v>43621</v>
      </c>
      <c r="E134" s="533">
        <v>18000</v>
      </c>
      <c r="F134" s="534">
        <v>1</v>
      </c>
      <c r="G134" s="535">
        <f t="shared" si="2"/>
        <v>18000</v>
      </c>
      <c r="H134" s="534">
        <v>1</v>
      </c>
      <c r="I134" s="535">
        <f t="shared" si="3"/>
        <v>18000</v>
      </c>
    </row>
    <row r="135" spans="1:9">
      <c r="A135" s="530">
        <v>123</v>
      </c>
      <c r="B135" s="531" t="s">
        <v>2220</v>
      </c>
      <c r="C135" s="531" t="s">
        <v>2202</v>
      </c>
      <c r="D135" s="532">
        <v>43630</v>
      </c>
      <c r="E135" s="533">
        <v>43200</v>
      </c>
      <c r="F135" s="534">
        <v>1</v>
      </c>
      <c r="G135" s="535">
        <f t="shared" si="2"/>
        <v>43200</v>
      </c>
      <c r="H135" s="534">
        <v>1</v>
      </c>
      <c r="I135" s="535">
        <f t="shared" si="3"/>
        <v>43200</v>
      </c>
    </row>
    <row r="136" spans="1:9">
      <c r="A136" s="530">
        <v>124</v>
      </c>
      <c r="B136" s="531" t="s">
        <v>2221</v>
      </c>
      <c r="C136" s="531" t="s">
        <v>2222</v>
      </c>
      <c r="D136" s="532">
        <v>43826</v>
      </c>
      <c r="E136" s="533">
        <v>130000</v>
      </c>
      <c r="F136" s="534">
        <v>1</v>
      </c>
      <c r="G136" s="535">
        <f t="shared" si="2"/>
        <v>130000</v>
      </c>
      <c r="H136" s="534">
        <v>1</v>
      </c>
      <c r="I136" s="535">
        <f t="shared" si="3"/>
        <v>130000</v>
      </c>
    </row>
    <row r="137" spans="1:9">
      <c r="A137" s="530">
        <v>125</v>
      </c>
      <c r="B137" s="531" t="s">
        <v>2223</v>
      </c>
      <c r="C137" s="531" t="s">
        <v>2224</v>
      </c>
      <c r="D137" s="532">
        <v>43885</v>
      </c>
      <c r="E137" s="533">
        <v>40000</v>
      </c>
      <c r="F137" s="534">
        <v>1</v>
      </c>
      <c r="G137" s="535">
        <f t="shared" si="2"/>
        <v>40000</v>
      </c>
      <c r="H137" s="534">
        <v>1</v>
      </c>
      <c r="I137" s="535">
        <f t="shared" si="3"/>
        <v>40000</v>
      </c>
    </row>
    <row r="138" spans="1:9">
      <c r="A138" s="530">
        <v>126</v>
      </c>
      <c r="B138" s="531" t="s">
        <v>2225</v>
      </c>
      <c r="C138" s="531" t="s">
        <v>173</v>
      </c>
      <c r="D138" s="532">
        <v>44082</v>
      </c>
      <c r="E138" s="533">
        <v>47250</v>
      </c>
      <c r="F138" s="534">
        <v>1</v>
      </c>
      <c r="G138" s="535">
        <f t="shared" si="2"/>
        <v>47250</v>
      </c>
      <c r="H138" s="534">
        <v>1</v>
      </c>
      <c r="I138" s="535">
        <f t="shared" si="3"/>
        <v>47250</v>
      </c>
    </row>
    <row r="139" spans="1:9">
      <c r="A139" s="530">
        <v>127</v>
      </c>
      <c r="B139" s="531" t="s">
        <v>2226</v>
      </c>
      <c r="C139" s="531" t="s">
        <v>2227</v>
      </c>
      <c r="D139" s="532">
        <v>44097</v>
      </c>
      <c r="E139" s="533">
        <v>90000</v>
      </c>
      <c r="F139" s="534">
        <v>1</v>
      </c>
      <c r="G139" s="535">
        <f t="shared" si="2"/>
        <v>90000</v>
      </c>
      <c r="H139" s="534">
        <v>1</v>
      </c>
      <c r="I139" s="535">
        <f t="shared" si="3"/>
        <v>90000</v>
      </c>
    </row>
    <row r="140" spans="1:9">
      <c r="A140" s="530">
        <v>128</v>
      </c>
      <c r="B140" s="531" t="s">
        <v>2228</v>
      </c>
      <c r="C140" s="531" t="s">
        <v>1959</v>
      </c>
      <c r="D140" s="532">
        <v>44179</v>
      </c>
      <c r="E140" s="533">
        <v>53000</v>
      </c>
      <c r="F140" s="534">
        <v>1</v>
      </c>
      <c r="G140" s="535">
        <f t="shared" si="2"/>
        <v>53000</v>
      </c>
      <c r="H140" s="534">
        <v>1</v>
      </c>
      <c r="I140" s="535">
        <f t="shared" si="3"/>
        <v>53000</v>
      </c>
    </row>
    <row r="141" spans="1:9" ht="22.5">
      <c r="A141" s="530">
        <v>129</v>
      </c>
      <c r="B141" s="531" t="s">
        <v>2229</v>
      </c>
      <c r="C141" s="531" t="s">
        <v>2230</v>
      </c>
      <c r="D141" s="532">
        <v>44181</v>
      </c>
      <c r="E141" s="533">
        <v>450000</v>
      </c>
      <c r="F141" s="534">
        <v>1</v>
      </c>
      <c r="G141" s="535">
        <f t="shared" si="2"/>
        <v>450000</v>
      </c>
      <c r="H141" s="534">
        <v>1</v>
      </c>
      <c r="I141" s="535">
        <f t="shared" si="3"/>
        <v>450000</v>
      </c>
    </row>
    <row r="142" spans="1:9" ht="22.5">
      <c r="A142" s="530">
        <v>130</v>
      </c>
      <c r="B142" s="531" t="s">
        <v>2231</v>
      </c>
      <c r="C142" s="531" t="s">
        <v>2232</v>
      </c>
      <c r="D142" s="532">
        <v>44186</v>
      </c>
      <c r="E142" s="533">
        <v>4600</v>
      </c>
      <c r="F142" s="534">
        <v>1</v>
      </c>
      <c r="G142" s="535">
        <f t="shared" ref="G142:G205" si="4">E142*F142</f>
        <v>4600</v>
      </c>
      <c r="H142" s="534">
        <v>1</v>
      </c>
      <c r="I142" s="535">
        <f t="shared" ref="I142:I205" si="5">H142*E142</f>
        <v>4600</v>
      </c>
    </row>
    <row r="143" spans="1:9">
      <c r="A143" s="530">
        <v>131</v>
      </c>
      <c r="B143" s="531" t="s">
        <v>2233</v>
      </c>
      <c r="C143" s="531" t="s">
        <v>2234</v>
      </c>
      <c r="D143" s="532">
        <v>44186</v>
      </c>
      <c r="E143" s="533">
        <v>6500</v>
      </c>
      <c r="F143" s="534">
        <v>1</v>
      </c>
      <c r="G143" s="535">
        <f t="shared" si="4"/>
        <v>6500</v>
      </c>
      <c r="H143" s="534">
        <v>1</v>
      </c>
      <c r="I143" s="535">
        <f t="shared" si="5"/>
        <v>6500</v>
      </c>
    </row>
    <row r="144" spans="1:9">
      <c r="A144" s="530">
        <v>132</v>
      </c>
      <c r="B144" s="531" t="s">
        <v>2235</v>
      </c>
      <c r="C144" s="531" t="s">
        <v>2236</v>
      </c>
      <c r="D144" s="532">
        <v>44186</v>
      </c>
      <c r="E144" s="533">
        <v>4200</v>
      </c>
      <c r="F144" s="534">
        <v>1</v>
      </c>
      <c r="G144" s="535">
        <f t="shared" si="4"/>
        <v>4200</v>
      </c>
      <c r="H144" s="534">
        <v>1</v>
      </c>
      <c r="I144" s="535">
        <f t="shared" si="5"/>
        <v>4200</v>
      </c>
    </row>
    <row r="145" spans="1:9">
      <c r="A145" s="530">
        <v>133</v>
      </c>
      <c r="B145" s="531" t="s">
        <v>2237</v>
      </c>
      <c r="C145" s="531" t="s">
        <v>2236</v>
      </c>
      <c r="D145" s="532">
        <v>44186</v>
      </c>
      <c r="E145" s="533">
        <v>4200</v>
      </c>
      <c r="F145" s="534">
        <v>1</v>
      </c>
      <c r="G145" s="535">
        <f t="shared" si="4"/>
        <v>4200</v>
      </c>
      <c r="H145" s="534">
        <v>1</v>
      </c>
      <c r="I145" s="535">
        <f t="shared" si="5"/>
        <v>4200</v>
      </c>
    </row>
    <row r="146" spans="1:9">
      <c r="A146" s="530">
        <v>134</v>
      </c>
      <c r="B146" s="531" t="s">
        <v>2238</v>
      </c>
      <c r="C146" s="531" t="s">
        <v>2239</v>
      </c>
      <c r="D146" s="532">
        <v>44186</v>
      </c>
      <c r="E146" s="533">
        <v>3800</v>
      </c>
      <c r="F146" s="534">
        <v>1</v>
      </c>
      <c r="G146" s="535">
        <f t="shared" si="4"/>
        <v>3800</v>
      </c>
      <c r="H146" s="534">
        <v>1</v>
      </c>
      <c r="I146" s="535">
        <f t="shared" si="5"/>
        <v>3800</v>
      </c>
    </row>
    <row r="147" spans="1:9" ht="22.5">
      <c r="A147" s="530">
        <v>135</v>
      </c>
      <c r="B147" s="531" t="s">
        <v>2240</v>
      </c>
      <c r="C147" s="531" t="s">
        <v>2241</v>
      </c>
      <c r="D147" s="532">
        <v>44186</v>
      </c>
      <c r="E147" s="533">
        <v>5200</v>
      </c>
      <c r="F147" s="534">
        <v>1</v>
      </c>
      <c r="G147" s="535">
        <f t="shared" si="4"/>
        <v>5200</v>
      </c>
      <c r="H147" s="534">
        <v>1</v>
      </c>
      <c r="I147" s="535">
        <f t="shared" si="5"/>
        <v>5200</v>
      </c>
    </row>
    <row r="148" spans="1:9" ht="22.5">
      <c r="A148" s="530">
        <v>136</v>
      </c>
      <c r="B148" s="531" t="s">
        <v>2242</v>
      </c>
      <c r="C148" s="531" t="s">
        <v>2243</v>
      </c>
      <c r="D148" s="532">
        <v>44186</v>
      </c>
      <c r="E148" s="533">
        <v>3800</v>
      </c>
      <c r="F148" s="534">
        <v>1</v>
      </c>
      <c r="G148" s="535">
        <f t="shared" si="4"/>
        <v>3800</v>
      </c>
      <c r="H148" s="534">
        <v>1</v>
      </c>
      <c r="I148" s="535">
        <f t="shared" si="5"/>
        <v>3800</v>
      </c>
    </row>
    <row r="149" spans="1:9" ht="22.5">
      <c r="A149" s="530">
        <v>137</v>
      </c>
      <c r="B149" s="531" t="s">
        <v>2244</v>
      </c>
      <c r="C149" s="531" t="s">
        <v>2245</v>
      </c>
      <c r="D149" s="532">
        <v>44186</v>
      </c>
      <c r="E149" s="533">
        <v>2300</v>
      </c>
      <c r="F149" s="534">
        <v>1</v>
      </c>
      <c r="G149" s="535">
        <f t="shared" si="4"/>
        <v>2300</v>
      </c>
      <c r="H149" s="534">
        <v>1</v>
      </c>
      <c r="I149" s="535">
        <f t="shared" si="5"/>
        <v>2300</v>
      </c>
    </row>
    <row r="150" spans="1:9" ht="22.5">
      <c r="A150" s="530">
        <v>138</v>
      </c>
      <c r="B150" s="531" t="s">
        <v>2246</v>
      </c>
      <c r="C150" s="531" t="s">
        <v>2245</v>
      </c>
      <c r="D150" s="532">
        <v>44186</v>
      </c>
      <c r="E150" s="533">
        <v>2300</v>
      </c>
      <c r="F150" s="534">
        <v>1</v>
      </c>
      <c r="G150" s="535">
        <f t="shared" si="4"/>
        <v>2300</v>
      </c>
      <c r="H150" s="534">
        <v>1</v>
      </c>
      <c r="I150" s="535">
        <f t="shared" si="5"/>
        <v>2300</v>
      </c>
    </row>
    <row r="151" spans="1:9" ht="22.5">
      <c r="A151" s="530">
        <v>139</v>
      </c>
      <c r="B151" s="531" t="s">
        <v>2247</v>
      </c>
      <c r="C151" s="531" t="s">
        <v>2248</v>
      </c>
      <c r="D151" s="532">
        <v>44186</v>
      </c>
      <c r="E151" s="533">
        <v>3800</v>
      </c>
      <c r="F151" s="534">
        <v>1</v>
      </c>
      <c r="G151" s="535">
        <f t="shared" si="4"/>
        <v>3800</v>
      </c>
      <c r="H151" s="534">
        <v>1</v>
      </c>
      <c r="I151" s="535">
        <f t="shared" si="5"/>
        <v>3800</v>
      </c>
    </row>
    <row r="152" spans="1:9" ht="33">
      <c r="A152" s="530">
        <v>140</v>
      </c>
      <c r="B152" s="531" t="s">
        <v>2249</v>
      </c>
      <c r="C152" s="531" t="s">
        <v>2250</v>
      </c>
      <c r="D152" s="532">
        <v>44186</v>
      </c>
      <c r="E152" s="533">
        <v>3800</v>
      </c>
      <c r="F152" s="534">
        <v>1</v>
      </c>
      <c r="G152" s="535">
        <f t="shared" si="4"/>
        <v>3800</v>
      </c>
      <c r="H152" s="534">
        <v>1</v>
      </c>
      <c r="I152" s="535">
        <f t="shared" si="5"/>
        <v>3800</v>
      </c>
    </row>
    <row r="153" spans="1:9" ht="22.5">
      <c r="A153" s="530">
        <v>141</v>
      </c>
      <c r="B153" s="531" t="s">
        <v>2251</v>
      </c>
      <c r="C153" s="531" t="s">
        <v>2252</v>
      </c>
      <c r="D153" s="532">
        <v>44186</v>
      </c>
      <c r="E153" s="533">
        <v>3800</v>
      </c>
      <c r="F153" s="534">
        <v>1</v>
      </c>
      <c r="G153" s="535">
        <f t="shared" si="4"/>
        <v>3800</v>
      </c>
      <c r="H153" s="534">
        <v>1</v>
      </c>
      <c r="I153" s="535">
        <f t="shared" si="5"/>
        <v>3800</v>
      </c>
    </row>
    <row r="154" spans="1:9" ht="22.5">
      <c r="A154" s="530">
        <v>142</v>
      </c>
      <c r="B154" s="531" t="s">
        <v>2253</v>
      </c>
      <c r="C154" s="531" t="s">
        <v>2254</v>
      </c>
      <c r="D154" s="532">
        <v>44186</v>
      </c>
      <c r="E154" s="533">
        <v>3900</v>
      </c>
      <c r="F154" s="534">
        <v>1</v>
      </c>
      <c r="G154" s="535">
        <f t="shared" si="4"/>
        <v>3900</v>
      </c>
      <c r="H154" s="534">
        <v>1</v>
      </c>
      <c r="I154" s="535">
        <f t="shared" si="5"/>
        <v>3900</v>
      </c>
    </row>
    <row r="155" spans="1:9" ht="22.5">
      <c r="A155" s="530">
        <v>143</v>
      </c>
      <c r="B155" s="531" t="s">
        <v>2255</v>
      </c>
      <c r="C155" s="531" t="s">
        <v>2256</v>
      </c>
      <c r="D155" s="532">
        <v>44186</v>
      </c>
      <c r="E155" s="533">
        <v>4000</v>
      </c>
      <c r="F155" s="534">
        <v>1</v>
      </c>
      <c r="G155" s="535">
        <f t="shared" si="4"/>
        <v>4000</v>
      </c>
      <c r="H155" s="534">
        <v>1</v>
      </c>
      <c r="I155" s="535">
        <f t="shared" si="5"/>
        <v>4000</v>
      </c>
    </row>
    <row r="156" spans="1:9" ht="22.5">
      <c r="A156" s="530">
        <v>144</v>
      </c>
      <c r="B156" s="531" t="s">
        <v>2257</v>
      </c>
      <c r="C156" s="531" t="s">
        <v>2258</v>
      </c>
      <c r="D156" s="532">
        <v>44186</v>
      </c>
      <c r="E156" s="533">
        <v>4500</v>
      </c>
      <c r="F156" s="534">
        <v>1</v>
      </c>
      <c r="G156" s="535">
        <f t="shared" si="4"/>
        <v>4500</v>
      </c>
      <c r="H156" s="534">
        <v>1</v>
      </c>
      <c r="I156" s="535">
        <f t="shared" si="5"/>
        <v>4500</v>
      </c>
    </row>
    <row r="157" spans="1:9" ht="22.5">
      <c r="A157" s="530">
        <v>145</v>
      </c>
      <c r="B157" s="531" t="s">
        <v>2259</v>
      </c>
      <c r="C157" s="531" t="s">
        <v>2260</v>
      </c>
      <c r="D157" s="532">
        <v>44186</v>
      </c>
      <c r="E157" s="533">
        <v>4000</v>
      </c>
      <c r="F157" s="534">
        <v>1</v>
      </c>
      <c r="G157" s="535">
        <f t="shared" si="4"/>
        <v>4000</v>
      </c>
      <c r="H157" s="534">
        <v>1</v>
      </c>
      <c r="I157" s="535">
        <f t="shared" si="5"/>
        <v>4000</v>
      </c>
    </row>
    <row r="158" spans="1:9" ht="22.5">
      <c r="A158" s="530">
        <v>146</v>
      </c>
      <c r="B158" s="531" t="s">
        <v>2261</v>
      </c>
      <c r="C158" s="531" t="s">
        <v>2262</v>
      </c>
      <c r="D158" s="532">
        <v>44186</v>
      </c>
      <c r="E158" s="533">
        <v>5000</v>
      </c>
      <c r="F158" s="534">
        <v>1</v>
      </c>
      <c r="G158" s="535">
        <f t="shared" si="4"/>
        <v>5000</v>
      </c>
      <c r="H158" s="534">
        <v>1</v>
      </c>
      <c r="I158" s="535">
        <f t="shared" si="5"/>
        <v>5000</v>
      </c>
    </row>
    <row r="159" spans="1:9">
      <c r="A159" s="530">
        <v>147</v>
      </c>
      <c r="B159" s="531" t="s">
        <v>2263</v>
      </c>
      <c r="C159" s="531" t="s">
        <v>727</v>
      </c>
      <c r="D159" s="532">
        <v>44228</v>
      </c>
      <c r="E159" s="533">
        <v>23000</v>
      </c>
      <c r="F159" s="534">
        <v>1</v>
      </c>
      <c r="G159" s="535">
        <f t="shared" si="4"/>
        <v>23000</v>
      </c>
      <c r="H159" s="534">
        <v>1</v>
      </c>
      <c r="I159" s="535">
        <f t="shared" si="5"/>
        <v>23000</v>
      </c>
    </row>
    <row r="160" spans="1:9">
      <c r="A160" s="530">
        <v>148</v>
      </c>
      <c r="B160" s="531" t="s">
        <v>2264</v>
      </c>
      <c r="C160" s="531" t="s">
        <v>2265</v>
      </c>
      <c r="D160" s="532">
        <v>44242</v>
      </c>
      <c r="E160" s="533">
        <v>22000</v>
      </c>
      <c r="F160" s="534">
        <v>1</v>
      </c>
      <c r="G160" s="535">
        <f t="shared" si="4"/>
        <v>22000</v>
      </c>
      <c r="H160" s="534">
        <v>1</v>
      </c>
      <c r="I160" s="535">
        <f t="shared" si="5"/>
        <v>22000</v>
      </c>
    </row>
    <row r="161" spans="1:9" ht="22.5">
      <c r="A161" s="530">
        <v>149</v>
      </c>
      <c r="B161" s="531" t="s">
        <v>2266</v>
      </c>
      <c r="C161" s="531" t="s">
        <v>2267</v>
      </c>
      <c r="D161" s="532">
        <v>44314</v>
      </c>
      <c r="E161" s="533">
        <v>70000</v>
      </c>
      <c r="F161" s="534">
        <v>1</v>
      </c>
      <c r="G161" s="535">
        <f t="shared" si="4"/>
        <v>70000</v>
      </c>
      <c r="H161" s="534">
        <v>1</v>
      </c>
      <c r="I161" s="535">
        <f t="shared" si="5"/>
        <v>70000</v>
      </c>
    </row>
    <row r="162" spans="1:9" ht="22.5">
      <c r="A162" s="530">
        <v>150</v>
      </c>
      <c r="B162" s="531" t="s">
        <v>2268</v>
      </c>
      <c r="C162" s="531" t="s">
        <v>2269</v>
      </c>
      <c r="D162" s="532">
        <v>44319</v>
      </c>
      <c r="E162" s="533">
        <v>140000</v>
      </c>
      <c r="F162" s="534">
        <v>1</v>
      </c>
      <c r="G162" s="535">
        <f t="shared" si="4"/>
        <v>140000</v>
      </c>
      <c r="H162" s="534">
        <v>1</v>
      </c>
      <c r="I162" s="535">
        <f t="shared" si="5"/>
        <v>140000</v>
      </c>
    </row>
    <row r="163" spans="1:9" ht="22.5">
      <c r="A163" s="530">
        <v>151</v>
      </c>
      <c r="B163" s="531" t="s">
        <v>2270</v>
      </c>
      <c r="C163" s="531" t="s">
        <v>2269</v>
      </c>
      <c r="D163" s="532">
        <v>44319</v>
      </c>
      <c r="E163" s="533">
        <v>140000</v>
      </c>
      <c r="F163" s="534">
        <v>1</v>
      </c>
      <c r="G163" s="535">
        <f t="shared" si="4"/>
        <v>140000</v>
      </c>
      <c r="H163" s="534">
        <v>1</v>
      </c>
      <c r="I163" s="535">
        <f t="shared" si="5"/>
        <v>140000</v>
      </c>
    </row>
    <row r="164" spans="1:9">
      <c r="A164" s="530">
        <v>152</v>
      </c>
      <c r="B164" s="531" t="s">
        <v>2271</v>
      </c>
      <c r="C164" s="531" t="s">
        <v>2272</v>
      </c>
      <c r="D164" s="532">
        <v>44413</v>
      </c>
      <c r="E164" s="533">
        <v>24030</v>
      </c>
      <c r="F164" s="534">
        <v>1</v>
      </c>
      <c r="G164" s="535">
        <f t="shared" si="4"/>
        <v>24030</v>
      </c>
      <c r="H164" s="534">
        <v>1</v>
      </c>
      <c r="I164" s="535">
        <f t="shared" si="5"/>
        <v>24030</v>
      </c>
    </row>
    <row r="165" spans="1:9">
      <c r="A165" s="530">
        <v>153</v>
      </c>
      <c r="B165" s="531" t="s">
        <v>2273</v>
      </c>
      <c r="C165" s="531" t="s">
        <v>2227</v>
      </c>
      <c r="D165" s="532">
        <v>44466</v>
      </c>
      <c r="E165" s="533">
        <v>85000</v>
      </c>
      <c r="F165" s="534">
        <v>1</v>
      </c>
      <c r="G165" s="535">
        <f t="shared" si="4"/>
        <v>85000</v>
      </c>
      <c r="H165" s="534">
        <v>1</v>
      </c>
      <c r="I165" s="535">
        <f t="shared" si="5"/>
        <v>85000</v>
      </c>
    </row>
    <row r="166" spans="1:9">
      <c r="A166" s="530">
        <v>154</v>
      </c>
      <c r="B166" s="531" t="s">
        <v>2274</v>
      </c>
      <c r="C166" s="531" t="s">
        <v>727</v>
      </c>
      <c r="D166" s="532">
        <v>44537</v>
      </c>
      <c r="E166" s="533">
        <v>44527</v>
      </c>
      <c r="F166" s="534">
        <v>1</v>
      </c>
      <c r="G166" s="535">
        <f t="shared" si="4"/>
        <v>44527</v>
      </c>
      <c r="H166" s="534">
        <v>1</v>
      </c>
      <c r="I166" s="535">
        <f t="shared" si="5"/>
        <v>44527</v>
      </c>
    </row>
    <row r="167" spans="1:9">
      <c r="A167" s="530">
        <v>155</v>
      </c>
      <c r="B167" s="531" t="s">
        <v>2275</v>
      </c>
      <c r="C167" s="531" t="s">
        <v>2276</v>
      </c>
      <c r="D167" s="532">
        <v>44540</v>
      </c>
      <c r="E167" s="533">
        <v>35000</v>
      </c>
      <c r="F167" s="534">
        <v>1</v>
      </c>
      <c r="G167" s="535">
        <f t="shared" si="4"/>
        <v>35000</v>
      </c>
      <c r="H167" s="534">
        <v>1</v>
      </c>
      <c r="I167" s="535">
        <f t="shared" si="5"/>
        <v>35000</v>
      </c>
    </row>
    <row r="168" spans="1:9">
      <c r="A168" s="530">
        <v>156</v>
      </c>
      <c r="B168" s="531" t="s">
        <v>2277</v>
      </c>
      <c r="C168" s="531" t="s">
        <v>2133</v>
      </c>
      <c r="D168" s="532">
        <v>44554</v>
      </c>
      <c r="E168" s="533">
        <v>25900</v>
      </c>
      <c r="F168" s="534">
        <v>6</v>
      </c>
      <c r="G168" s="535">
        <f t="shared" si="4"/>
        <v>155400</v>
      </c>
      <c r="H168" s="534">
        <v>6</v>
      </c>
      <c r="I168" s="535">
        <f t="shared" si="5"/>
        <v>155400</v>
      </c>
    </row>
    <row r="169" spans="1:9">
      <c r="A169" s="530">
        <v>157</v>
      </c>
      <c r="B169" s="531" t="s">
        <v>2278</v>
      </c>
      <c r="C169" s="531" t="s">
        <v>2279</v>
      </c>
      <c r="D169" s="532">
        <v>44784</v>
      </c>
      <c r="E169" s="533">
        <v>1500</v>
      </c>
      <c r="F169" s="534">
        <v>1</v>
      </c>
      <c r="G169" s="535">
        <f t="shared" si="4"/>
        <v>1500</v>
      </c>
      <c r="H169" s="534">
        <v>1</v>
      </c>
      <c r="I169" s="535">
        <f t="shared" si="5"/>
        <v>1500</v>
      </c>
    </row>
    <row r="170" spans="1:9">
      <c r="A170" s="530">
        <v>158</v>
      </c>
      <c r="B170" s="531" t="s">
        <v>2280</v>
      </c>
      <c r="C170" s="531" t="s">
        <v>2281</v>
      </c>
      <c r="D170" s="532">
        <v>44784</v>
      </c>
      <c r="E170" s="533">
        <v>7500</v>
      </c>
      <c r="F170" s="534">
        <v>1</v>
      </c>
      <c r="G170" s="535">
        <f t="shared" si="4"/>
        <v>7500</v>
      </c>
      <c r="H170" s="534">
        <v>1</v>
      </c>
      <c r="I170" s="535">
        <f t="shared" si="5"/>
        <v>7500</v>
      </c>
    </row>
    <row r="171" spans="1:9" ht="22.5">
      <c r="A171" s="530">
        <v>159</v>
      </c>
      <c r="B171" s="531" t="s">
        <v>2282</v>
      </c>
      <c r="C171" s="531" t="s">
        <v>2283</v>
      </c>
      <c r="D171" s="532">
        <v>44784</v>
      </c>
      <c r="E171" s="533">
        <v>5700</v>
      </c>
      <c r="F171" s="534">
        <v>1</v>
      </c>
      <c r="G171" s="535">
        <f t="shared" si="4"/>
        <v>5700</v>
      </c>
      <c r="H171" s="534">
        <v>1</v>
      </c>
      <c r="I171" s="535">
        <f t="shared" si="5"/>
        <v>5700</v>
      </c>
    </row>
    <row r="172" spans="1:9">
      <c r="A172" s="530">
        <v>160</v>
      </c>
      <c r="B172" s="531" t="s">
        <v>2284</v>
      </c>
      <c r="C172" s="531" t="s">
        <v>2285</v>
      </c>
      <c r="D172" s="532">
        <v>44784</v>
      </c>
      <c r="E172" s="533">
        <v>3000</v>
      </c>
      <c r="F172" s="534">
        <v>1</v>
      </c>
      <c r="G172" s="535">
        <f t="shared" si="4"/>
        <v>3000</v>
      </c>
      <c r="H172" s="534">
        <v>1</v>
      </c>
      <c r="I172" s="535">
        <f t="shared" si="5"/>
        <v>3000</v>
      </c>
    </row>
    <row r="173" spans="1:9" ht="22.5">
      <c r="A173" s="530">
        <v>161</v>
      </c>
      <c r="B173" s="531" t="s">
        <v>2286</v>
      </c>
      <c r="C173" s="531" t="s">
        <v>2287</v>
      </c>
      <c r="D173" s="532">
        <v>44784</v>
      </c>
      <c r="E173" s="533">
        <v>3500</v>
      </c>
      <c r="F173" s="534">
        <v>1</v>
      </c>
      <c r="G173" s="535">
        <f t="shared" si="4"/>
        <v>3500</v>
      </c>
      <c r="H173" s="534">
        <v>1</v>
      </c>
      <c r="I173" s="535">
        <f t="shared" si="5"/>
        <v>3500</v>
      </c>
    </row>
    <row r="174" spans="1:9" ht="22.5">
      <c r="A174" s="530">
        <v>162</v>
      </c>
      <c r="B174" s="531" t="s">
        <v>2288</v>
      </c>
      <c r="C174" s="531" t="s">
        <v>2289</v>
      </c>
      <c r="D174" s="532">
        <v>44784</v>
      </c>
      <c r="E174" s="533">
        <v>3800</v>
      </c>
      <c r="F174" s="534">
        <v>1</v>
      </c>
      <c r="G174" s="535">
        <f t="shared" si="4"/>
        <v>3800</v>
      </c>
      <c r="H174" s="534">
        <v>1</v>
      </c>
      <c r="I174" s="535">
        <f t="shared" si="5"/>
        <v>3800</v>
      </c>
    </row>
    <row r="175" spans="1:9" ht="22.5">
      <c r="A175" s="530">
        <v>163</v>
      </c>
      <c r="B175" s="531" t="s">
        <v>2290</v>
      </c>
      <c r="C175" s="531" t="s">
        <v>2291</v>
      </c>
      <c r="D175" s="532">
        <v>44784</v>
      </c>
      <c r="E175" s="533">
        <v>3900</v>
      </c>
      <c r="F175" s="534">
        <v>1</v>
      </c>
      <c r="G175" s="535">
        <f t="shared" si="4"/>
        <v>3900</v>
      </c>
      <c r="H175" s="534">
        <v>1</v>
      </c>
      <c r="I175" s="535">
        <f t="shared" si="5"/>
        <v>3900</v>
      </c>
    </row>
    <row r="176" spans="1:9" ht="22.5">
      <c r="A176" s="530">
        <v>164</v>
      </c>
      <c r="B176" s="531" t="s">
        <v>2292</v>
      </c>
      <c r="C176" s="531" t="s">
        <v>2293</v>
      </c>
      <c r="D176" s="532">
        <v>44784</v>
      </c>
      <c r="E176" s="533">
        <v>3400</v>
      </c>
      <c r="F176" s="534">
        <v>1</v>
      </c>
      <c r="G176" s="535">
        <f t="shared" si="4"/>
        <v>3400</v>
      </c>
      <c r="H176" s="534">
        <v>1</v>
      </c>
      <c r="I176" s="535">
        <f t="shared" si="5"/>
        <v>3400</v>
      </c>
    </row>
    <row r="177" spans="1:9">
      <c r="A177" s="530">
        <v>165</v>
      </c>
      <c r="B177" s="531" t="s">
        <v>2294</v>
      </c>
      <c r="C177" s="531" t="s">
        <v>2295</v>
      </c>
      <c r="D177" s="532">
        <v>44784</v>
      </c>
      <c r="E177" s="533">
        <v>3400</v>
      </c>
      <c r="F177" s="534">
        <v>1</v>
      </c>
      <c r="G177" s="535">
        <f t="shared" si="4"/>
        <v>3400</v>
      </c>
      <c r="H177" s="534">
        <v>1</v>
      </c>
      <c r="I177" s="535">
        <f t="shared" si="5"/>
        <v>3400</v>
      </c>
    </row>
    <row r="178" spans="1:9">
      <c r="A178" s="530">
        <v>166</v>
      </c>
      <c r="B178" s="531" t="s">
        <v>2296</v>
      </c>
      <c r="C178" s="531" t="s">
        <v>2297</v>
      </c>
      <c r="D178" s="532">
        <v>44784</v>
      </c>
      <c r="E178" s="533">
        <v>3800</v>
      </c>
      <c r="F178" s="534">
        <v>1</v>
      </c>
      <c r="G178" s="535">
        <f t="shared" si="4"/>
        <v>3800</v>
      </c>
      <c r="H178" s="534">
        <v>1</v>
      </c>
      <c r="I178" s="535">
        <f t="shared" si="5"/>
        <v>3800</v>
      </c>
    </row>
    <row r="179" spans="1:9">
      <c r="A179" s="530">
        <v>167</v>
      </c>
      <c r="B179" s="531" t="s">
        <v>2298</v>
      </c>
      <c r="C179" s="531" t="s">
        <v>2299</v>
      </c>
      <c r="D179" s="532">
        <v>44784</v>
      </c>
      <c r="E179" s="533">
        <v>2300</v>
      </c>
      <c r="F179" s="534">
        <v>1</v>
      </c>
      <c r="G179" s="535">
        <f t="shared" si="4"/>
        <v>2300</v>
      </c>
      <c r="H179" s="534">
        <v>1</v>
      </c>
      <c r="I179" s="535">
        <f t="shared" si="5"/>
        <v>2300</v>
      </c>
    </row>
    <row r="180" spans="1:9" ht="22.5">
      <c r="A180" s="530">
        <v>168</v>
      </c>
      <c r="B180" s="531" t="s">
        <v>2300</v>
      </c>
      <c r="C180" s="531" t="s">
        <v>2301</v>
      </c>
      <c r="D180" s="532">
        <v>44784</v>
      </c>
      <c r="E180" s="533">
        <v>3000</v>
      </c>
      <c r="F180" s="534">
        <v>1</v>
      </c>
      <c r="G180" s="535">
        <f t="shared" si="4"/>
        <v>3000</v>
      </c>
      <c r="H180" s="534">
        <v>1</v>
      </c>
      <c r="I180" s="535">
        <f t="shared" si="5"/>
        <v>3000</v>
      </c>
    </row>
    <row r="181" spans="1:9">
      <c r="A181" s="530">
        <v>169</v>
      </c>
      <c r="B181" s="531" t="s">
        <v>2302</v>
      </c>
      <c r="C181" s="531" t="s">
        <v>2303</v>
      </c>
      <c r="D181" s="532">
        <v>44784</v>
      </c>
      <c r="E181" s="533">
        <v>4900</v>
      </c>
      <c r="F181" s="534">
        <v>1</v>
      </c>
      <c r="G181" s="535">
        <f t="shared" si="4"/>
        <v>4900</v>
      </c>
      <c r="H181" s="534">
        <v>1</v>
      </c>
      <c r="I181" s="535">
        <f t="shared" si="5"/>
        <v>4900</v>
      </c>
    </row>
    <row r="182" spans="1:9">
      <c r="A182" s="530">
        <v>170</v>
      </c>
      <c r="B182" s="531" t="s">
        <v>2304</v>
      </c>
      <c r="C182" s="531" t="s">
        <v>2305</v>
      </c>
      <c r="D182" s="532">
        <v>44784</v>
      </c>
      <c r="E182" s="533">
        <v>9600</v>
      </c>
      <c r="F182" s="534">
        <v>1</v>
      </c>
      <c r="G182" s="535">
        <f t="shared" si="4"/>
        <v>9600</v>
      </c>
      <c r="H182" s="534">
        <v>1</v>
      </c>
      <c r="I182" s="535">
        <f t="shared" si="5"/>
        <v>9600</v>
      </c>
    </row>
    <row r="183" spans="1:9">
      <c r="A183" s="530">
        <v>171</v>
      </c>
      <c r="B183" s="531" t="s">
        <v>2306</v>
      </c>
      <c r="C183" s="531" t="s">
        <v>2307</v>
      </c>
      <c r="D183" s="532">
        <v>44784</v>
      </c>
      <c r="E183" s="533">
        <v>3300</v>
      </c>
      <c r="F183" s="534">
        <v>1</v>
      </c>
      <c r="G183" s="535">
        <f t="shared" si="4"/>
        <v>3300</v>
      </c>
      <c r="H183" s="534">
        <v>1</v>
      </c>
      <c r="I183" s="535">
        <f t="shared" si="5"/>
        <v>3300</v>
      </c>
    </row>
    <row r="184" spans="1:9">
      <c r="A184" s="530">
        <v>172</v>
      </c>
      <c r="B184" s="531" t="s">
        <v>2308</v>
      </c>
      <c r="C184" s="531" t="s">
        <v>2309</v>
      </c>
      <c r="D184" s="532">
        <v>44784</v>
      </c>
      <c r="E184" s="533">
        <v>3200</v>
      </c>
      <c r="F184" s="534">
        <v>1</v>
      </c>
      <c r="G184" s="535">
        <f t="shared" si="4"/>
        <v>3200</v>
      </c>
      <c r="H184" s="534">
        <v>1</v>
      </c>
      <c r="I184" s="535">
        <f t="shared" si="5"/>
        <v>3200</v>
      </c>
    </row>
    <row r="185" spans="1:9">
      <c r="A185" s="530">
        <v>173</v>
      </c>
      <c r="B185" s="531" t="s">
        <v>2310</v>
      </c>
      <c r="C185" s="531" t="s">
        <v>2311</v>
      </c>
      <c r="D185" s="532">
        <v>44784</v>
      </c>
      <c r="E185" s="533">
        <v>4000</v>
      </c>
      <c r="F185" s="534">
        <v>1</v>
      </c>
      <c r="G185" s="535">
        <f t="shared" si="4"/>
        <v>4000</v>
      </c>
      <c r="H185" s="534">
        <v>1</v>
      </c>
      <c r="I185" s="535">
        <f t="shared" si="5"/>
        <v>4000</v>
      </c>
    </row>
    <row r="186" spans="1:9" ht="22.5">
      <c r="A186" s="530">
        <v>174</v>
      </c>
      <c r="B186" s="531" t="s">
        <v>2312</v>
      </c>
      <c r="C186" s="531" t="s">
        <v>2313</v>
      </c>
      <c r="D186" s="532">
        <v>44784</v>
      </c>
      <c r="E186" s="533">
        <v>5200</v>
      </c>
      <c r="F186" s="534">
        <v>1</v>
      </c>
      <c r="G186" s="535">
        <f t="shared" si="4"/>
        <v>5200</v>
      </c>
      <c r="H186" s="534">
        <v>1</v>
      </c>
      <c r="I186" s="535">
        <f t="shared" si="5"/>
        <v>5200</v>
      </c>
    </row>
    <row r="187" spans="1:9" ht="22.5">
      <c r="A187" s="530">
        <v>175</v>
      </c>
      <c r="B187" s="531" t="s">
        <v>2314</v>
      </c>
      <c r="C187" s="531" t="s">
        <v>2315</v>
      </c>
      <c r="D187" s="532">
        <v>44784</v>
      </c>
      <c r="E187" s="533">
        <v>4200</v>
      </c>
      <c r="F187" s="534">
        <v>1</v>
      </c>
      <c r="G187" s="535">
        <f t="shared" si="4"/>
        <v>4200</v>
      </c>
      <c r="H187" s="534">
        <v>1</v>
      </c>
      <c r="I187" s="535">
        <f t="shared" si="5"/>
        <v>4200</v>
      </c>
    </row>
    <row r="188" spans="1:9" ht="22.5">
      <c r="A188" s="530">
        <v>176</v>
      </c>
      <c r="B188" s="531" t="s">
        <v>2316</v>
      </c>
      <c r="C188" s="531" t="s">
        <v>2317</v>
      </c>
      <c r="D188" s="532">
        <v>44784</v>
      </c>
      <c r="E188" s="533">
        <v>3600</v>
      </c>
      <c r="F188" s="534">
        <v>1</v>
      </c>
      <c r="G188" s="535">
        <f t="shared" si="4"/>
        <v>3600</v>
      </c>
      <c r="H188" s="534">
        <v>1</v>
      </c>
      <c r="I188" s="535">
        <f t="shared" si="5"/>
        <v>3600</v>
      </c>
    </row>
    <row r="189" spans="1:9">
      <c r="A189" s="530">
        <v>177</v>
      </c>
      <c r="B189" s="531" t="s">
        <v>2318</v>
      </c>
      <c r="C189" s="531" t="s">
        <v>2319</v>
      </c>
      <c r="D189" s="532">
        <v>44784</v>
      </c>
      <c r="E189" s="533">
        <v>3500</v>
      </c>
      <c r="F189" s="534">
        <v>1</v>
      </c>
      <c r="G189" s="535">
        <f t="shared" si="4"/>
        <v>3500</v>
      </c>
      <c r="H189" s="534">
        <v>1</v>
      </c>
      <c r="I189" s="535">
        <f t="shared" si="5"/>
        <v>3500</v>
      </c>
    </row>
    <row r="190" spans="1:9">
      <c r="A190" s="530">
        <v>178</v>
      </c>
      <c r="B190" s="531" t="s">
        <v>2320</v>
      </c>
      <c r="C190" s="531" t="s">
        <v>2321</v>
      </c>
      <c r="D190" s="532">
        <v>44784</v>
      </c>
      <c r="E190" s="533">
        <v>3500</v>
      </c>
      <c r="F190" s="534">
        <v>1</v>
      </c>
      <c r="G190" s="535">
        <f t="shared" si="4"/>
        <v>3500</v>
      </c>
      <c r="H190" s="534">
        <v>1</v>
      </c>
      <c r="I190" s="535">
        <f t="shared" si="5"/>
        <v>3500</v>
      </c>
    </row>
    <row r="191" spans="1:9" ht="22.5">
      <c r="A191" s="530">
        <v>179</v>
      </c>
      <c r="B191" s="531" t="s">
        <v>2322</v>
      </c>
      <c r="C191" s="531" t="s">
        <v>2323</v>
      </c>
      <c r="D191" s="532">
        <v>44784</v>
      </c>
      <c r="E191" s="533">
        <v>5700</v>
      </c>
      <c r="F191" s="534">
        <v>1</v>
      </c>
      <c r="G191" s="535">
        <f t="shared" si="4"/>
        <v>5700</v>
      </c>
      <c r="H191" s="534">
        <v>1</v>
      </c>
      <c r="I191" s="535">
        <f t="shared" si="5"/>
        <v>5700</v>
      </c>
    </row>
    <row r="192" spans="1:9" ht="22.5">
      <c r="A192" s="530">
        <v>180</v>
      </c>
      <c r="B192" s="531" t="s">
        <v>2324</v>
      </c>
      <c r="C192" s="531" t="s">
        <v>2325</v>
      </c>
      <c r="D192" s="532">
        <v>44784</v>
      </c>
      <c r="E192" s="533">
        <v>3000</v>
      </c>
      <c r="F192" s="534">
        <v>1</v>
      </c>
      <c r="G192" s="535">
        <f t="shared" si="4"/>
        <v>3000</v>
      </c>
      <c r="H192" s="534">
        <v>1</v>
      </c>
      <c r="I192" s="535">
        <f t="shared" si="5"/>
        <v>3000</v>
      </c>
    </row>
    <row r="193" spans="1:9">
      <c r="A193" s="530">
        <v>181</v>
      </c>
      <c r="B193" s="531" t="s">
        <v>2326</v>
      </c>
      <c r="C193" s="531" t="s">
        <v>2327</v>
      </c>
      <c r="D193" s="532">
        <v>44784</v>
      </c>
      <c r="E193" s="533">
        <v>3100</v>
      </c>
      <c r="F193" s="534">
        <v>1</v>
      </c>
      <c r="G193" s="535">
        <f t="shared" si="4"/>
        <v>3100</v>
      </c>
      <c r="H193" s="534">
        <v>1</v>
      </c>
      <c r="I193" s="535">
        <f t="shared" si="5"/>
        <v>3100</v>
      </c>
    </row>
    <row r="194" spans="1:9">
      <c r="A194" s="530">
        <v>182</v>
      </c>
      <c r="B194" s="531" t="s">
        <v>2328</v>
      </c>
      <c r="C194" s="531" t="s">
        <v>2329</v>
      </c>
      <c r="D194" s="532">
        <v>44784</v>
      </c>
      <c r="E194" s="533">
        <v>4500</v>
      </c>
      <c r="F194" s="534">
        <v>1</v>
      </c>
      <c r="G194" s="535">
        <f t="shared" si="4"/>
        <v>4500</v>
      </c>
      <c r="H194" s="534">
        <v>1</v>
      </c>
      <c r="I194" s="535">
        <f t="shared" si="5"/>
        <v>4500</v>
      </c>
    </row>
    <row r="195" spans="1:9">
      <c r="A195" s="530">
        <v>183</v>
      </c>
      <c r="B195" s="531" t="s">
        <v>2330</v>
      </c>
      <c r="C195" s="531" t="s">
        <v>2331</v>
      </c>
      <c r="D195" s="532">
        <v>44784</v>
      </c>
      <c r="E195" s="533">
        <v>3700</v>
      </c>
      <c r="F195" s="534">
        <v>1</v>
      </c>
      <c r="G195" s="535">
        <f t="shared" si="4"/>
        <v>3700</v>
      </c>
      <c r="H195" s="534">
        <v>1</v>
      </c>
      <c r="I195" s="535">
        <f t="shared" si="5"/>
        <v>3700</v>
      </c>
    </row>
    <row r="196" spans="1:9">
      <c r="A196" s="530">
        <v>184</v>
      </c>
      <c r="B196" s="531" t="s">
        <v>2332</v>
      </c>
      <c r="C196" s="531" t="s">
        <v>2333</v>
      </c>
      <c r="D196" s="532">
        <v>44784</v>
      </c>
      <c r="E196" s="533">
        <v>3500</v>
      </c>
      <c r="F196" s="534">
        <v>1</v>
      </c>
      <c r="G196" s="535">
        <f t="shared" si="4"/>
        <v>3500</v>
      </c>
      <c r="H196" s="534">
        <v>1</v>
      </c>
      <c r="I196" s="535">
        <f t="shared" si="5"/>
        <v>3500</v>
      </c>
    </row>
    <row r="197" spans="1:9">
      <c r="A197" s="530">
        <v>185</v>
      </c>
      <c r="B197" s="531" t="s">
        <v>2334</v>
      </c>
      <c r="C197" s="531" t="s">
        <v>2335</v>
      </c>
      <c r="D197" s="532">
        <v>44784</v>
      </c>
      <c r="E197" s="533">
        <v>3000</v>
      </c>
      <c r="F197" s="534">
        <v>1</v>
      </c>
      <c r="G197" s="535">
        <f t="shared" si="4"/>
        <v>3000</v>
      </c>
      <c r="H197" s="534">
        <v>1</v>
      </c>
      <c r="I197" s="535">
        <f t="shared" si="5"/>
        <v>3000</v>
      </c>
    </row>
    <row r="198" spans="1:9" ht="22.5">
      <c r="A198" s="530">
        <v>186</v>
      </c>
      <c r="B198" s="531" t="s">
        <v>2336</v>
      </c>
      <c r="C198" s="531" t="s">
        <v>2337</v>
      </c>
      <c r="D198" s="532">
        <v>44784</v>
      </c>
      <c r="E198" s="533">
        <v>3700</v>
      </c>
      <c r="F198" s="534">
        <v>1</v>
      </c>
      <c r="G198" s="535">
        <f t="shared" si="4"/>
        <v>3700</v>
      </c>
      <c r="H198" s="534">
        <v>1</v>
      </c>
      <c r="I198" s="535">
        <f t="shared" si="5"/>
        <v>3700</v>
      </c>
    </row>
    <row r="199" spans="1:9">
      <c r="A199" s="530">
        <v>187</v>
      </c>
      <c r="B199" s="531" t="s">
        <v>2338</v>
      </c>
      <c r="C199" s="531" t="s">
        <v>2339</v>
      </c>
      <c r="D199" s="532">
        <v>44803</v>
      </c>
      <c r="E199" s="533">
        <v>350000</v>
      </c>
      <c r="F199" s="534">
        <v>1</v>
      </c>
      <c r="G199" s="535">
        <f t="shared" si="4"/>
        <v>350000</v>
      </c>
      <c r="H199" s="534">
        <v>1</v>
      </c>
      <c r="I199" s="535">
        <f t="shared" si="5"/>
        <v>350000</v>
      </c>
    </row>
    <row r="200" spans="1:9" ht="22.5">
      <c r="A200" s="530">
        <v>188</v>
      </c>
      <c r="B200" s="531" t="s">
        <v>2340</v>
      </c>
      <c r="C200" s="531" t="s">
        <v>2341</v>
      </c>
      <c r="D200" s="532">
        <v>44830</v>
      </c>
      <c r="E200" s="533">
        <v>4500</v>
      </c>
      <c r="F200" s="534">
        <v>1</v>
      </c>
      <c r="G200" s="535">
        <f t="shared" si="4"/>
        <v>4500</v>
      </c>
      <c r="H200" s="534">
        <v>1</v>
      </c>
      <c r="I200" s="535">
        <f t="shared" si="5"/>
        <v>4500</v>
      </c>
    </row>
    <row r="201" spans="1:9">
      <c r="A201" s="530">
        <v>189</v>
      </c>
      <c r="B201" s="531" t="s">
        <v>2342</v>
      </c>
      <c r="C201" s="531" t="s">
        <v>2343</v>
      </c>
      <c r="D201" s="532">
        <v>44830</v>
      </c>
      <c r="E201" s="533">
        <v>5000</v>
      </c>
      <c r="F201" s="534">
        <v>1</v>
      </c>
      <c r="G201" s="535">
        <f t="shared" si="4"/>
        <v>5000</v>
      </c>
      <c r="H201" s="534">
        <v>1</v>
      </c>
      <c r="I201" s="535">
        <f t="shared" si="5"/>
        <v>5000</v>
      </c>
    </row>
    <row r="202" spans="1:9">
      <c r="A202" s="530">
        <v>190</v>
      </c>
      <c r="B202" s="531" t="s">
        <v>2344</v>
      </c>
      <c r="C202" s="531" t="s">
        <v>2345</v>
      </c>
      <c r="D202" s="532">
        <v>44830</v>
      </c>
      <c r="E202" s="533">
        <v>4600</v>
      </c>
      <c r="F202" s="534">
        <v>1</v>
      </c>
      <c r="G202" s="535">
        <f t="shared" si="4"/>
        <v>4600</v>
      </c>
      <c r="H202" s="534">
        <v>1</v>
      </c>
      <c r="I202" s="535">
        <f t="shared" si="5"/>
        <v>4600</v>
      </c>
    </row>
    <row r="203" spans="1:9">
      <c r="A203" s="530">
        <v>191</v>
      </c>
      <c r="B203" s="531" t="s">
        <v>2346</v>
      </c>
      <c r="C203" s="531" t="s">
        <v>2347</v>
      </c>
      <c r="D203" s="532">
        <v>44830</v>
      </c>
      <c r="E203" s="533">
        <v>5000</v>
      </c>
      <c r="F203" s="534">
        <v>1</v>
      </c>
      <c r="G203" s="535">
        <f t="shared" si="4"/>
        <v>5000</v>
      </c>
      <c r="H203" s="534">
        <v>1</v>
      </c>
      <c r="I203" s="535">
        <f t="shared" si="5"/>
        <v>5000</v>
      </c>
    </row>
    <row r="204" spans="1:9">
      <c r="A204" s="530">
        <v>192</v>
      </c>
      <c r="B204" s="531" t="s">
        <v>2348</v>
      </c>
      <c r="C204" s="531" t="s">
        <v>2349</v>
      </c>
      <c r="D204" s="532">
        <v>44830</v>
      </c>
      <c r="E204" s="533">
        <v>6400</v>
      </c>
      <c r="F204" s="534">
        <v>1</v>
      </c>
      <c r="G204" s="535">
        <f t="shared" si="4"/>
        <v>6400</v>
      </c>
      <c r="H204" s="534">
        <v>1</v>
      </c>
      <c r="I204" s="535">
        <f t="shared" si="5"/>
        <v>6400</v>
      </c>
    </row>
    <row r="205" spans="1:9">
      <c r="A205" s="530">
        <v>193</v>
      </c>
      <c r="B205" s="531" t="s">
        <v>2350</v>
      </c>
      <c r="C205" s="531" t="s">
        <v>2351</v>
      </c>
      <c r="D205" s="532">
        <v>44830</v>
      </c>
      <c r="E205" s="533">
        <v>4500</v>
      </c>
      <c r="F205" s="534">
        <v>1</v>
      </c>
      <c r="G205" s="535">
        <f t="shared" si="4"/>
        <v>4500</v>
      </c>
      <c r="H205" s="534">
        <v>1</v>
      </c>
      <c r="I205" s="535">
        <f t="shared" si="5"/>
        <v>4500</v>
      </c>
    </row>
    <row r="206" spans="1:9">
      <c r="A206" s="530">
        <v>194</v>
      </c>
      <c r="B206" s="531" t="s">
        <v>2352</v>
      </c>
      <c r="C206" s="531" t="s">
        <v>923</v>
      </c>
      <c r="D206" s="532">
        <v>44879</v>
      </c>
      <c r="E206" s="533">
        <v>112740</v>
      </c>
      <c r="F206" s="534">
        <v>1</v>
      </c>
      <c r="G206" s="535">
        <f t="shared" ref="G206:G222" si="6">E206*F206</f>
        <v>112740</v>
      </c>
      <c r="H206" s="534">
        <v>1</v>
      </c>
      <c r="I206" s="535">
        <f t="shared" ref="I206:I222" si="7">H206*E206</f>
        <v>112740</v>
      </c>
    </row>
    <row r="207" spans="1:9">
      <c r="A207" s="530">
        <v>195</v>
      </c>
      <c r="B207" s="531" t="s">
        <v>2353</v>
      </c>
      <c r="C207" s="531" t="s">
        <v>154</v>
      </c>
      <c r="D207" s="532">
        <v>44879</v>
      </c>
      <c r="E207" s="533">
        <v>261000</v>
      </c>
      <c r="F207" s="534">
        <v>1</v>
      </c>
      <c r="G207" s="535">
        <f t="shared" si="6"/>
        <v>261000</v>
      </c>
      <c r="H207" s="534">
        <v>1</v>
      </c>
      <c r="I207" s="535">
        <f t="shared" si="7"/>
        <v>261000</v>
      </c>
    </row>
    <row r="208" spans="1:9">
      <c r="A208" s="530">
        <v>196</v>
      </c>
      <c r="B208" s="531" t="s">
        <v>2354</v>
      </c>
      <c r="C208" s="531" t="s">
        <v>1978</v>
      </c>
      <c r="D208" s="532">
        <v>44879</v>
      </c>
      <c r="E208" s="533">
        <v>30353</v>
      </c>
      <c r="F208" s="534">
        <v>9</v>
      </c>
      <c r="G208" s="535">
        <f t="shared" si="6"/>
        <v>273177</v>
      </c>
      <c r="H208" s="534">
        <v>9</v>
      </c>
      <c r="I208" s="535">
        <f t="shared" si="7"/>
        <v>273177</v>
      </c>
    </row>
    <row r="209" spans="1:9" ht="22.5">
      <c r="A209" s="530">
        <v>197</v>
      </c>
      <c r="B209" s="531" t="s">
        <v>2355</v>
      </c>
      <c r="C209" s="531" t="s">
        <v>2356</v>
      </c>
      <c r="D209" s="532">
        <v>44907</v>
      </c>
      <c r="E209" s="533">
        <v>295000</v>
      </c>
      <c r="F209" s="534">
        <v>1</v>
      </c>
      <c r="G209" s="535">
        <f t="shared" si="6"/>
        <v>295000</v>
      </c>
      <c r="H209" s="534">
        <v>1</v>
      </c>
      <c r="I209" s="535">
        <f t="shared" si="7"/>
        <v>295000</v>
      </c>
    </row>
    <row r="210" spans="1:9">
      <c r="A210" s="530">
        <v>198</v>
      </c>
      <c r="B210" s="531" t="s">
        <v>2357</v>
      </c>
      <c r="C210" s="531" t="s">
        <v>2358</v>
      </c>
      <c r="D210" s="532">
        <v>44924</v>
      </c>
      <c r="E210" s="533">
        <v>120000</v>
      </c>
      <c r="F210" s="534">
        <v>1</v>
      </c>
      <c r="G210" s="535">
        <f t="shared" si="6"/>
        <v>120000</v>
      </c>
      <c r="H210" s="534">
        <v>1</v>
      </c>
      <c r="I210" s="535">
        <f t="shared" si="7"/>
        <v>120000</v>
      </c>
    </row>
    <row r="211" spans="1:9">
      <c r="A211" s="530">
        <v>199</v>
      </c>
      <c r="B211" s="531" t="s">
        <v>2359</v>
      </c>
      <c r="C211" s="531" t="s">
        <v>2360</v>
      </c>
      <c r="D211" s="532">
        <v>44924</v>
      </c>
      <c r="E211" s="533">
        <v>57000</v>
      </c>
      <c r="F211" s="534">
        <v>1</v>
      </c>
      <c r="G211" s="535">
        <f t="shared" si="6"/>
        <v>57000</v>
      </c>
      <c r="H211" s="534">
        <v>1</v>
      </c>
      <c r="I211" s="535">
        <f t="shared" si="7"/>
        <v>57000</v>
      </c>
    </row>
    <row r="212" spans="1:9">
      <c r="A212" s="530">
        <v>200</v>
      </c>
      <c r="B212" s="531" t="s">
        <v>2361</v>
      </c>
      <c r="C212" s="531" t="s">
        <v>2362</v>
      </c>
      <c r="D212" s="532">
        <v>44924</v>
      </c>
      <c r="E212" s="533">
        <v>18000</v>
      </c>
      <c r="F212" s="534">
        <v>1</v>
      </c>
      <c r="G212" s="535">
        <f t="shared" si="6"/>
        <v>18000</v>
      </c>
      <c r="H212" s="534">
        <v>1</v>
      </c>
      <c r="I212" s="535">
        <f t="shared" si="7"/>
        <v>18000</v>
      </c>
    </row>
    <row r="213" spans="1:9" ht="22.5">
      <c r="A213" s="530">
        <v>201</v>
      </c>
      <c r="B213" s="531" t="s">
        <v>2363</v>
      </c>
      <c r="C213" s="531" t="s">
        <v>2364</v>
      </c>
      <c r="D213" s="532">
        <v>44924</v>
      </c>
      <c r="E213" s="533">
        <v>10000</v>
      </c>
      <c r="F213" s="534">
        <v>1</v>
      </c>
      <c r="G213" s="535">
        <f t="shared" si="6"/>
        <v>10000</v>
      </c>
      <c r="H213" s="534">
        <v>1</v>
      </c>
      <c r="I213" s="535">
        <f t="shared" si="7"/>
        <v>10000</v>
      </c>
    </row>
    <row r="214" spans="1:9">
      <c r="A214" s="530">
        <v>202</v>
      </c>
      <c r="B214" s="537" t="s">
        <v>2365</v>
      </c>
      <c r="C214" s="537" t="s">
        <v>2366</v>
      </c>
      <c r="D214" s="538">
        <v>44965</v>
      </c>
      <c r="E214" s="539">
        <v>78000</v>
      </c>
      <c r="F214" s="534">
        <v>2</v>
      </c>
      <c r="G214" s="535">
        <f t="shared" si="6"/>
        <v>156000</v>
      </c>
      <c r="H214" s="534">
        <v>2</v>
      </c>
      <c r="I214" s="535">
        <f t="shared" si="7"/>
        <v>156000</v>
      </c>
    </row>
    <row r="215" spans="1:9">
      <c r="A215" s="530">
        <v>203</v>
      </c>
      <c r="B215" s="537" t="s">
        <v>2367</v>
      </c>
      <c r="C215" s="537" t="s">
        <v>2368</v>
      </c>
      <c r="D215" s="538">
        <v>44965</v>
      </c>
      <c r="E215" s="539">
        <v>100000</v>
      </c>
      <c r="F215" s="534">
        <v>2</v>
      </c>
      <c r="G215" s="535">
        <f t="shared" si="6"/>
        <v>200000</v>
      </c>
      <c r="H215" s="534">
        <v>2</v>
      </c>
      <c r="I215" s="535">
        <f t="shared" si="7"/>
        <v>200000</v>
      </c>
    </row>
    <row r="216" spans="1:9">
      <c r="A216" s="530">
        <v>204</v>
      </c>
      <c r="B216" s="537" t="s">
        <v>2369</v>
      </c>
      <c r="C216" s="537" t="s">
        <v>2370</v>
      </c>
      <c r="D216" s="538">
        <v>44965</v>
      </c>
      <c r="E216" s="539">
        <v>200000</v>
      </c>
      <c r="F216" s="534">
        <v>2</v>
      </c>
      <c r="G216" s="535">
        <f t="shared" si="6"/>
        <v>400000</v>
      </c>
      <c r="H216" s="534">
        <v>2</v>
      </c>
      <c r="I216" s="535">
        <f t="shared" si="7"/>
        <v>400000</v>
      </c>
    </row>
    <row r="217" spans="1:9">
      <c r="A217" s="530">
        <v>205</v>
      </c>
      <c r="B217" s="537" t="s">
        <v>2371</v>
      </c>
      <c r="C217" s="537" t="s">
        <v>2372</v>
      </c>
      <c r="D217" s="538">
        <v>44965</v>
      </c>
      <c r="E217" s="539">
        <v>89000</v>
      </c>
      <c r="F217" s="534">
        <v>2</v>
      </c>
      <c r="G217" s="535">
        <f t="shared" si="6"/>
        <v>178000</v>
      </c>
      <c r="H217" s="534">
        <v>2</v>
      </c>
      <c r="I217" s="535">
        <f t="shared" si="7"/>
        <v>178000</v>
      </c>
    </row>
    <row r="218" spans="1:9">
      <c r="A218" s="530">
        <v>206</v>
      </c>
      <c r="B218" s="531" t="s">
        <v>2373</v>
      </c>
      <c r="C218" s="537" t="s">
        <v>2133</v>
      </c>
      <c r="D218" s="532" t="s">
        <v>2374</v>
      </c>
      <c r="E218" s="533">
        <v>13000</v>
      </c>
      <c r="F218" s="534">
        <v>9</v>
      </c>
      <c r="G218" s="535">
        <f t="shared" si="6"/>
        <v>117000</v>
      </c>
      <c r="H218" s="534">
        <v>9</v>
      </c>
      <c r="I218" s="535">
        <f t="shared" si="7"/>
        <v>117000</v>
      </c>
    </row>
    <row r="219" spans="1:9" ht="19.5">
      <c r="A219" s="530">
        <v>207</v>
      </c>
      <c r="B219" s="540" t="s">
        <v>2375</v>
      </c>
      <c r="C219" s="540" t="s">
        <v>2376</v>
      </c>
      <c r="D219" s="541">
        <v>45211</v>
      </c>
      <c r="E219" s="542">
        <v>345000</v>
      </c>
      <c r="F219" s="543">
        <v>1</v>
      </c>
      <c r="G219" s="535">
        <f t="shared" si="6"/>
        <v>345000</v>
      </c>
      <c r="H219" s="543">
        <v>1</v>
      </c>
      <c r="I219" s="535">
        <f t="shared" si="7"/>
        <v>345000</v>
      </c>
    </row>
    <row r="220" spans="1:9">
      <c r="A220" s="530">
        <v>208</v>
      </c>
      <c r="B220" s="540" t="s">
        <v>2377</v>
      </c>
      <c r="C220" s="540" t="s">
        <v>480</v>
      </c>
      <c r="D220" s="541">
        <v>45287</v>
      </c>
      <c r="E220" s="542">
        <v>30000</v>
      </c>
      <c r="F220" s="543">
        <v>2</v>
      </c>
      <c r="G220" s="535">
        <f t="shared" si="6"/>
        <v>60000</v>
      </c>
      <c r="H220" s="543">
        <v>2</v>
      </c>
      <c r="I220" s="535">
        <f t="shared" si="7"/>
        <v>60000</v>
      </c>
    </row>
    <row r="221" spans="1:9">
      <c r="A221" s="530">
        <v>209</v>
      </c>
      <c r="B221" s="540" t="s">
        <v>2378</v>
      </c>
      <c r="C221" s="540" t="s">
        <v>727</v>
      </c>
      <c r="D221" s="541">
        <v>45288</v>
      </c>
      <c r="E221" s="542">
        <v>175000</v>
      </c>
      <c r="F221" s="543">
        <v>1</v>
      </c>
      <c r="G221" s="535">
        <f t="shared" si="6"/>
        <v>175000</v>
      </c>
      <c r="H221" s="543">
        <v>1</v>
      </c>
      <c r="I221" s="535">
        <f t="shared" si="7"/>
        <v>175000</v>
      </c>
    </row>
    <row r="222" spans="1:9">
      <c r="A222" s="530">
        <v>210</v>
      </c>
      <c r="B222" s="540" t="s">
        <v>2379</v>
      </c>
      <c r="C222" s="540" t="s">
        <v>2380</v>
      </c>
      <c r="D222" s="541">
        <v>45289</v>
      </c>
      <c r="E222" s="544">
        <v>117000</v>
      </c>
      <c r="F222" s="543">
        <v>2</v>
      </c>
      <c r="G222" s="535">
        <f t="shared" si="6"/>
        <v>234000</v>
      </c>
      <c r="H222" s="543">
        <v>2</v>
      </c>
      <c r="I222" s="535">
        <f t="shared" si="7"/>
        <v>234000</v>
      </c>
    </row>
    <row r="223" spans="1:9">
      <c r="A223" s="545"/>
      <c r="B223" s="546"/>
      <c r="C223" s="546"/>
      <c r="D223" s="547"/>
      <c r="E223" s="548"/>
      <c r="F223" s="549"/>
      <c r="G223" s="550"/>
      <c r="H223" s="551"/>
      <c r="I223" s="550"/>
    </row>
    <row r="224" spans="1:9">
      <c r="A224" s="1388" t="s">
        <v>638</v>
      </c>
      <c r="B224" s="1388"/>
      <c r="C224" s="1388"/>
      <c r="D224" s="552"/>
      <c r="E224" s="552"/>
      <c r="F224" s="553">
        <f>SUM(F13:F223)</f>
        <v>777</v>
      </c>
      <c r="G224" s="553">
        <f>SUM(G13:G223)</f>
        <v>20353274</v>
      </c>
      <c r="H224" s="553">
        <f>SUM(H13:H223)</f>
        <v>777</v>
      </c>
      <c r="I224" s="553">
        <f>SUM(I13:I223)</f>
        <v>20353274</v>
      </c>
    </row>
    <row r="228" spans="2:11" ht="15.75">
      <c r="C228" s="1238" t="s">
        <v>2000</v>
      </c>
      <c r="D228" s="1238"/>
      <c r="E228" s="1238"/>
      <c r="F228" s="1238"/>
      <c r="G228" s="1238"/>
      <c r="H228" s="1238"/>
      <c r="I228" s="1238"/>
      <c r="J228" s="1238"/>
      <c r="K228" s="1238"/>
    </row>
    <row r="229" spans="2:11" ht="15.75">
      <c r="C229" s="189" t="s">
        <v>993</v>
      </c>
      <c r="D229" s="189"/>
      <c r="E229" s="189"/>
      <c r="F229" s="189"/>
      <c r="G229" s="189"/>
      <c r="H229" s="189"/>
      <c r="I229" s="189"/>
      <c r="J229" s="189"/>
      <c r="K229" s="189"/>
    </row>
    <row r="231" spans="2:11" ht="15.75">
      <c r="B231" s="554"/>
      <c r="C231" s="555" t="s">
        <v>1540</v>
      </c>
      <c r="D231" s="555"/>
      <c r="E231" s="555"/>
      <c r="F231" s="555"/>
      <c r="G231" s="555"/>
      <c r="H231" s="555"/>
      <c r="I231" s="555"/>
      <c r="J231" s="555"/>
      <c r="K231" s="555"/>
    </row>
    <row r="232" spans="2:11">
      <c r="B232" s="1381"/>
      <c r="C232" s="1384" t="s">
        <v>634</v>
      </c>
      <c r="D232" s="1384" t="s">
        <v>648</v>
      </c>
      <c r="E232" s="1376" t="s">
        <v>636</v>
      </c>
      <c r="F232" s="1377"/>
      <c r="G232" s="1378"/>
      <c r="H232" s="1376" t="s">
        <v>637</v>
      </c>
      <c r="I232" s="1377"/>
      <c r="J232" s="1377"/>
      <c r="K232" s="1378"/>
    </row>
    <row r="233" spans="2:11">
      <c r="B233" s="1382"/>
      <c r="C233" s="1385"/>
      <c r="D233" s="1385"/>
      <c r="E233" s="1384" t="s">
        <v>638</v>
      </c>
      <c r="F233" s="1376" t="s">
        <v>639</v>
      </c>
      <c r="G233" s="1378"/>
      <c r="H233" s="1384" t="s">
        <v>638</v>
      </c>
      <c r="I233" s="1376" t="s">
        <v>639</v>
      </c>
      <c r="J233" s="1377"/>
      <c r="K233" s="1378"/>
    </row>
    <row r="234" spans="2:11" ht="56.25">
      <c r="B234" s="1383"/>
      <c r="C234" s="1386"/>
      <c r="D234" s="1386"/>
      <c r="E234" s="1386"/>
      <c r="F234" s="556" t="s">
        <v>640</v>
      </c>
      <c r="G234" s="556" t="s">
        <v>641</v>
      </c>
      <c r="H234" s="1386"/>
      <c r="I234" s="556" t="s">
        <v>640</v>
      </c>
      <c r="J234" s="556" t="s">
        <v>641</v>
      </c>
      <c r="K234" s="556" t="s">
        <v>642</v>
      </c>
    </row>
    <row r="235" spans="2:11" ht="15.75">
      <c r="B235" s="557"/>
      <c r="C235" s="558">
        <v>1</v>
      </c>
      <c r="D235" s="558">
        <v>2</v>
      </c>
      <c r="E235" s="558">
        <v>3</v>
      </c>
      <c r="F235" s="558">
        <v>4</v>
      </c>
      <c r="G235" s="558">
        <v>5</v>
      </c>
      <c r="H235" s="558">
        <v>6</v>
      </c>
      <c r="I235" s="558">
        <v>7</v>
      </c>
      <c r="J235" s="558">
        <v>8</v>
      </c>
      <c r="K235" s="558">
        <v>9</v>
      </c>
    </row>
    <row r="236" spans="2:11" ht="27">
      <c r="B236" s="559">
        <v>1</v>
      </c>
      <c r="C236" s="560" t="s">
        <v>2382</v>
      </c>
      <c r="D236" s="561"/>
      <c r="E236" s="562"/>
      <c r="F236" s="562"/>
      <c r="G236" s="563"/>
      <c r="H236" s="563"/>
      <c r="I236" s="563"/>
      <c r="J236" s="563"/>
      <c r="K236" s="563"/>
    </row>
    <row r="237" spans="2:11" ht="27">
      <c r="B237" s="559">
        <v>1</v>
      </c>
      <c r="C237" s="564" t="s">
        <v>2383</v>
      </c>
      <c r="D237" s="565">
        <v>900008000490</v>
      </c>
      <c r="E237" s="566"/>
      <c r="F237" s="566"/>
      <c r="G237" s="563"/>
      <c r="H237" s="563"/>
      <c r="I237" s="563"/>
      <c r="J237" s="563"/>
      <c r="K237" s="563"/>
    </row>
    <row r="238" spans="2:11" ht="27">
      <c r="B238" s="559">
        <f>B237+1</f>
        <v>2</v>
      </c>
      <c r="C238" s="564" t="s">
        <v>2384</v>
      </c>
      <c r="D238" s="565">
        <v>900008000490</v>
      </c>
      <c r="E238" s="566"/>
      <c r="F238" s="566"/>
      <c r="G238" s="563"/>
      <c r="H238" s="563"/>
      <c r="I238" s="563"/>
      <c r="J238" s="563"/>
      <c r="K238" s="563"/>
    </row>
    <row r="239" spans="2:11" ht="27">
      <c r="B239" s="559">
        <f>B238+1</f>
        <v>3</v>
      </c>
      <c r="C239" s="564" t="s">
        <v>2385</v>
      </c>
      <c r="D239" s="565">
        <v>900005001186</v>
      </c>
      <c r="E239" s="567"/>
      <c r="F239" s="567"/>
      <c r="G239" s="568"/>
      <c r="H239" s="563"/>
      <c r="I239" s="563"/>
      <c r="J239" s="563"/>
      <c r="K239" s="563"/>
    </row>
    <row r="240" spans="2:11" ht="27">
      <c r="B240" s="559">
        <f>B239+1</f>
        <v>4</v>
      </c>
      <c r="C240" s="569" t="s">
        <v>2386</v>
      </c>
      <c r="D240" s="570"/>
      <c r="E240" s="571">
        <v>31208</v>
      </c>
      <c r="F240" s="571">
        <v>31208</v>
      </c>
      <c r="G240" s="568"/>
      <c r="H240" s="563"/>
      <c r="I240" s="563"/>
      <c r="J240" s="563"/>
      <c r="K240" s="563"/>
    </row>
    <row r="241" spans="2:11" ht="15.75">
      <c r="B241" s="557"/>
      <c r="C241" s="215"/>
      <c r="D241" s="572"/>
      <c r="E241" s="573"/>
      <c r="F241" s="573"/>
      <c r="G241" s="215"/>
      <c r="H241" s="215"/>
      <c r="I241" s="215"/>
      <c r="J241" s="215"/>
      <c r="K241" s="215"/>
    </row>
    <row r="242" spans="2:11" ht="15.75">
      <c r="B242" s="557"/>
      <c r="C242" s="1379" t="s">
        <v>644</v>
      </c>
      <c r="D242" s="1380"/>
      <c r="E242" s="574">
        <f>SUM(E236:E241)</f>
        <v>31208</v>
      </c>
      <c r="F242" s="574">
        <f>SUM(F236:F241)</f>
        <v>31208</v>
      </c>
      <c r="G242" s="215"/>
      <c r="H242" s="215"/>
      <c r="I242" s="215"/>
      <c r="J242" s="215"/>
      <c r="K242" s="215"/>
    </row>
    <row r="243" spans="2:11">
      <c r="B243" s="285"/>
    </row>
    <row r="244" spans="2:11" ht="15.75">
      <c r="B244" s="285"/>
      <c r="C244" s="555" t="s">
        <v>646</v>
      </c>
      <c r="D244" s="555"/>
      <c r="E244" s="555"/>
      <c r="F244" s="555"/>
      <c r="G244" s="555"/>
      <c r="H244" s="555"/>
      <c r="I244" s="555"/>
      <c r="J244" s="555"/>
      <c r="K244" s="555"/>
    </row>
    <row r="245" spans="2:11">
      <c r="B245" s="1381"/>
      <c r="C245" s="1384" t="s">
        <v>1995</v>
      </c>
      <c r="D245" s="1384" t="s">
        <v>648</v>
      </c>
      <c r="E245" s="1387" t="s">
        <v>636</v>
      </c>
      <c r="F245" s="1387"/>
      <c r="G245" s="1387"/>
      <c r="H245" s="1387" t="s">
        <v>637</v>
      </c>
      <c r="I245" s="1387"/>
      <c r="J245" s="1387"/>
      <c r="K245" s="1387"/>
    </row>
    <row r="246" spans="2:11">
      <c r="B246" s="1382"/>
      <c r="C246" s="1385"/>
      <c r="D246" s="1385"/>
      <c r="E246" s="1384" t="s">
        <v>638</v>
      </c>
      <c r="F246" s="1387" t="s">
        <v>639</v>
      </c>
      <c r="G246" s="1387"/>
      <c r="H246" s="1384" t="s">
        <v>638</v>
      </c>
      <c r="I246" s="1387" t="s">
        <v>639</v>
      </c>
      <c r="J246" s="1387"/>
      <c r="K246" s="1387"/>
    </row>
    <row r="247" spans="2:11" ht="56.25">
      <c r="B247" s="1383"/>
      <c r="C247" s="1386"/>
      <c r="D247" s="1386"/>
      <c r="E247" s="1386"/>
      <c r="F247" s="556" t="s">
        <v>649</v>
      </c>
      <c r="G247" s="556" t="s">
        <v>650</v>
      </c>
      <c r="H247" s="1386"/>
      <c r="I247" s="556" t="s">
        <v>649</v>
      </c>
      <c r="J247" s="556" t="s">
        <v>650</v>
      </c>
      <c r="K247" s="556" t="s">
        <v>642</v>
      </c>
    </row>
    <row r="248" spans="2:11">
      <c r="B248" s="575"/>
      <c r="C248" s="575">
        <v>1</v>
      </c>
      <c r="D248" s="575">
        <v>2</v>
      </c>
      <c r="E248" s="575">
        <v>3</v>
      </c>
      <c r="F248" s="575">
        <v>4</v>
      </c>
      <c r="G248" s="575">
        <v>5</v>
      </c>
      <c r="H248" s="575">
        <v>6</v>
      </c>
      <c r="I248" s="575">
        <v>7</v>
      </c>
      <c r="J248" s="575">
        <v>8</v>
      </c>
      <c r="K248" s="575">
        <v>9</v>
      </c>
    </row>
    <row r="249" spans="2:11" ht="27">
      <c r="B249" s="576">
        <v>1</v>
      </c>
      <c r="C249" s="569" t="s">
        <v>2387</v>
      </c>
      <c r="D249" s="577" t="s">
        <v>1403</v>
      </c>
      <c r="E249" s="578">
        <f>F249</f>
        <v>378362</v>
      </c>
      <c r="F249" s="578">
        <v>378362</v>
      </c>
      <c r="G249" s="563"/>
      <c r="H249" s="563"/>
      <c r="I249" s="563"/>
      <c r="J249" s="563"/>
      <c r="K249" s="579"/>
    </row>
    <row r="250" spans="2:11" ht="40.5">
      <c r="B250" s="576">
        <f>B249+1</f>
        <v>2</v>
      </c>
      <c r="C250" s="569" t="s">
        <v>2388</v>
      </c>
      <c r="D250" s="580" t="s">
        <v>2389</v>
      </c>
      <c r="E250" s="578">
        <f t="shared" ref="E250:E256" si="8">F250</f>
        <v>48006</v>
      </c>
      <c r="F250" s="578">
        <v>48006</v>
      </c>
      <c r="G250" s="563"/>
      <c r="H250" s="563"/>
      <c r="I250" s="563"/>
      <c r="J250" s="563"/>
      <c r="K250" s="579"/>
    </row>
    <row r="251" spans="2:11" ht="15.75">
      <c r="B251" s="576">
        <f t="shared" ref="B251:B256" si="9">B250+1</f>
        <v>3</v>
      </c>
      <c r="C251" s="569" t="s">
        <v>2390</v>
      </c>
      <c r="D251" s="577" t="s">
        <v>1022</v>
      </c>
      <c r="E251" s="578">
        <f t="shared" si="8"/>
        <v>11757</v>
      </c>
      <c r="F251" s="578">
        <v>11757</v>
      </c>
      <c r="G251" s="563"/>
      <c r="H251" s="563"/>
      <c r="I251" s="563"/>
      <c r="J251" s="563"/>
      <c r="K251" s="579"/>
    </row>
    <row r="252" spans="2:11" ht="15.75">
      <c r="B252" s="576">
        <f t="shared" si="9"/>
        <v>4</v>
      </c>
      <c r="C252" s="569" t="s">
        <v>2391</v>
      </c>
      <c r="D252" s="577" t="s">
        <v>2392</v>
      </c>
      <c r="E252" s="578">
        <f t="shared" si="8"/>
        <v>3500</v>
      </c>
      <c r="F252" s="578">
        <v>3500</v>
      </c>
      <c r="G252" s="563"/>
      <c r="H252" s="563"/>
      <c r="I252" s="563"/>
      <c r="J252" s="563"/>
      <c r="K252" s="579"/>
    </row>
    <row r="253" spans="2:11" ht="27">
      <c r="B253" s="576">
        <f t="shared" si="9"/>
        <v>5</v>
      </c>
      <c r="C253" s="564" t="s">
        <v>2393</v>
      </c>
      <c r="D253" s="565">
        <v>900008000490</v>
      </c>
      <c r="E253" s="578">
        <f t="shared" si="8"/>
        <v>1209836</v>
      </c>
      <c r="F253" s="581">
        <v>1209836</v>
      </c>
      <c r="G253" s="563"/>
      <c r="H253" s="563"/>
      <c r="I253" s="563"/>
      <c r="J253" s="563"/>
      <c r="K253" s="579"/>
    </row>
    <row r="254" spans="2:11" ht="27">
      <c r="B254" s="576">
        <f t="shared" si="9"/>
        <v>6</v>
      </c>
      <c r="C254" s="564" t="s">
        <v>2394</v>
      </c>
      <c r="D254" s="565">
        <v>900008000490</v>
      </c>
      <c r="E254" s="578">
        <f t="shared" si="8"/>
        <v>249486</v>
      </c>
      <c r="F254" s="581">
        <v>249486</v>
      </c>
      <c r="G254" s="563"/>
      <c r="H254" s="563"/>
      <c r="I254" s="563"/>
      <c r="J254" s="563"/>
      <c r="K254" s="579"/>
    </row>
    <row r="255" spans="2:11" ht="27">
      <c r="B255" s="576">
        <f t="shared" si="9"/>
        <v>7</v>
      </c>
      <c r="C255" s="564" t="s">
        <v>2395</v>
      </c>
      <c r="D255" s="565">
        <v>900005001186</v>
      </c>
      <c r="E255" s="578">
        <f t="shared" si="8"/>
        <v>117500</v>
      </c>
      <c r="F255" s="581">
        <v>117500</v>
      </c>
      <c r="G255" s="563"/>
      <c r="H255" s="563"/>
      <c r="I255" s="563"/>
      <c r="J255" s="563"/>
      <c r="K255" s="579"/>
    </row>
    <row r="256" spans="2:11" ht="15.75">
      <c r="B256" s="576">
        <f t="shared" si="9"/>
        <v>8</v>
      </c>
      <c r="C256" s="564" t="s">
        <v>2396</v>
      </c>
      <c r="D256" s="565">
        <v>163028061964</v>
      </c>
      <c r="E256" s="578">
        <f t="shared" si="8"/>
        <v>42000</v>
      </c>
      <c r="F256" s="582">
        <v>42000</v>
      </c>
      <c r="G256" s="563"/>
      <c r="H256" s="563"/>
      <c r="I256" s="563"/>
      <c r="J256" s="563"/>
      <c r="K256" s="579"/>
    </row>
    <row r="257" spans="2:11" ht="40.5">
      <c r="B257" s="576">
        <f>B253+1</f>
        <v>6</v>
      </c>
      <c r="C257" s="564" t="s">
        <v>2397</v>
      </c>
      <c r="D257" s="583"/>
      <c r="E257" s="566"/>
      <c r="F257" s="566"/>
      <c r="G257" s="563"/>
      <c r="H257" s="563"/>
      <c r="I257" s="563"/>
      <c r="J257" s="563"/>
      <c r="K257" s="579"/>
    </row>
    <row r="258" spans="2:11" ht="15.75">
      <c r="B258" s="576"/>
      <c r="C258" s="564"/>
      <c r="D258" s="584"/>
      <c r="E258" s="566"/>
      <c r="F258" s="566"/>
      <c r="G258" s="563"/>
      <c r="H258" s="563"/>
      <c r="I258" s="563"/>
      <c r="J258" s="563"/>
      <c r="K258" s="579"/>
    </row>
    <row r="259" spans="2:11" ht="15.75">
      <c r="B259" s="576"/>
      <c r="C259" s="564"/>
      <c r="D259" s="584"/>
      <c r="E259" s="566"/>
      <c r="F259" s="566"/>
      <c r="G259" s="563"/>
      <c r="H259" s="563"/>
      <c r="I259" s="563"/>
      <c r="J259" s="563"/>
      <c r="K259" s="579"/>
    </row>
    <row r="260" spans="2:11" ht="15.75">
      <c r="B260" s="576"/>
      <c r="C260" s="564"/>
      <c r="D260" s="584"/>
      <c r="E260" s="566"/>
      <c r="F260" s="566"/>
      <c r="G260" s="563"/>
      <c r="H260" s="563"/>
      <c r="I260" s="563"/>
      <c r="J260" s="563"/>
      <c r="K260" s="579"/>
    </row>
    <row r="261" spans="2:11" ht="15.75">
      <c r="B261" s="585"/>
      <c r="C261" s="1369" t="s">
        <v>644</v>
      </c>
      <c r="D261" s="1370"/>
      <c r="E261" s="586">
        <f>SUM(E249:E260)</f>
        <v>2060447</v>
      </c>
      <c r="F261" s="586">
        <f>SUM(F249:F260)</f>
        <v>2060447</v>
      </c>
      <c r="G261" s="215"/>
      <c r="H261" s="215"/>
      <c r="I261" s="215"/>
      <c r="J261" s="215"/>
      <c r="K261" s="215"/>
    </row>
    <row r="262" spans="2:11">
      <c r="B262" s="285"/>
    </row>
    <row r="265" spans="2:11">
      <c r="B265" s="123" t="s">
        <v>660</v>
      </c>
      <c r="C265" s="123"/>
      <c r="D265" s="123"/>
    </row>
    <row r="266" spans="2:11">
      <c r="B266" s="123" t="s">
        <v>661</v>
      </c>
      <c r="C266" s="123"/>
      <c r="D266" s="123"/>
    </row>
    <row r="267" spans="2:11">
      <c r="B267" s="123" t="s">
        <v>662</v>
      </c>
      <c r="C267" s="123"/>
      <c r="D267" s="123"/>
    </row>
    <row r="268" spans="2:11">
      <c r="B268" s="123" t="s">
        <v>663</v>
      </c>
      <c r="C268" s="123"/>
      <c r="D268" s="123"/>
    </row>
    <row r="269" spans="2:11">
      <c r="B269" s="123" t="s">
        <v>1404</v>
      </c>
      <c r="C269" s="123"/>
      <c r="D269" s="123"/>
    </row>
    <row r="270" spans="2:11">
      <c r="B270" s="46"/>
      <c r="C270" s="46"/>
      <c r="D270" s="46"/>
    </row>
    <row r="271" spans="2:11">
      <c r="B271" s="124" t="s">
        <v>665</v>
      </c>
      <c r="C271" s="124"/>
      <c r="D271" s="124"/>
    </row>
    <row r="272" spans="2:11">
      <c r="B272" s="124"/>
      <c r="C272" s="124"/>
      <c r="D272" s="124"/>
    </row>
    <row r="273" spans="1:8">
      <c r="A273" s="1371" t="s">
        <v>1</v>
      </c>
      <c r="B273" s="1372" t="s">
        <v>667</v>
      </c>
      <c r="C273" s="1372" t="s">
        <v>635</v>
      </c>
      <c r="D273" s="1372" t="s">
        <v>669</v>
      </c>
      <c r="E273" s="1374" t="s">
        <v>670</v>
      </c>
      <c r="F273" s="1375"/>
      <c r="G273" s="1371" t="s">
        <v>2398</v>
      </c>
      <c r="H273" s="1371"/>
    </row>
    <row r="274" spans="1:8" ht="42">
      <c r="A274" s="1371"/>
      <c r="B274" s="1373"/>
      <c r="C274" s="1373"/>
      <c r="D274" s="1373"/>
      <c r="E274" s="587" t="s">
        <v>672</v>
      </c>
      <c r="F274" s="587" t="s">
        <v>673</v>
      </c>
      <c r="G274" s="588" t="s">
        <v>674</v>
      </c>
      <c r="H274" s="588" t="s">
        <v>675</v>
      </c>
    </row>
    <row r="275" spans="1:8">
      <c r="A275" s="589">
        <v>1</v>
      </c>
      <c r="B275" s="590">
        <v>2</v>
      </c>
      <c r="C275" s="590">
        <v>3</v>
      </c>
      <c r="D275" s="590">
        <v>4</v>
      </c>
      <c r="E275" s="590">
        <v>5</v>
      </c>
      <c r="F275" s="590">
        <v>6</v>
      </c>
      <c r="G275" s="589">
        <v>7</v>
      </c>
      <c r="H275" s="589">
        <v>8</v>
      </c>
    </row>
    <row r="276" spans="1:8">
      <c r="A276" s="8">
        <v>1</v>
      </c>
      <c r="B276" s="591" t="s">
        <v>2399</v>
      </c>
      <c r="C276" s="527">
        <v>220185140096000</v>
      </c>
      <c r="D276" s="8" t="s">
        <v>1406</v>
      </c>
      <c r="E276" s="217">
        <v>564.4</v>
      </c>
      <c r="F276" s="217">
        <v>564.4</v>
      </c>
      <c r="G276" s="217">
        <v>0</v>
      </c>
      <c r="H276" s="8">
        <v>0</v>
      </c>
    </row>
    <row r="277" spans="1:8" ht="15.75">
      <c r="A277" s="8">
        <v>2</v>
      </c>
      <c r="B277" s="212"/>
      <c r="C277" s="216"/>
      <c r="D277" s="8"/>
      <c r="E277" s="217"/>
      <c r="F277" s="68"/>
      <c r="G277" s="8"/>
      <c r="H277" s="8"/>
    </row>
  </sheetData>
  <mergeCells count="43">
    <mergeCell ref="A224:C224"/>
    <mergeCell ref="F1:I3"/>
    <mergeCell ref="D9:D12"/>
    <mergeCell ref="E9:E12"/>
    <mergeCell ref="F9:G10"/>
    <mergeCell ref="H9:I10"/>
    <mergeCell ref="F11:F12"/>
    <mergeCell ref="G11:G12"/>
    <mergeCell ref="H11:H12"/>
    <mergeCell ref="I11:I12"/>
    <mergeCell ref="A6:I6"/>
    <mergeCell ref="A8:G8"/>
    <mergeCell ref="A9:A12"/>
    <mergeCell ref="B9:B12"/>
    <mergeCell ref="C9:C12"/>
    <mergeCell ref="A7:I7"/>
    <mergeCell ref="F246:G246"/>
    <mergeCell ref="H246:H247"/>
    <mergeCell ref="B232:B234"/>
    <mergeCell ref="C232:C234"/>
    <mergeCell ref="D232:D234"/>
    <mergeCell ref="E232:G232"/>
    <mergeCell ref="H232:K232"/>
    <mergeCell ref="E233:E234"/>
    <mergeCell ref="F233:G233"/>
    <mergeCell ref="H233:H234"/>
    <mergeCell ref="I246:K246"/>
    <mergeCell ref="C261:D261"/>
    <mergeCell ref="C228:K228"/>
    <mergeCell ref="A273:A274"/>
    <mergeCell ref="B273:B274"/>
    <mergeCell ref="C273:C274"/>
    <mergeCell ref="D273:D274"/>
    <mergeCell ref="E273:F273"/>
    <mergeCell ref="G273:H273"/>
    <mergeCell ref="I233:K233"/>
    <mergeCell ref="C242:D242"/>
    <mergeCell ref="B245:B247"/>
    <mergeCell ref="C245:C247"/>
    <mergeCell ref="D245:D247"/>
    <mergeCell ref="E245:G245"/>
    <mergeCell ref="H245:K245"/>
    <mergeCell ref="E246:E2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workbookViewId="0">
      <selection activeCell="Y37" sqref="Y37"/>
    </sheetView>
  </sheetViews>
  <sheetFormatPr defaultRowHeight="15"/>
  <cols>
    <col min="1" max="1" width="6.5703125" customWidth="1"/>
    <col min="2" max="2" width="22.140625" customWidth="1"/>
    <col min="3" max="3" width="14.28515625" customWidth="1"/>
    <col min="4" max="4" width="14.85546875" customWidth="1"/>
    <col min="5" max="5" width="10.140625" customWidth="1"/>
    <col min="9" max="9" width="13.42578125" customWidth="1"/>
  </cols>
  <sheetData>
    <row r="1" spans="1:9">
      <c r="F1" s="1202" t="s">
        <v>2736</v>
      </c>
      <c r="G1" s="1202"/>
      <c r="H1" s="1202"/>
      <c r="I1" s="1202"/>
    </row>
    <row r="2" spans="1:9">
      <c r="F2" s="1202"/>
      <c r="G2" s="1202"/>
      <c r="H2" s="1202"/>
      <c r="I2" s="1202"/>
    </row>
    <row r="3" spans="1:9">
      <c r="F3" s="1202"/>
      <c r="G3" s="1202"/>
      <c r="H3" s="1202"/>
      <c r="I3" s="1202"/>
    </row>
    <row r="5" spans="1:9" ht="15.75">
      <c r="B5" s="917" t="s">
        <v>2740</v>
      </c>
      <c r="C5" s="917"/>
      <c r="D5" s="917"/>
      <c r="E5" s="917"/>
      <c r="F5" s="917"/>
      <c r="G5" s="917"/>
      <c r="H5" s="918"/>
    </row>
    <row r="6" spans="1:9" ht="28.5" customHeight="1">
      <c r="A6" s="592" t="s">
        <v>1408</v>
      </c>
      <c r="B6" s="1403" t="s">
        <v>679</v>
      </c>
      <c r="C6" s="1403" t="s">
        <v>2400</v>
      </c>
      <c r="D6" s="1403" t="s">
        <v>2401</v>
      </c>
      <c r="E6" s="1403" t="s">
        <v>724</v>
      </c>
      <c r="F6" s="1405"/>
      <c r="G6" s="1406"/>
      <c r="H6" s="1407" t="s">
        <v>683</v>
      </c>
      <c r="I6" s="1408"/>
    </row>
    <row r="7" spans="1:9" ht="21">
      <c r="A7" s="593"/>
      <c r="B7" s="1404"/>
      <c r="C7" s="1404"/>
      <c r="D7" s="1404"/>
      <c r="E7" s="1404"/>
      <c r="F7" s="594" t="s">
        <v>684</v>
      </c>
      <c r="G7" s="594" t="s">
        <v>685</v>
      </c>
      <c r="H7" s="595" t="s">
        <v>725</v>
      </c>
      <c r="I7" s="596" t="s">
        <v>726</v>
      </c>
    </row>
    <row r="8" spans="1:9">
      <c r="A8" s="597">
        <v>1</v>
      </c>
      <c r="B8" s="598" t="s">
        <v>2402</v>
      </c>
      <c r="C8" s="599" t="s">
        <v>594</v>
      </c>
      <c r="D8" s="600" t="s">
        <v>12</v>
      </c>
      <c r="E8" s="601">
        <v>4253</v>
      </c>
      <c r="F8" s="602">
        <v>4</v>
      </c>
      <c r="G8" s="603">
        <v>17010</v>
      </c>
      <c r="H8" s="604">
        <v>4</v>
      </c>
      <c r="I8" s="603">
        <v>17010</v>
      </c>
    </row>
    <row r="9" spans="1:9">
      <c r="A9" s="597">
        <v>2</v>
      </c>
      <c r="B9" s="605" t="s">
        <v>2403</v>
      </c>
      <c r="C9" s="599">
        <v>1985</v>
      </c>
      <c r="D9" s="600" t="s">
        <v>12</v>
      </c>
      <c r="E9" s="601">
        <v>3896</v>
      </c>
      <c r="F9" s="606">
        <v>1</v>
      </c>
      <c r="G9" s="603">
        <v>3896</v>
      </c>
      <c r="H9" s="607">
        <v>1</v>
      </c>
      <c r="I9" s="608">
        <v>3896</v>
      </c>
    </row>
    <row r="10" spans="1:9">
      <c r="A10" s="597">
        <v>3</v>
      </c>
      <c r="B10" s="605" t="s">
        <v>2404</v>
      </c>
      <c r="C10" s="599">
        <v>1985</v>
      </c>
      <c r="D10" s="600" t="s">
        <v>12</v>
      </c>
      <c r="E10" s="601">
        <v>14345</v>
      </c>
      <c r="F10" s="606">
        <v>2</v>
      </c>
      <c r="G10" s="603">
        <v>28690</v>
      </c>
      <c r="H10" s="609">
        <v>2</v>
      </c>
      <c r="I10" s="603">
        <v>28690</v>
      </c>
    </row>
    <row r="11" spans="1:9">
      <c r="A11" s="597">
        <v>4</v>
      </c>
      <c r="B11" s="605" t="s">
        <v>2405</v>
      </c>
      <c r="C11" s="599">
        <v>1985</v>
      </c>
      <c r="D11" s="600" t="s">
        <v>12</v>
      </c>
      <c r="E11" s="601">
        <v>29540</v>
      </c>
      <c r="F11" s="606">
        <v>2</v>
      </c>
      <c r="G11" s="603">
        <v>59079</v>
      </c>
      <c r="H11" s="609">
        <v>2</v>
      </c>
      <c r="I11" s="610">
        <v>59.079000000000001</v>
      </c>
    </row>
    <row r="12" spans="1:9">
      <c r="A12" s="597">
        <v>5</v>
      </c>
      <c r="B12" s="605" t="s">
        <v>2406</v>
      </c>
      <c r="C12" s="599">
        <v>1985</v>
      </c>
      <c r="D12" s="600" t="s">
        <v>12</v>
      </c>
      <c r="E12" s="601">
        <v>12531</v>
      </c>
      <c r="F12" s="606">
        <v>1</v>
      </c>
      <c r="G12" s="603">
        <v>12531</v>
      </c>
      <c r="H12" s="609">
        <v>1</v>
      </c>
      <c r="I12" s="603">
        <v>12531</v>
      </c>
    </row>
    <row r="13" spans="1:9">
      <c r="A13" s="597">
        <v>6</v>
      </c>
      <c r="B13" s="605" t="s">
        <v>2407</v>
      </c>
      <c r="C13" s="599">
        <v>1985</v>
      </c>
      <c r="D13" s="600" t="s">
        <v>12</v>
      </c>
      <c r="E13" s="601">
        <v>6174</v>
      </c>
      <c r="F13" s="606">
        <v>1</v>
      </c>
      <c r="G13" s="603">
        <v>6174</v>
      </c>
      <c r="H13" s="609">
        <v>1</v>
      </c>
      <c r="I13" s="603">
        <v>6174</v>
      </c>
    </row>
    <row r="14" spans="1:9">
      <c r="A14" s="597">
        <v>7</v>
      </c>
      <c r="B14" s="611" t="s">
        <v>2408</v>
      </c>
      <c r="C14" s="599">
        <v>1985</v>
      </c>
      <c r="D14" s="600" t="s">
        <v>12</v>
      </c>
      <c r="E14" s="601">
        <v>85000</v>
      </c>
      <c r="F14" s="612">
        <v>1</v>
      </c>
      <c r="G14" s="603">
        <v>112000</v>
      </c>
      <c r="H14" s="613">
        <v>1</v>
      </c>
      <c r="I14" s="614">
        <v>112000</v>
      </c>
    </row>
    <row r="15" spans="1:9">
      <c r="A15" s="597">
        <v>8</v>
      </c>
      <c r="B15" s="598" t="s">
        <v>2409</v>
      </c>
      <c r="C15" s="599">
        <v>1985</v>
      </c>
      <c r="D15" s="600" t="s">
        <v>12</v>
      </c>
      <c r="E15" s="601">
        <v>40050</v>
      </c>
      <c r="F15" s="602">
        <v>2</v>
      </c>
      <c r="G15" s="603">
        <v>80100</v>
      </c>
      <c r="H15" s="604">
        <v>2</v>
      </c>
      <c r="I15" s="603">
        <v>80100</v>
      </c>
    </row>
    <row r="16" spans="1:9">
      <c r="A16" s="597">
        <v>9</v>
      </c>
      <c r="B16" s="605" t="s">
        <v>2410</v>
      </c>
      <c r="C16" s="599">
        <v>1985</v>
      </c>
      <c r="D16" s="600" t="s">
        <v>12</v>
      </c>
      <c r="E16" s="601">
        <v>20000</v>
      </c>
      <c r="F16" s="606">
        <v>5</v>
      </c>
      <c r="G16" s="603">
        <v>100000</v>
      </c>
      <c r="H16" s="615">
        <v>5</v>
      </c>
      <c r="I16" s="603">
        <v>100000</v>
      </c>
    </row>
    <row r="17" spans="1:9">
      <c r="A17" s="597">
        <v>10</v>
      </c>
      <c r="B17" s="605" t="s">
        <v>2411</v>
      </c>
      <c r="C17" s="599">
        <v>1985</v>
      </c>
      <c r="D17" s="600" t="s">
        <v>12</v>
      </c>
      <c r="E17" s="601">
        <v>3000</v>
      </c>
      <c r="F17" s="606">
        <v>6</v>
      </c>
      <c r="G17" s="603">
        <v>18000</v>
      </c>
      <c r="H17" s="615">
        <v>6</v>
      </c>
      <c r="I17" s="603">
        <v>18000</v>
      </c>
    </row>
    <row r="18" spans="1:9">
      <c r="A18" s="597">
        <v>11</v>
      </c>
      <c r="B18" s="605" t="s">
        <v>2412</v>
      </c>
      <c r="C18" s="599">
        <v>1985</v>
      </c>
      <c r="D18" s="600" t="s">
        <v>12</v>
      </c>
      <c r="E18" s="601">
        <v>6000</v>
      </c>
      <c r="F18" s="606">
        <v>2</v>
      </c>
      <c r="G18" s="603">
        <v>12000</v>
      </c>
      <c r="H18" s="615">
        <v>2</v>
      </c>
      <c r="I18" s="603">
        <v>12000</v>
      </c>
    </row>
    <row r="19" spans="1:9">
      <c r="A19" s="597">
        <v>12</v>
      </c>
      <c r="B19" s="605" t="s">
        <v>2413</v>
      </c>
      <c r="C19" s="599">
        <v>1985</v>
      </c>
      <c r="D19" s="600" t="s">
        <v>12</v>
      </c>
      <c r="E19" s="601">
        <v>2000</v>
      </c>
      <c r="F19" s="606">
        <v>12</v>
      </c>
      <c r="G19" s="603">
        <v>24000</v>
      </c>
      <c r="H19" s="615">
        <v>12</v>
      </c>
      <c r="I19" s="603">
        <v>24000</v>
      </c>
    </row>
    <row r="20" spans="1:9">
      <c r="A20" s="597">
        <v>13</v>
      </c>
      <c r="B20" s="605" t="s">
        <v>2414</v>
      </c>
      <c r="C20" s="599">
        <v>1985</v>
      </c>
      <c r="D20" s="600" t="s">
        <v>12</v>
      </c>
      <c r="E20" s="601">
        <v>37191</v>
      </c>
      <c r="F20" s="606">
        <v>1</v>
      </c>
      <c r="G20" s="603">
        <v>37191</v>
      </c>
      <c r="H20" s="615">
        <v>1</v>
      </c>
      <c r="I20" s="603">
        <v>37191</v>
      </c>
    </row>
    <row r="21" spans="1:9">
      <c r="A21" s="597">
        <v>14</v>
      </c>
      <c r="B21" s="605" t="s">
        <v>2415</v>
      </c>
      <c r="C21" s="599">
        <v>1985</v>
      </c>
      <c r="D21" s="600" t="s">
        <v>12</v>
      </c>
      <c r="E21" s="601">
        <v>2000</v>
      </c>
      <c r="F21" s="606">
        <v>15</v>
      </c>
      <c r="G21" s="603">
        <v>30000</v>
      </c>
      <c r="H21" s="615">
        <v>15</v>
      </c>
      <c r="I21" s="603">
        <v>30000</v>
      </c>
    </row>
    <row r="22" spans="1:9">
      <c r="A22" s="597">
        <v>15</v>
      </c>
      <c r="B22" s="605" t="s">
        <v>2416</v>
      </c>
      <c r="C22" s="599">
        <v>1985</v>
      </c>
      <c r="D22" s="600" t="s">
        <v>12</v>
      </c>
      <c r="E22" s="601">
        <v>14522</v>
      </c>
      <c r="F22" s="606">
        <v>1</v>
      </c>
      <c r="G22" s="603">
        <v>14522</v>
      </c>
      <c r="H22" s="615">
        <v>1</v>
      </c>
      <c r="I22" s="603">
        <v>14522</v>
      </c>
    </row>
    <row r="23" spans="1:9">
      <c r="A23" s="597">
        <v>16</v>
      </c>
      <c r="B23" s="605" t="s">
        <v>2417</v>
      </c>
      <c r="C23" s="599">
        <v>1985</v>
      </c>
      <c r="D23" s="600" t="s">
        <v>12</v>
      </c>
      <c r="E23" s="601">
        <v>400000</v>
      </c>
      <c r="F23" s="606">
        <v>1</v>
      </c>
      <c r="G23" s="603">
        <v>400000</v>
      </c>
      <c r="H23" s="615">
        <v>1</v>
      </c>
      <c r="I23" s="603">
        <v>400000</v>
      </c>
    </row>
    <row r="24" spans="1:9">
      <c r="A24" s="597">
        <v>17</v>
      </c>
      <c r="B24" s="605" t="s">
        <v>2418</v>
      </c>
      <c r="C24" s="599">
        <v>1985</v>
      </c>
      <c r="D24" s="600" t="s">
        <v>12</v>
      </c>
      <c r="E24" s="601">
        <v>23600</v>
      </c>
      <c r="F24" s="606">
        <v>1</v>
      </c>
      <c r="G24" s="603">
        <v>23600</v>
      </c>
      <c r="H24" s="615">
        <v>1</v>
      </c>
      <c r="I24" s="603">
        <v>23600</v>
      </c>
    </row>
    <row r="25" spans="1:9">
      <c r="A25" s="597">
        <v>18</v>
      </c>
      <c r="B25" s="605" t="s">
        <v>2419</v>
      </c>
      <c r="C25" s="599">
        <v>1985</v>
      </c>
      <c r="D25" s="600" t="s">
        <v>12</v>
      </c>
      <c r="E25" s="601">
        <v>4655</v>
      </c>
      <c r="F25" s="606">
        <v>1</v>
      </c>
      <c r="G25" s="603">
        <v>4655</v>
      </c>
      <c r="H25" s="615">
        <v>1</v>
      </c>
      <c r="I25" s="603">
        <v>4655</v>
      </c>
    </row>
    <row r="26" spans="1:9">
      <c r="A26" s="597">
        <v>19</v>
      </c>
      <c r="B26" s="616" t="s">
        <v>2420</v>
      </c>
      <c r="C26" s="599">
        <v>1985</v>
      </c>
      <c r="D26" s="600" t="s">
        <v>12</v>
      </c>
      <c r="E26" s="601">
        <v>4600</v>
      </c>
      <c r="F26" s="606">
        <v>1</v>
      </c>
      <c r="G26" s="603">
        <v>4600</v>
      </c>
      <c r="H26" s="615">
        <v>1</v>
      </c>
      <c r="I26" s="603">
        <v>4600</v>
      </c>
    </row>
    <row r="27" spans="1:9">
      <c r="A27" s="597">
        <v>20</v>
      </c>
      <c r="B27" s="605" t="s">
        <v>2421</v>
      </c>
      <c r="C27" s="599">
        <v>1990</v>
      </c>
      <c r="D27" s="600" t="s">
        <v>12</v>
      </c>
      <c r="E27" s="601">
        <v>20000</v>
      </c>
      <c r="F27" s="606">
        <v>2</v>
      </c>
      <c r="G27" s="603">
        <v>40000</v>
      </c>
      <c r="H27" s="615">
        <v>2</v>
      </c>
      <c r="I27" s="603">
        <v>40000</v>
      </c>
    </row>
    <row r="28" spans="1:9">
      <c r="A28" s="597">
        <v>21</v>
      </c>
      <c r="B28" s="605" t="s">
        <v>2422</v>
      </c>
      <c r="C28" s="599">
        <v>1985</v>
      </c>
      <c r="D28" s="600" t="s">
        <v>12</v>
      </c>
      <c r="E28" s="601">
        <v>5000</v>
      </c>
      <c r="F28" s="612">
        <v>4</v>
      </c>
      <c r="G28" s="603">
        <v>20000</v>
      </c>
      <c r="H28" s="607">
        <v>4</v>
      </c>
      <c r="I28" s="603">
        <v>20000</v>
      </c>
    </row>
    <row r="29" spans="1:9">
      <c r="A29" s="597">
        <v>22</v>
      </c>
      <c r="B29" s="605" t="s">
        <v>2423</v>
      </c>
      <c r="C29" s="599">
        <v>1985</v>
      </c>
      <c r="D29" s="600" t="s">
        <v>12</v>
      </c>
      <c r="E29" s="601">
        <v>12571</v>
      </c>
      <c r="F29" s="602">
        <v>350</v>
      </c>
      <c r="G29" s="603">
        <v>4399850</v>
      </c>
      <c r="H29" s="604">
        <v>350</v>
      </c>
      <c r="I29" s="603">
        <v>4399850</v>
      </c>
    </row>
    <row r="30" spans="1:9">
      <c r="A30" s="597">
        <v>23</v>
      </c>
      <c r="B30" s="605" t="s">
        <v>2424</v>
      </c>
      <c r="C30" s="599">
        <v>1985</v>
      </c>
      <c r="D30" s="600" t="s">
        <v>12</v>
      </c>
      <c r="E30" s="601">
        <v>5000</v>
      </c>
      <c r="F30" s="606">
        <v>2</v>
      </c>
      <c r="G30" s="603">
        <v>10000</v>
      </c>
      <c r="H30" s="615">
        <v>2</v>
      </c>
      <c r="I30" s="603">
        <v>10000</v>
      </c>
    </row>
    <row r="31" spans="1:9" ht="21">
      <c r="A31" s="597">
        <v>24</v>
      </c>
      <c r="B31" s="617" t="s">
        <v>2425</v>
      </c>
      <c r="C31" s="599">
        <v>2015</v>
      </c>
      <c r="D31" s="600" t="s">
        <v>12</v>
      </c>
      <c r="E31" s="601">
        <v>150000</v>
      </c>
      <c r="F31" s="606">
        <v>1</v>
      </c>
      <c r="G31" s="603">
        <v>150000</v>
      </c>
      <c r="H31" s="615">
        <v>1</v>
      </c>
      <c r="I31" s="603">
        <v>150000</v>
      </c>
    </row>
    <row r="32" spans="1:9">
      <c r="A32" s="597">
        <v>25</v>
      </c>
      <c r="B32" s="617" t="s">
        <v>140</v>
      </c>
      <c r="C32" s="599">
        <v>1985</v>
      </c>
      <c r="D32" s="600" t="s">
        <v>12</v>
      </c>
      <c r="E32" s="601">
        <v>5000</v>
      </c>
      <c r="F32" s="606">
        <v>4</v>
      </c>
      <c r="G32" s="603">
        <v>20000</v>
      </c>
      <c r="H32" s="615">
        <v>4</v>
      </c>
      <c r="I32" s="603">
        <v>20000</v>
      </c>
    </row>
    <row r="33" spans="1:9">
      <c r="A33" s="597">
        <v>26</v>
      </c>
      <c r="B33" s="605" t="s">
        <v>2426</v>
      </c>
      <c r="C33" s="599">
        <v>2012</v>
      </c>
      <c r="D33" s="600" t="s">
        <v>12</v>
      </c>
      <c r="E33" s="601">
        <v>5000</v>
      </c>
      <c r="F33" s="606">
        <v>8</v>
      </c>
      <c r="G33" s="603">
        <v>40000</v>
      </c>
      <c r="H33" s="615">
        <v>8</v>
      </c>
      <c r="I33" s="603">
        <v>40000</v>
      </c>
    </row>
    <row r="34" spans="1:9" ht="31.5">
      <c r="A34" s="597">
        <v>27</v>
      </c>
      <c r="B34" s="605" t="s">
        <v>2427</v>
      </c>
      <c r="C34" s="599">
        <v>2012</v>
      </c>
      <c r="D34" s="600" t="s">
        <v>12</v>
      </c>
      <c r="E34" s="601">
        <v>52560</v>
      </c>
      <c r="F34" s="606">
        <v>2</v>
      </c>
      <c r="G34" s="603">
        <v>105120</v>
      </c>
      <c r="H34" s="615">
        <v>2</v>
      </c>
      <c r="I34" s="603">
        <v>105120</v>
      </c>
    </row>
    <row r="35" spans="1:9">
      <c r="A35" s="597">
        <v>28</v>
      </c>
      <c r="B35" s="617" t="s">
        <v>2428</v>
      </c>
      <c r="C35" s="599">
        <v>2012</v>
      </c>
      <c r="D35" s="600" t="s">
        <v>12</v>
      </c>
      <c r="E35" s="601">
        <v>1200</v>
      </c>
      <c r="F35" s="606">
        <v>10</v>
      </c>
      <c r="G35" s="603">
        <v>12000</v>
      </c>
      <c r="H35" s="615">
        <v>10</v>
      </c>
      <c r="I35" s="603">
        <v>12000</v>
      </c>
    </row>
    <row r="36" spans="1:9">
      <c r="A36" s="597">
        <v>29</v>
      </c>
      <c r="B36" s="617" t="s">
        <v>2429</v>
      </c>
      <c r="C36" s="599">
        <v>2010</v>
      </c>
      <c r="D36" s="600" t="s">
        <v>12</v>
      </c>
      <c r="E36" s="601">
        <v>211250</v>
      </c>
      <c r="F36" s="606">
        <v>2</v>
      </c>
      <c r="G36" s="603">
        <v>422500</v>
      </c>
      <c r="H36" s="615">
        <v>2</v>
      </c>
      <c r="I36" s="603">
        <v>422500</v>
      </c>
    </row>
    <row r="37" spans="1:9" ht="21">
      <c r="A37" s="597">
        <v>30</v>
      </c>
      <c r="B37" s="617" t="s">
        <v>2430</v>
      </c>
      <c r="C37" s="599">
        <v>2013</v>
      </c>
      <c r="D37" s="600" t="s">
        <v>12</v>
      </c>
      <c r="E37" s="601">
        <v>100000</v>
      </c>
      <c r="F37" s="606">
        <v>1</v>
      </c>
      <c r="G37" s="603">
        <v>100000</v>
      </c>
      <c r="H37" s="615">
        <v>1</v>
      </c>
      <c r="I37" s="603">
        <v>100000</v>
      </c>
    </row>
    <row r="38" spans="1:9">
      <c r="A38" s="597">
        <v>31</v>
      </c>
      <c r="B38" s="617" t="s">
        <v>2431</v>
      </c>
      <c r="C38" s="599">
        <v>2013</v>
      </c>
      <c r="D38" s="600" t="s">
        <v>12</v>
      </c>
      <c r="E38" s="601">
        <v>13000</v>
      </c>
      <c r="F38" s="606">
        <v>1</v>
      </c>
      <c r="G38" s="603">
        <v>13000</v>
      </c>
      <c r="H38" s="615">
        <v>1</v>
      </c>
      <c r="I38" s="603">
        <v>13000</v>
      </c>
    </row>
    <row r="39" spans="1:9">
      <c r="A39" s="597">
        <v>32</v>
      </c>
      <c r="B39" s="617" t="s">
        <v>1738</v>
      </c>
      <c r="C39" s="599">
        <v>2015</v>
      </c>
      <c r="D39" s="600" t="s">
        <v>12</v>
      </c>
      <c r="E39" s="601">
        <v>30000</v>
      </c>
      <c r="F39" s="606">
        <v>2</v>
      </c>
      <c r="G39" s="603">
        <v>60000</v>
      </c>
      <c r="H39" s="615">
        <v>2</v>
      </c>
      <c r="I39" s="603">
        <v>60000</v>
      </c>
    </row>
    <row r="40" spans="1:9">
      <c r="A40" s="597">
        <v>33</v>
      </c>
      <c r="B40" s="618" t="s">
        <v>2432</v>
      </c>
      <c r="C40" s="599">
        <v>2015</v>
      </c>
      <c r="D40" s="600" t="s">
        <v>12</v>
      </c>
      <c r="E40" s="601">
        <v>6000</v>
      </c>
      <c r="F40" s="612">
        <v>24</v>
      </c>
      <c r="G40" s="603">
        <v>144000</v>
      </c>
      <c r="H40" s="607">
        <v>24</v>
      </c>
      <c r="I40" s="603">
        <v>144000</v>
      </c>
    </row>
    <row r="41" spans="1:9">
      <c r="A41" s="597">
        <v>34</v>
      </c>
      <c r="B41" s="619" t="s">
        <v>2433</v>
      </c>
      <c r="C41" s="599">
        <v>2015</v>
      </c>
      <c r="D41" s="600" t="s">
        <v>12</v>
      </c>
      <c r="E41" s="601">
        <v>15000</v>
      </c>
      <c r="F41" s="602">
        <v>1</v>
      </c>
      <c r="G41" s="603">
        <v>15000</v>
      </c>
      <c r="H41" s="604">
        <v>1</v>
      </c>
      <c r="I41" s="603">
        <v>15000</v>
      </c>
    </row>
    <row r="42" spans="1:9">
      <c r="A42" s="597">
        <v>35</v>
      </c>
      <c r="B42" s="617" t="s">
        <v>140</v>
      </c>
      <c r="C42" s="599">
        <v>2015</v>
      </c>
      <c r="D42" s="600" t="s">
        <v>12</v>
      </c>
      <c r="E42" s="601">
        <v>35750</v>
      </c>
      <c r="F42" s="606">
        <v>4</v>
      </c>
      <c r="G42" s="603">
        <v>143000</v>
      </c>
      <c r="H42" s="615">
        <v>4</v>
      </c>
      <c r="I42" s="603">
        <v>143000</v>
      </c>
    </row>
    <row r="43" spans="1:9">
      <c r="A43" s="597">
        <v>36</v>
      </c>
      <c r="B43" s="605" t="s">
        <v>2434</v>
      </c>
      <c r="C43" s="599">
        <v>2014</v>
      </c>
      <c r="D43" s="600" t="s">
        <v>2435</v>
      </c>
      <c r="E43" s="601">
        <v>80465</v>
      </c>
      <c r="F43" s="606">
        <v>1</v>
      </c>
      <c r="G43" s="603">
        <v>80465</v>
      </c>
      <c r="H43" s="615">
        <v>1</v>
      </c>
      <c r="I43" s="603">
        <v>80465</v>
      </c>
    </row>
    <row r="44" spans="1:9" ht="21">
      <c r="A44" s="620">
        <v>37</v>
      </c>
      <c r="B44" s="621" t="s">
        <v>2436</v>
      </c>
      <c r="C44" s="622">
        <v>2011</v>
      </c>
      <c r="D44" s="623" t="s">
        <v>12</v>
      </c>
      <c r="E44" s="624">
        <v>80000</v>
      </c>
      <c r="F44" s="625">
        <v>1</v>
      </c>
      <c r="G44" s="626">
        <v>80000</v>
      </c>
      <c r="H44" s="627">
        <v>1</v>
      </c>
      <c r="I44" s="626">
        <v>80000</v>
      </c>
    </row>
    <row r="45" spans="1:9" ht="31.5">
      <c r="A45" s="628">
        <v>38</v>
      </c>
      <c r="B45" s="605" t="s">
        <v>2437</v>
      </c>
      <c r="C45" s="599">
        <v>2011</v>
      </c>
      <c r="D45" s="600" t="s">
        <v>12</v>
      </c>
      <c r="E45" s="601">
        <v>97500</v>
      </c>
      <c r="F45" s="606">
        <v>1</v>
      </c>
      <c r="G45" s="603">
        <v>97500</v>
      </c>
      <c r="H45" s="615">
        <v>1</v>
      </c>
      <c r="I45" s="603">
        <v>97500</v>
      </c>
    </row>
    <row r="46" spans="1:9" ht="21">
      <c r="A46" s="597">
        <v>39</v>
      </c>
      <c r="B46" s="605" t="s">
        <v>2438</v>
      </c>
      <c r="C46" s="599">
        <v>2011</v>
      </c>
      <c r="D46" s="600" t="s">
        <v>2435</v>
      </c>
      <c r="E46" s="601">
        <v>60000</v>
      </c>
      <c r="F46" s="606">
        <v>1</v>
      </c>
      <c r="G46" s="603">
        <v>60000</v>
      </c>
      <c r="H46" s="615">
        <v>1</v>
      </c>
      <c r="I46" s="603">
        <v>60000</v>
      </c>
    </row>
    <row r="47" spans="1:9">
      <c r="A47" s="597">
        <v>40</v>
      </c>
      <c r="B47" s="605" t="s">
        <v>2439</v>
      </c>
      <c r="C47" s="599">
        <v>2011</v>
      </c>
      <c r="D47" s="600" t="s">
        <v>12</v>
      </c>
      <c r="E47" s="601">
        <v>10200</v>
      </c>
      <c r="F47" s="606">
        <v>1</v>
      </c>
      <c r="G47" s="603">
        <v>10200</v>
      </c>
      <c r="H47" s="615">
        <v>1</v>
      </c>
      <c r="I47" s="603">
        <v>10200</v>
      </c>
    </row>
    <row r="48" spans="1:9">
      <c r="A48" s="597">
        <v>41</v>
      </c>
      <c r="B48" s="605" t="s">
        <v>2440</v>
      </c>
      <c r="C48" s="599">
        <v>2011</v>
      </c>
      <c r="D48" s="600" t="s">
        <v>12</v>
      </c>
      <c r="E48" s="601">
        <v>12000</v>
      </c>
      <c r="F48" s="606">
        <v>1</v>
      </c>
      <c r="G48" s="603">
        <v>12000</v>
      </c>
      <c r="H48" s="615">
        <v>1</v>
      </c>
      <c r="I48" s="603">
        <v>12000</v>
      </c>
    </row>
    <row r="49" spans="1:9">
      <c r="A49" s="597">
        <v>42</v>
      </c>
      <c r="B49" s="605" t="s">
        <v>2441</v>
      </c>
      <c r="C49" s="599">
        <v>2011</v>
      </c>
      <c r="D49" s="600" t="s">
        <v>12</v>
      </c>
      <c r="E49" s="601">
        <v>8400</v>
      </c>
      <c r="F49" s="606">
        <v>2</v>
      </c>
      <c r="G49" s="603">
        <v>16800</v>
      </c>
      <c r="H49" s="615">
        <v>2</v>
      </c>
      <c r="I49" s="603">
        <v>16800</v>
      </c>
    </row>
    <row r="50" spans="1:9">
      <c r="A50" s="597">
        <v>43</v>
      </c>
      <c r="B50" s="605" t="s">
        <v>2442</v>
      </c>
      <c r="C50" s="599">
        <v>2011</v>
      </c>
      <c r="D50" s="600" t="s">
        <v>12</v>
      </c>
      <c r="E50" s="601">
        <v>9000</v>
      </c>
      <c r="F50" s="606">
        <v>2</v>
      </c>
      <c r="G50" s="603">
        <v>18000</v>
      </c>
      <c r="H50" s="615">
        <v>2</v>
      </c>
      <c r="I50" s="603">
        <v>18000</v>
      </c>
    </row>
    <row r="51" spans="1:9">
      <c r="A51" s="597">
        <v>44</v>
      </c>
      <c r="B51" s="605" t="s">
        <v>2443</v>
      </c>
      <c r="C51" s="599">
        <v>2011</v>
      </c>
      <c r="D51" s="600" t="s">
        <v>12</v>
      </c>
      <c r="E51" s="601">
        <v>18000</v>
      </c>
      <c r="F51" s="606">
        <v>1</v>
      </c>
      <c r="G51" s="603">
        <v>18000</v>
      </c>
      <c r="H51" s="615">
        <v>1</v>
      </c>
      <c r="I51" s="603">
        <v>18000</v>
      </c>
    </row>
    <row r="52" spans="1:9">
      <c r="A52" s="597">
        <v>45</v>
      </c>
      <c r="B52" s="617" t="s">
        <v>2444</v>
      </c>
      <c r="C52" s="599">
        <v>2011</v>
      </c>
      <c r="D52" s="600" t="s">
        <v>12</v>
      </c>
      <c r="E52" s="601">
        <v>3300</v>
      </c>
      <c r="F52" s="606">
        <v>1</v>
      </c>
      <c r="G52" s="603">
        <v>3300</v>
      </c>
      <c r="H52" s="615">
        <v>1</v>
      </c>
      <c r="I52" s="603">
        <v>3300</v>
      </c>
    </row>
    <row r="53" spans="1:9">
      <c r="A53" s="597">
        <v>46</v>
      </c>
      <c r="B53" s="617" t="s">
        <v>2445</v>
      </c>
      <c r="C53" s="599">
        <v>2011</v>
      </c>
      <c r="D53" s="600" t="s">
        <v>12</v>
      </c>
      <c r="E53" s="601">
        <v>48750</v>
      </c>
      <c r="F53" s="606">
        <v>2</v>
      </c>
      <c r="G53" s="603">
        <v>97500</v>
      </c>
      <c r="H53" s="615">
        <v>2</v>
      </c>
      <c r="I53" s="603">
        <v>97500</v>
      </c>
    </row>
    <row r="54" spans="1:9">
      <c r="A54" s="597">
        <v>47</v>
      </c>
      <c r="B54" s="617" t="s">
        <v>2446</v>
      </c>
      <c r="C54" s="599">
        <v>2014</v>
      </c>
      <c r="D54" s="600" t="s">
        <v>12</v>
      </c>
      <c r="E54" s="629">
        <v>20000</v>
      </c>
      <c r="F54" s="606">
        <v>1</v>
      </c>
      <c r="G54" s="603">
        <v>20000</v>
      </c>
      <c r="H54" s="615">
        <v>1</v>
      </c>
      <c r="I54" s="603">
        <v>20000</v>
      </c>
    </row>
    <row r="55" spans="1:9">
      <c r="A55" s="597">
        <v>48</v>
      </c>
      <c r="B55" s="617" t="s">
        <v>2447</v>
      </c>
      <c r="C55" s="599">
        <v>2012</v>
      </c>
      <c r="D55" s="600" t="s">
        <v>12</v>
      </c>
      <c r="E55" s="629">
        <v>2700</v>
      </c>
      <c r="F55" s="606">
        <v>1</v>
      </c>
      <c r="G55" s="603">
        <v>2700</v>
      </c>
      <c r="H55" s="615">
        <v>1</v>
      </c>
      <c r="I55" s="603">
        <v>2700</v>
      </c>
    </row>
    <row r="56" spans="1:9">
      <c r="A56" s="597">
        <v>49</v>
      </c>
      <c r="B56" s="617" t="s">
        <v>249</v>
      </c>
      <c r="C56" s="599">
        <v>2015</v>
      </c>
      <c r="D56" s="600" t="s">
        <v>12</v>
      </c>
      <c r="E56" s="629">
        <v>5000</v>
      </c>
      <c r="F56" s="606">
        <v>2</v>
      </c>
      <c r="G56" s="603">
        <v>10000</v>
      </c>
      <c r="H56" s="615">
        <v>2</v>
      </c>
      <c r="I56" s="603">
        <v>10000</v>
      </c>
    </row>
    <row r="57" spans="1:9">
      <c r="A57" s="597">
        <v>50</v>
      </c>
      <c r="B57" s="617" t="s">
        <v>154</v>
      </c>
      <c r="C57" s="599">
        <v>2012</v>
      </c>
      <c r="D57" s="600" t="s">
        <v>12</v>
      </c>
      <c r="E57" s="629">
        <v>93600</v>
      </c>
      <c r="F57" s="630">
        <v>1</v>
      </c>
      <c r="G57" s="603">
        <v>93600</v>
      </c>
      <c r="H57" s="631">
        <v>1</v>
      </c>
      <c r="I57" s="603">
        <v>93600</v>
      </c>
    </row>
    <row r="58" spans="1:9" ht="21">
      <c r="A58" s="632">
        <v>51</v>
      </c>
      <c r="B58" s="617" t="s">
        <v>2448</v>
      </c>
      <c r="C58" s="599">
        <v>2017</v>
      </c>
      <c r="D58" s="600" t="s">
        <v>12</v>
      </c>
      <c r="E58" s="629">
        <v>30000</v>
      </c>
      <c r="F58" s="602">
        <v>1</v>
      </c>
      <c r="G58" s="633">
        <v>30000</v>
      </c>
      <c r="H58" s="604">
        <v>1</v>
      </c>
      <c r="I58" s="633">
        <v>30000</v>
      </c>
    </row>
    <row r="59" spans="1:9" ht="21">
      <c r="A59" s="597">
        <v>52</v>
      </c>
      <c r="B59" s="617" t="s">
        <v>2449</v>
      </c>
      <c r="C59" s="599">
        <v>2017</v>
      </c>
      <c r="D59" s="600" t="s">
        <v>12</v>
      </c>
      <c r="E59" s="629">
        <v>560</v>
      </c>
      <c r="F59" s="606">
        <v>1</v>
      </c>
      <c r="G59" s="633">
        <v>560</v>
      </c>
      <c r="H59" s="615">
        <v>1</v>
      </c>
      <c r="I59" s="633">
        <v>560</v>
      </c>
    </row>
    <row r="60" spans="1:9">
      <c r="A60" s="597">
        <v>53</v>
      </c>
      <c r="B60" s="617" t="s">
        <v>2450</v>
      </c>
      <c r="C60" s="599">
        <v>2017</v>
      </c>
      <c r="D60" s="600" t="s">
        <v>12</v>
      </c>
      <c r="E60" s="629">
        <v>1920</v>
      </c>
      <c r="F60" s="606">
        <v>13</v>
      </c>
      <c r="G60" s="603">
        <v>24960</v>
      </c>
      <c r="H60" s="615">
        <v>13</v>
      </c>
      <c r="I60" s="603">
        <v>24960</v>
      </c>
    </row>
    <row r="61" spans="1:9">
      <c r="A61" s="597">
        <v>54</v>
      </c>
      <c r="B61" s="617" t="s">
        <v>2451</v>
      </c>
      <c r="C61" s="599">
        <v>2017</v>
      </c>
      <c r="D61" s="600" t="s">
        <v>12</v>
      </c>
      <c r="E61" s="629">
        <v>2765</v>
      </c>
      <c r="F61" s="606">
        <v>4</v>
      </c>
      <c r="G61" s="603">
        <v>11060</v>
      </c>
      <c r="H61" s="615">
        <v>4</v>
      </c>
      <c r="I61" s="603">
        <v>11060</v>
      </c>
    </row>
    <row r="62" spans="1:9">
      <c r="A62" s="597">
        <v>55</v>
      </c>
      <c r="B62" s="617" t="s">
        <v>2452</v>
      </c>
      <c r="C62" s="599">
        <v>2017</v>
      </c>
      <c r="D62" s="600" t="s">
        <v>12</v>
      </c>
      <c r="E62" s="629">
        <v>0</v>
      </c>
      <c r="F62" s="606">
        <v>1</v>
      </c>
      <c r="G62" s="603">
        <v>0</v>
      </c>
      <c r="H62" s="615">
        <v>1</v>
      </c>
      <c r="I62" s="603">
        <v>0</v>
      </c>
    </row>
    <row r="63" spans="1:9">
      <c r="A63" s="597">
        <v>56</v>
      </c>
      <c r="B63" s="617" t="s">
        <v>2453</v>
      </c>
      <c r="C63" s="599">
        <v>2014</v>
      </c>
      <c r="D63" s="600" t="s">
        <v>12</v>
      </c>
      <c r="E63" s="629">
        <v>512</v>
      </c>
      <c r="F63" s="606">
        <v>1</v>
      </c>
      <c r="G63" s="603">
        <v>512</v>
      </c>
      <c r="H63" s="615">
        <v>1</v>
      </c>
      <c r="I63" s="603">
        <v>512</v>
      </c>
    </row>
    <row r="64" spans="1:9">
      <c r="A64" s="597">
        <v>57</v>
      </c>
      <c r="B64" s="618" t="s">
        <v>2454</v>
      </c>
      <c r="C64" s="599">
        <v>2017</v>
      </c>
      <c r="D64" s="600" t="s">
        <v>12</v>
      </c>
      <c r="E64" s="629">
        <v>19750</v>
      </c>
      <c r="F64" s="612">
        <v>1</v>
      </c>
      <c r="G64" s="633">
        <v>19750</v>
      </c>
      <c r="H64" s="607">
        <v>1</v>
      </c>
      <c r="I64" s="633">
        <v>19750</v>
      </c>
    </row>
    <row r="65" spans="1:9">
      <c r="A65" s="597">
        <v>58</v>
      </c>
      <c r="B65" s="619" t="s">
        <v>200</v>
      </c>
      <c r="C65" s="599">
        <v>2017</v>
      </c>
      <c r="D65" s="600" t="s">
        <v>12</v>
      </c>
      <c r="E65" s="629">
        <v>13440</v>
      </c>
      <c r="F65" s="602">
        <v>1</v>
      </c>
      <c r="G65" s="633">
        <v>13440</v>
      </c>
      <c r="H65" s="604">
        <v>1</v>
      </c>
      <c r="I65" s="633">
        <v>13440</v>
      </c>
    </row>
    <row r="66" spans="1:9" ht="21">
      <c r="A66" s="628">
        <v>59</v>
      </c>
      <c r="B66" s="618" t="s">
        <v>2455</v>
      </c>
      <c r="C66" s="599">
        <v>2017</v>
      </c>
      <c r="D66" s="600" t="s">
        <v>12</v>
      </c>
      <c r="E66" s="629">
        <v>22910</v>
      </c>
      <c r="F66" s="612">
        <v>1</v>
      </c>
      <c r="G66" s="633">
        <v>22910</v>
      </c>
      <c r="H66" s="607">
        <v>1</v>
      </c>
      <c r="I66" s="633">
        <v>22910</v>
      </c>
    </row>
    <row r="67" spans="1:9">
      <c r="A67" s="597">
        <v>60</v>
      </c>
      <c r="B67" s="619" t="s">
        <v>249</v>
      </c>
      <c r="C67" s="599">
        <v>2017</v>
      </c>
      <c r="D67" s="600" t="s">
        <v>2456</v>
      </c>
      <c r="E67" s="629">
        <v>5000</v>
      </c>
      <c r="F67" s="602">
        <v>12.5</v>
      </c>
      <c r="G67" s="603">
        <v>62500</v>
      </c>
      <c r="H67" s="604">
        <v>12.5</v>
      </c>
      <c r="I67" s="603">
        <v>62500</v>
      </c>
    </row>
    <row r="68" spans="1:9">
      <c r="A68" s="597">
        <v>61</v>
      </c>
      <c r="B68" s="617" t="s">
        <v>2457</v>
      </c>
      <c r="C68" s="599">
        <v>2017</v>
      </c>
      <c r="D68" s="600" t="s">
        <v>12</v>
      </c>
      <c r="E68" s="629">
        <v>4337</v>
      </c>
      <c r="F68" s="606">
        <v>10</v>
      </c>
      <c r="G68" s="603">
        <v>43371</v>
      </c>
      <c r="H68" s="615">
        <v>10</v>
      </c>
      <c r="I68" s="603">
        <v>43371</v>
      </c>
    </row>
    <row r="69" spans="1:9" ht="21">
      <c r="A69" s="597">
        <v>62</v>
      </c>
      <c r="B69" s="618" t="s">
        <v>2458</v>
      </c>
      <c r="C69" s="599">
        <v>2017</v>
      </c>
      <c r="D69" s="600" t="s">
        <v>12</v>
      </c>
      <c r="E69" s="629">
        <v>10240</v>
      </c>
      <c r="F69" s="612">
        <v>1</v>
      </c>
      <c r="G69" s="603">
        <v>10240</v>
      </c>
      <c r="H69" s="607">
        <v>1</v>
      </c>
      <c r="I69" s="603">
        <v>10240</v>
      </c>
    </row>
    <row r="70" spans="1:9">
      <c r="A70" s="597">
        <v>63</v>
      </c>
      <c r="B70" s="619" t="s">
        <v>2459</v>
      </c>
      <c r="C70" s="599">
        <v>1987</v>
      </c>
      <c r="D70" s="600" t="s">
        <v>12</v>
      </c>
      <c r="E70" s="629">
        <v>20000</v>
      </c>
      <c r="F70" s="602">
        <v>35</v>
      </c>
      <c r="G70" s="603">
        <v>700000</v>
      </c>
      <c r="H70" s="604">
        <v>35</v>
      </c>
      <c r="I70" s="603">
        <v>700000</v>
      </c>
    </row>
    <row r="71" spans="1:9">
      <c r="A71" s="597">
        <v>64</v>
      </c>
      <c r="B71" s="617" t="s">
        <v>479</v>
      </c>
      <c r="C71" s="599">
        <v>1987</v>
      </c>
      <c r="D71" s="600" t="s">
        <v>12</v>
      </c>
      <c r="E71" s="629">
        <v>8000</v>
      </c>
      <c r="F71" s="606">
        <v>1</v>
      </c>
      <c r="G71" s="603">
        <v>8000</v>
      </c>
      <c r="H71" s="615">
        <v>1</v>
      </c>
      <c r="I71" s="603">
        <v>8000</v>
      </c>
    </row>
    <row r="72" spans="1:9">
      <c r="A72" s="597">
        <v>65</v>
      </c>
      <c r="B72" s="617" t="s">
        <v>2460</v>
      </c>
      <c r="C72" s="599">
        <v>1987</v>
      </c>
      <c r="D72" s="600" t="s">
        <v>12</v>
      </c>
      <c r="E72" s="629">
        <v>15000</v>
      </c>
      <c r="F72" s="606">
        <v>1</v>
      </c>
      <c r="G72" s="603">
        <v>15000</v>
      </c>
      <c r="H72" s="615">
        <v>1</v>
      </c>
      <c r="I72" s="603">
        <v>15000</v>
      </c>
    </row>
    <row r="73" spans="1:9">
      <c r="A73" s="597">
        <v>66</v>
      </c>
      <c r="B73" s="618" t="s">
        <v>2461</v>
      </c>
      <c r="C73" s="599">
        <v>1987</v>
      </c>
      <c r="D73" s="600" t="s">
        <v>12</v>
      </c>
      <c r="E73" s="629">
        <v>5000</v>
      </c>
      <c r="F73" s="612">
        <v>2</v>
      </c>
      <c r="G73" s="603">
        <v>10000</v>
      </c>
      <c r="H73" s="607">
        <v>2</v>
      </c>
      <c r="I73" s="603">
        <v>10000</v>
      </c>
    </row>
    <row r="74" spans="1:9">
      <c r="A74" s="597">
        <v>67</v>
      </c>
      <c r="B74" s="619" t="s">
        <v>479</v>
      </c>
      <c r="C74" s="599">
        <v>1987</v>
      </c>
      <c r="D74" s="600" t="s">
        <v>12</v>
      </c>
      <c r="E74" s="629">
        <v>8000</v>
      </c>
      <c r="F74" s="602">
        <v>1</v>
      </c>
      <c r="G74" s="603">
        <v>8000</v>
      </c>
      <c r="H74" s="604">
        <v>1</v>
      </c>
      <c r="I74" s="603">
        <v>8000</v>
      </c>
    </row>
    <row r="75" spans="1:9">
      <c r="A75" s="597">
        <v>68</v>
      </c>
      <c r="B75" s="617" t="s">
        <v>2462</v>
      </c>
      <c r="C75" s="599">
        <v>1987</v>
      </c>
      <c r="D75" s="600" t="s">
        <v>12</v>
      </c>
      <c r="E75" s="629">
        <v>5000</v>
      </c>
      <c r="F75" s="606">
        <v>1</v>
      </c>
      <c r="G75" s="603">
        <v>5000</v>
      </c>
      <c r="H75" s="615">
        <v>1</v>
      </c>
      <c r="I75" s="603">
        <v>5000</v>
      </c>
    </row>
    <row r="76" spans="1:9">
      <c r="A76" s="597">
        <v>69</v>
      </c>
      <c r="B76" s="617" t="s">
        <v>2463</v>
      </c>
      <c r="C76" s="599">
        <v>1987</v>
      </c>
      <c r="D76" s="600" t="s">
        <v>12</v>
      </c>
      <c r="E76" s="629">
        <v>10000</v>
      </c>
      <c r="F76" s="606">
        <v>1</v>
      </c>
      <c r="G76" s="603">
        <v>10000</v>
      </c>
      <c r="H76" s="615">
        <v>1</v>
      </c>
      <c r="I76" s="603">
        <v>10000</v>
      </c>
    </row>
    <row r="77" spans="1:9">
      <c r="A77" s="597">
        <v>70</v>
      </c>
      <c r="B77" s="617" t="s">
        <v>2464</v>
      </c>
      <c r="C77" s="599">
        <v>1987</v>
      </c>
      <c r="D77" s="600" t="s">
        <v>12</v>
      </c>
      <c r="E77" s="629">
        <v>5000</v>
      </c>
      <c r="F77" s="606">
        <v>4</v>
      </c>
      <c r="G77" s="603">
        <v>20000</v>
      </c>
      <c r="H77" s="615">
        <v>4</v>
      </c>
      <c r="I77" s="603">
        <v>20000</v>
      </c>
    </row>
    <row r="78" spans="1:9">
      <c r="A78" s="597">
        <v>71</v>
      </c>
      <c r="B78" s="617" t="s">
        <v>151</v>
      </c>
      <c r="C78" s="599">
        <v>1987</v>
      </c>
      <c r="D78" s="600" t="s">
        <v>12</v>
      </c>
      <c r="E78" s="629">
        <v>8000</v>
      </c>
      <c r="F78" s="606">
        <v>1</v>
      </c>
      <c r="G78" s="603">
        <v>8000</v>
      </c>
      <c r="H78" s="615">
        <v>1</v>
      </c>
      <c r="I78" s="603">
        <v>8000</v>
      </c>
    </row>
    <row r="79" spans="1:9">
      <c r="A79" s="597">
        <v>72</v>
      </c>
      <c r="B79" s="617" t="s">
        <v>151</v>
      </c>
      <c r="C79" s="599">
        <v>1987</v>
      </c>
      <c r="D79" s="600" t="s">
        <v>12</v>
      </c>
      <c r="E79" s="629">
        <v>8000</v>
      </c>
      <c r="F79" s="606">
        <v>2</v>
      </c>
      <c r="G79" s="603">
        <v>16000</v>
      </c>
      <c r="H79" s="615">
        <v>2</v>
      </c>
      <c r="I79" s="603">
        <v>16000</v>
      </c>
    </row>
    <row r="80" spans="1:9">
      <c r="A80" s="597">
        <v>73</v>
      </c>
      <c r="B80" s="617" t="s">
        <v>2465</v>
      </c>
      <c r="C80" s="599">
        <v>1987</v>
      </c>
      <c r="D80" s="600" t="s">
        <v>12</v>
      </c>
      <c r="E80" s="629">
        <v>80000</v>
      </c>
      <c r="F80" s="606">
        <v>1</v>
      </c>
      <c r="G80" s="603">
        <v>80000</v>
      </c>
      <c r="H80" s="615">
        <v>1</v>
      </c>
      <c r="I80" s="603">
        <v>80000</v>
      </c>
    </row>
    <row r="81" spans="1:9">
      <c r="A81" s="597">
        <v>74</v>
      </c>
      <c r="B81" s="617" t="s">
        <v>2466</v>
      </c>
      <c r="C81" s="599">
        <v>1987</v>
      </c>
      <c r="D81" s="600" t="s">
        <v>12</v>
      </c>
      <c r="E81" s="629">
        <v>5000</v>
      </c>
      <c r="F81" s="606">
        <v>2</v>
      </c>
      <c r="G81" s="603">
        <v>10000</v>
      </c>
      <c r="H81" s="615">
        <v>2</v>
      </c>
      <c r="I81" s="603">
        <v>10000</v>
      </c>
    </row>
    <row r="82" spans="1:9">
      <c r="A82" s="597">
        <v>75</v>
      </c>
      <c r="B82" s="617" t="s">
        <v>2467</v>
      </c>
      <c r="C82" s="599">
        <v>1987</v>
      </c>
      <c r="D82" s="600" t="s">
        <v>12</v>
      </c>
      <c r="E82" s="629">
        <v>1000</v>
      </c>
      <c r="F82" s="606">
        <v>1</v>
      </c>
      <c r="G82" s="603">
        <v>1000</v>
      </c>
      <c r="H82" s="615">
        <v>1</v>
      </c>
      <c r="I82" s="603">
        <v>1000</v>
      </c>
    </row>
    <row r="83" spans="1:9">
      <c r="A83" s="597">
        <v>76</v>
      </c>
      <c r="B83" s="617" t="s">
        <v>2467</v>
      </c>
      <c r="C83" s="599">
        <v>1987</v>
      </c>
      <c r="D83" s="600" t="s">
        <v>12</v>
      </c>
      <c r="E83" s="629">
        <v>1000</v>
      </c>
      <c r="F83" s="606">
        <v>1</v>
      </c>
      <c r="G83" s="603">
        <v>1000</v>
      </c>
      <c r="H83" s="615">
        <v>1</v>
      </c>
      <c r="I83" s="603">
        <v>1000</v>
      </c>
    </row>
    <row r="84" spans="1:9">
      <c r="A84" s="597">
        <v>77</v>
      </c>
      <c r="B84" s="617" t="s">
        <v>2467</v>
      </c>
      <c r="C84" s="599">
        <v>1987</v>
      </c>
      <c r="D84" s="600" t="s">
        <v>12</v>
      </c>
      <c r="E84" s="629">
        <v>1000</v>
      </c>
      <c r="F84" s="606">
        <v>1</v>
      </c>
      <c r="G84" s="603">
        <v>1000</v>
      </c>
      <c r="H84" s="615">
        <v>1</v>
      </c>
      <c r="I84" s="603">
        <v>1000</v>
      </c>
    </row>
    <row r="85" spans="1:9">
      <c r="A85" s="597">
        <v>78</v>
      </c>
      <c r="B85" s="617" t="s">
        <v>2468</v>
      </c>
      <c r="C85" s="599">
        <v>1987</v>
      </c>
      <c r="D85" s="600" t="s">
        <v>12</v>
      </c>
      <c r="E85" s="629">
        <v>28</v>
      </c>
      <c r="F85" s="612">
        <v>14490</v>
      </c>
      <c r="G85" s="603">
        <v>409878</v>
      </c>
      <c r="H85" s="607">
        <v>14490</v>
      </c>
      <c r="I85" s="603">
        <v>409878</v>
      </c>
    </row>
    <row r="86" spans="1:9">
      <c r="A86" s="597">
        <v>79</v>
      </c>
      <c r="B86" s="618" t="s">
        <v>2469</v>
      </c>
      <c r="C86" s="599">
        <v>2015</v>
      </c>
      <c r="D86" s="600" t="s">
        <v>2435</v>
      </c>
      <c r="E86" s="629">
        <v>56940</v>
      </c>
      <c r="F86" s="602">
        <v>1</v>
      </c>
      <c r="G86" s="603">
        <v>56940</v>
      </c>
      <c r="H86" s="604">
        <v>1</v>
      </c>
      <c r="I86" s="603">
        <v>56940</v>
      </c>
    </row>
    <row r="87" spans="1:9">
      <c r="A87" s="597">
        <v>80</v>
      </c>
      <c r="B87" s="619" t="s">
        <v>2470</v>
      </c>
      <c r="C87" s="599">
        <v>2017</v>
      </c>
      <c r="D87" s="600" t="s">
        <v>12</v>
      </c>
      <c r="E87" s="629">
        <v>553</v>
      </c>
      <c r="F87" s="634">
        <v>5</v>
      </c>
      <c r="G87" s="603">
        <v>2765</v>
      </c>
      <c r="H87" s="635">
        <v>5</v>
      </c>
      <c r="I87" s="603">
        <v>2765</v>
      </c>
    </row>
    <row r="88" spans="1:9" ht="21">
      <c r="A88" s="620">
        <v>81</v>
      </c>
      <c r="B88" s="636" t="s">
        <v>2471</v>
      </c>
      <c r="C88" s="622">
        <v>2017</v>
      </c>
      <c r="D88" s="623" t="s">
        <v>12</v>
      </c>
      <c r="E88" s="637">
        <v>7040</v>
      </c>
      <c r="F88" s="638">
        <v>1</v>
      </c>
      <c r="G88" s="626">
        <v>7040</v>
      </c>
      <c r="H88" s="639">
        <v>1</v>
      </c>
      <c r="I88" s="626">
        <v>7040</v>
      </c>
    </row>
    <row r="89" spans="1:9">
      <c r="A89" s="597">
        <v>82</v>
      </c>
      <c r="B89" s="640" t="s">
        <v>2472</v>
      </c>
      <c r="C89" s="599">
        <v>2017</v>
      </c>
      <c r="D89" s="600" t="s">
        <v>12</v>
      </c>
      <c r="E89" s="629">
        <v>9600</v>
      </c>
      <c r="F89" s="641">
        <v>1</v>
      </c>
      <c r="G89" s="603">
        <v>9600</v>
      </c>
      <c r="H89" s="642">
        <v>1</v>
      </c>
      <c r="I89" s="603">
        <v>9600</v>
      </c>
    </row>
    <row r="90" spans="1:9">
      <c r="A90" s="597">
        <v>83</v>
      </c>
      <c r="B90" s="643" t="s">
        <v>2473</v>
      </c>
      <c r="C90" s="599" t="s">
        <v>2474</v>
      </c>
      <c r="D90" s="600" t="s">
        <v>2435</v>
      </c>
      <c r="E90" s="629">
        <v>5000</v>
      </c>
      <c r="F90" s="630">
        <v>10</v>
      </c>
      <c r="G90" s="603">
        <v>50000</v>
      </c>
      <c r="H90" s="631">
        <v>10</v>
      </c>
      <c r="I90" s="603">
        <v>50000</v>
      </c>
    </row>
    <row r="91" spans="1:9">
      <c r="A91" s="597">
        <v>84</v>
      </c>
      <c r="B91" s="617" t="s">
        <v>2475</v>
      </c>
      <c r="C91" s="599" t="s">
        <v>2474</v>
      </c>
      <c r="D91" s="600" t="s">
        <v>2435</v>
      </c>
      <c r="E91" s="629">
        <v>5000</v>
      </c>
      <c r="F91" s="606">
        <v>22</v>
      </c>
      <c r="G91" s="603">
        <v>110000</v>
      </c>
      <c r="H91" s="615">
        <v>22</v>
      </c>
      <c r="I91" s="603">
        <v>110000</v>
      </c>
    </row>
    <row r="92" spans="1:9" ht="21">
      <c r="A92" s="597">
        <v>85</v>
      </c>
      <c r="B92" s="617" t="s">
        <v>2476</v>
      </c>
      <c r="C92" s="599">
        <v>2000</v>
      </c>
      <c r="D92" s="600" t="s">
        <v>2435</v>
      </c>
      <c r="E92" s="629">
        <v>7500</v>
      </c>
      <c r="F92" s="606">
        <v>14</v>
      </c>
      <c r="G92" s="603">
        <v>105000</v>
      </c>
      <c r="H92" s="615">
        <v>14</v>
      </c>
      <c r="I92" s="603">
        <v>105000</v>
      </c>
    </row>
    <row r="93" spans="1:9">
      <c r="A93" s="597">
        <v>86</v>
      </c>
      <c r="B93" s="617" t="s">
        <v>2477</v>
      </c>
      <c r="C93" s="599">
        <v>2014</v>
      </c>
      <c r="D93" s="600" t="s">
        <v>2435</v>
      </c>
      <c r="E93" s="629">
        <v>4550</v>
      </c>
      <c r="F93" s="606">
        <v>33</v>
      </c>
      <c r="G93" s="603">
        <v>150150</v>
      </c>
      <c r="H93" s="615">
        <v>33</v>
      </c>
      <c r="I93" s="603">
        <v>150150</v>
      </c>
    </row>
    <row r="94" spans="1:9">
      <c r="A94" s="597">
        <v>87</v>
      </c>
      <c r="B94" s="617" t="s">
        <v>2478</v>
      </c>
      <c r="C94" s="599">
        <v>2014</v>
      </c>
      <c r="D94" s="600" t="s">
        <v>2435</v>
      </c>
      <c r="E94" s="629">
        <v>6500</v>
      </c>
      <c r="F94" s="606">
        <v>24</v>
      </c>
      <c r="G94" s="603">
        <v>156000</v>
      </c>
      <c r="H94" s="615">
        <v>24</v>
      </c>
      <c r="I94" s="603">
        <v>156000</v>
      </c>
    </row>
    <row r="95" spans="1:9">
      <c r="A95" s="597">
        <v>88</v>
      </c>
      <c r="B95" s="617" t="s">
        <v>1333</v>
      </c>
      <c r="C95" s="599">
        <v>2014</v>
      </c>
      <c r="D95" s="600" t="s">
        <v>12</v>
      </c>
      <c r="E95" s="629">
        <v>1625</v>
      </c>
      <c r="F95" s="606">
        <v>33</v>
      </c>
      <c r="G95" s="603">
        <v>53625</v>
      </c>
      <c r="H95" s="615">
        <v>33</v>
      </c>
      <c r="I95" s="603">
        <v>53625</v>
      </c>
    </row>
    <row r="96" spans="1:9">
      <c r="A96" s="597">
        <v>89</v>
      </c>
      <c r="B96" s="617" t="s">
        <v>2479</v>
      </c>
      <c r="C96" s="599">
        <v>2014</v>
      </c>
      <c r="D96" s="600" t="s">
        <v>2435</v>
      </c>
      <c r="E96" s="629">
        <v>16250</v>
      </c>
      <c r="F96" s="606">
        <v>25</v>
      </c>
      <c r="G96" s="603">
        <v>406250</v>
      </c>
      <c r="H96" s="615">
        <v>25</v>
      </c>
      <c r="I96" s="603">
        <v>406250</v>
      </c>
    </row>
    <row r="97" spans="1:9">
      <c r="A97" s="597">
        <v>90</v>
      </c>
      <c r="B97" s="617" t="s">
        <v>2480</v>
      </c>
      <c r="C97" s="599">
        <v>2014</v>
      </c>
      <c r="D97" s="600" t="s">
        <v>2435</v>
      </c>
      <c r="E97" s="629">
        <v>4550</v>
      </c>
      <c r="F97" s="606">
        <v>36</v>
      </c>
      <c r="G97" s="603">
        <v>163800</v>
      </c>
      <c r="H97" s="615">
        <v>36</v>
      </c>
      <c r="I97" s="603">
        <v>163800</v>
      </c>
    </row>
    <row r="98" spans="1:9">
      <c r="A98" s="597">
        <v>91</v>
      </c>
      <c r="B98" s="617" t="s">
        <v>2481</v>
      </c>
      <c r="C98" s="599">
        <v>2014</v>
      </c>
      <c r="D98" s="600" t="s">
        <v>2435</v>
      </c>
      <c r="E98" s="629">
        <v>4550</v>
      </c>
      <c r="F98" s="606">
        <v>36</v>
      </c>
      <c r="G98" s="603">
        <v>163800</v>
      </c>
      <c r="H98" s="615">
        <v>36</v>
      </c>
      <c r="I98" s="603">
        <v>163800</v>
      </c>
    </row>
    <row r="99" spans="1:9">
      <c r="A99" s="597">
        <v>92</v>
      </c>
      <c r="B99" s="617" t="s">
        <v>2482</v>
      </c>
      <c r="C99" s="599">
        <v>2014</v>
      </c>
      <c r="D99" s="600" t="s">
        <v>2435</v>
      </c>
      <c r="E99" s="629">
        <v>6500</v>
      </c>
      <c r="F99" s="606">
        <v>36</v>
      </c>
      <c r="G99" s="603">
        <v>234000</v>
      </c>
      <c r="H99" s="615">
        <v>36</v>
      </c>
      <c r="I99" s="603">
        <v>234000</v>
      </c>
    </row>
    <row r="100" spans="1:9">
      <c r="A100" s="597">
        <v>93</v>
      </c>
      <c r="B100" s="617" t="s">
        <v>2483</v>
      </c>
      <c r="C100" s="599">
        <v>2014</v>
      </c>
      <c r="D100" s="600" t="s">
        <v>12</v>
      </c>
      <c r="E100" s="629">
        <v>1300</v>
      </c>
      <c r="F100" s="606">
        <v>25</v>
      </c>
      <c r="G100" s="603">
        <v>32500</v>
      </c>
      <c r="H100" s="615">
        <v>25</v>
      </c>
      <c r="I100" s="603">
        <v>32500</v>
      </c>
    </row>
    <row r="101" spans="1:9">
      <c r="A101" s="597">
        <v>94</v>
      </c>
      <c r="B101" s="617" t="s">
        <v>2484</v>
      </c>
      <c r="C101" s="599">
        <v>2014</v>
      </c>
      <c r="D101" s="600" t="s">
        <v>2435</v>
      </c>
      <c r="E101" s="629">
        <v>3500</v>
      </c>
      <c r="F101" s="606">
        <v>18</v>
      </c>
      <c r="G101" s="603">
        <v>63000</v>
      </c>
      <c r="H101" s="615">
        <v>18</v>
      </c>
      <c r="I101" s="603">
        <v>63000</v>
      </c>
    </row>
    <row r="102" spans="1:9">
      <c r="A102" s="597">
        <v>95</v>
      </c>
      <c r="B102" s="617" t="s">
        <v>2485</v>
      </c>
      <c r="C102" s="599">
        <v>2014</v>
      </c>
      <c r="D102" s="600" t="s">
        <v>2435</v>
      </c>
      <c r="E102" s="629">
        <v>19500</v>
      </c>
      <c r="F102" s="606">
        <v>8</v>
      </c>
      <c r="G102" s="603">
        <v>156000</v>
      </c>
      <c r="H102" s="615">
        <v>8</v>
      </c>
      <c r="I102" s="603">
        <v>156000</v>
      </c>
    </row>
    <row r="103" spans="1:9">
      <c r="A103" s="597">
        <v>96</v>
      </c>
      <c r="B103" s="618" t="s">
        <v>2486</v>
      </c>
      <c r="C103" s="599">
        <v>2014</v>
      </c>
      <c r="D103" s="600" t="s">
        <v>2435</v>
      </c>
      <c r="E103" s="629">
        <v>4550</v>
      </c>
      <c r="F103" s="612">
        <v>3</v>
      </c>
      <c r="G103" s="603">
        <v>13650</v>
      </c>
      <c r="H103" s="607">
        <v>3</v>
      </c>
      <c r="I103" s="603">
        <v>13650</v>
      </c>
    </row>
    <row r="104" spans="1:9" ht="21">
      <c r="A104" s="620">
        <v>97</v>
      </c>
      <c r="B104" s="619" t="s">
        <v>2487</v>
      </c>
      <c r="C104" s="622">
        <v>2015</v>
      </c>
      <c r="D104" s="623" t="s">
        <v>2435</v>
      </c>
      <c r="E104" s="637">
        <v>5200</v>
      </c>
      <c r="F104" s="644">
        <v>26</v>
      </c>
      <c r="G104" s="626">
        <v>135200</v>
      </c>
      <c r="H104" s="645">
        <v>26</v>
      </c>
      <c r="I104" s="626">
        <v>135200</v>
      </c>
    </row>
    <row r="105" spans="1:9" ht="21">
      <c r="A105" s="620">
        <v>98</v>
      </c>
      <c r="B105" s="617" t="s">
        <v>2488</v>
      </c>
      <c r="C105" s="622">
        <v>2015</v>
      </c>
      <c r="D105" s="623" t="s">
        <v>2435</v>
      </c>
      <c r="E105" s="637">
        <v>4550</v>
      </c>
      <c r="F105" s="638">
        <v>12</v>
      </c>
      <c r="G105" s="626">
        <v>54600</v>
      </c>
      <c r="H105" s="639">
        <v>12</v>
      </c>
      <c r="I105" s="626">
        <v>54600</v>
      </c>
    </row>
    <row r="106" spans="1:9">
      <c r="A106" s="646">
        <v>99</v>
      </c>
      <c r="B106" s="618" t="s">
        <v>2489</v>
      </c>
      <c r="C106" s="602">
        <v>2015</v>
      </c>
      <c r="D106" s="600" t="s">
        <v>2435</v>
      </c>
      <c r="E106" s="647">
        <v>32500</v>
      </c>
      <c r="F106" s="634">
        <v>6</v>
      </c>
      <c r="G106" s="608">
        <v>195000</v>
      </c>
      <c r="H106" s="635">
        <v>6</v>
      </c>
      <c r="I106" s="608">
        <v>195000</v>
      </c>
    </row>
    <row r="107" spans="1:9">
      <c r="A107" s="648">
        <v>100</v>
      </c>
      <c r="B107" s="649" t="s">
        <v>2490</v>
      </c>
      <c r="C107" s="606">
        <v>2015</v>
      </c>
      <c r="D107" s="600" t="s">
        <v>2435</v>
      </c>
      <c r="E107" s="629">
        <v>6500</v>
      </c>
      <c r="F107" s="634">
        <v>1</v>
      </c>
      <c r="G107" s="633">
        <v>6500</v>
      </c>
      <c r="H107" s="635">
        <v>1</v>
      </c>
      <c r="I107" s="633">
        <v>6500</v>
      </c>
    </row>
    <row r="108" spans="1:9" ht="21">
      <c r="A108" s="649">
        <v>101</v>
      </c>
      <c r="B108" s="649" t="s">
        <v>2491</v>
      </c>
      <c r="C108" s="625">
        <v>2015</v>
      </c>
      <c r="D108" s="623" t="s">
        <v>2435</v>
      </c>
      <c r="E108" s="637">
        <v>4550</v>
      </c>
      <c r="F108" s="638">
        <v>22</v>
      </c>
      <c r="G108" s="650">
        <v>100100</v>
      </c>
      <c r="H108" s="639">
        <v>22</v>
      </c>
      <c r="I108" s="650">
        <v>100100</v>
      </c>
    </row>
    <row r="109" spans="1:9" ht="21">
      <c r="A109" s="649">
        <v>102</v>
      </c>
      <c r="B109" s="649" t="s">
        <v>2492</v>
      </c>
      <c r="C109" s="612">
        <v>2015</v>
      </c>
      <c r="D109" s="600" t="s">
        <v>2435</v>
      </c>
      <c r="E109" s="629">
        <v>1920</v>
      </c>
      <c r="F109" s="641">
        <v>15</v>
      </c>
      <c r="G109" s="633">
        <v>28800</v>
      </c>
      <c r="H109" s="642">
        <v>15</v>
      </c>
      <c r="I109" s="633">
        <v>28800</v>
      </c>
    </row>
    <row r="110" spans="1:9">
      <c r="A110" s="648">
        <v>103</v>
      </c>
      <c r="B110" s="649" t="s">
        <v>2493</v>
      </c>
      <c r="C110" s="602">
        <v>2015</v>
      </c>
      <c r="D110" s="600" t="s">
        <v>2435</v>
      </c>
      <c r="E110" s="629">
        <v>2560</v>
      </c>
      <c r="F110" s="630">
        <v>2</v>
      </c>
      <c r="G110" s="633">
        <v>5120</v>
      </c>
      <c r="H110" s="631">
        <v>2</v>
      </c>
      <c r="I110" s="633">
        <v>5120</v>
      </c>
    </row>
    <row r="111" spans="1:9">
      <c r="A111" s="648">
        <v>104</v>
      </c>
      <c r="B111" s="649" t="s">
        <v>2494</v>
      </c>
      <c r="C111" s="606">
        <v>2016</v>
      </c>
      <c r="D111" s="600" t="s">
        <v>2435</v>
      </c>
      <c r="E111" s="629">
        <v>1280</v>
      </c>
      <c r="F111" s="606">
        <v>2</v>
      </c>
      <c r="G111" s="633">
        <v>2560</v>
      </c>
      <c r="H111" s="615">
        <v>2</v>
      </c>
      <c r="I111" s="633">
        <v>2560</v>
      </c>
    </row>
    <row r="112" spans="1:9">
      <c r="A112" s="648">
        <v>105</v>
      </c>
      <c r="B112" s="649" t="s">
        <v>2495</v>
      </c>
      <c r="C112" s="606">
        <v>2016</v>
      </c>
      <c r="D112" s="600" t="s">
        <v>2435</v>
      </c>
      <c r="E112" s="629">
        <v>1280</v>
      </c>
      <c r="F112" s="606">
        <v>1</v>
      </c>
      <c r="G112" s="633">
        <v>1280</v>
      </c>
      <c r="H112" s="615">
        <v>1</v>
      </c>
      <c r="I112" s="633">
        <v>1280</v>
      </c>
    </row>
    <row r="113" spans="1:9">
      <c r="A113" s="648">
        <v>106</v>
      </c>
      <c r="B113" s="649" t="s">
        <v>2496</v>
      </c>
      <c r="C113" s="606">
        <v>2016</v>
      </c>
      <c r="D113" s="600" t="s">
        <v>2435</v>
      </c>
      <c r="E113" s="629">
        <v>1280</v>
      </c>
      <c r="F113" s="606">
        <v>1</v>
      </c>
      <c r="G113" s="633">
        <v>1280</v>
      </c>
      <c r="H113" s="615">
        <v>1</v>
      </c>
      <c r="I113" s="633">
        <v>1280</v>
      </c>
    </row>
    <row r="114" spans="1:9">
      <c r="A114" s="648">
        <v>107</v>
      </c>
      <c r="B114" s="649" t="s">
        <v>2497</v>
      </c>
      <c r="C114" s="606">
        <v>2016</v>
      </c>
      <c r="D114" s="600" t="s">
        <v>2435</v>
      </c>
      <c r="E114" s="629">
        <v>1280</v>
      </c>
      <c r="F114" s="606">
        <v>1</v>
      </c>
      <c r="G114" s="633">
        <v>1280</v>
      </c>
      <c r="H114" s="615">
        <v>1</v>
      </c>
      <c r="I114" s="633">
        <v>1280</v>
      </c>
    </row>
    <row r="115" spans="1:9">
      <c r="A115" s="648">
        <v>108</v>
      </c>
      <c r="B115" s="649" t="s">
        <v>2498</v>
      </c>
      <c r="C115" s="606">
        <v>2016</v>
      </c>
      <c r="D115" s="600" t="s">
        <v>2435</v>
      </c>
      <c r="E115" s="629">
        <v>790</v>
      </c>
      <c r="F115" s="606">
        <v>2</v>
      </c>
      <c r="G115" s="633">
        <v>1580</v>
      </c>
      <c r="H115" s="615">
        <v>2</v>
      </c>
      <c r="I115" s="633">
        <v>1580</v>
      </c>
    </row>
    <row r="116" spans="1:9">
      <c r="A116" s="648">
        <v>109</v>
      </c>
      <c r="B116" s="649" t="s">
        <v>2499</v>
      </c>
      <c r="C116" s="606">
        <v>2016</v>
      </c>
      <c r="D116" s="600" t="s">
        <v>2435</v>
      </c>
      <c r="E116" s="629">
        <v>1185</v>
      </c>
      <c r="F116" s="606">
        <v>13</v>
      </c>
      <c r="G116" s="633">
        <v>15405</v>
      </c>
      <c r="H116" s="615">
        <v>13</v>
      </c>
      <c r="I116" s="633">
        <v>15405</v>
      </c>
    </row>
    <row r="117" spans="1:9">
      <c r="A117" s="648">
        <v>110</v>
      </c>
      <c r="B117" s="649" t="s">
        <v>2500</v>
      </c>
      <c r="C117" s="606">
        <v>2016</v>
      </c>
      <c r="D117" s="600" t="s">
        <v>2435</v>
      </c>
      <c r="E117" s="629">
        <v>1580</v>
      </c>
      <c r="F117" s="606">
        <v>8</v>
      </c>
      <c r="G117" s="633">
        <v>12640</v>
      </c>
      <c r="H117" s="615">
        <v>8</v>
      </c>
      <c r="I117" s="633">
        <v>12640</v>
      </c>
    </row>
    <row r="118" spans="1:9">
      <c r="A118" s="648">
        <v>111</v>
      </c>
      <c r="B118" s="649" t="s">
        <v>2501</v>
      </c>
      <c r="C118" s="641">
        <v>2017</v>
      </c>
      <c r="D118" s="600" t="s">
        <v>2435</v>
      </c>
      <c r="E118" s="629">
        <v>3950</v>
      </c>
      <c r="F118" s="641">
        <v>24</v>
      </c>
      <c r="G118" s="633">
        <v>94800</v>
      </c>
      <c r="H118" s="642">
        <v>24</v>
      </c>
      <c r="I118" s="633">
        <v>94800</v>
      </c>
    </row>
    <row r="119" spans="1:9">
      <c r="A119" s="648">
        <v>112</v>
      </c>
      <c r="B119" s="649" t="s">
        <v>2502</v>
      </c>
      <c r="C119" s="651">
        <v>2017</v>
      </c>
      <c r="D119" s="600" t="s">
        <v>12</v>
      </c>
      <c r="E119" s="629">
        <v>130000</v>
      </c>
      <c r="F119" s="651">
        <v>1</v>
      </c>
      <c r="G119" s="633">
        <v>130000</v>
      </c>
      <c r="H119" s="652">
        <v>1</v>
      </c>
      <c r="I119" s="633">
        <v>130000</v>
      </c>
    </row>
    <row r="120" spans="1:9">
      <c r="A120" s="648">
        <v>113</v>
      </c>
      <c r="B120" s="649" t="s">
        <v>2503</v>
      </c>
      <c r="C120" s="651">
        <v>2018</v>
      </c>
      <c r="D120" s="600" t="s">
        <v>12</v>
      </c>
      <c r="E120" s="629"/>
      <c r="F120" s="651">
        <v>95</v>
      </c>
      <c r="G120" s="633">
        <v>298146</v>
      </c>
      <c r="H120" s="652">
        <v>95</v>
      </c>
      <c r="I120" s="633">
        <v>298146</v>
      </c>
    </row>
    <row r="121" spans="1:9">
      <c r="A121" s="648">
        <v>114</v>
      </c>
      <c r="B121" s="649" t="s">
        <v>2503</v>
      </c>
      <c r="C121" s="651">
        <v>2019</v>
      </c>
      <c r="D121" s="600" t="s">
        <v>12</v>
      </c>
      <c r="E121" s="629"/>
      <c r="F121" s="651">
        <v>154</v>
      </c>
      <c r="G121" s="633">
        <v>67100</v>
      </c>
      <c r="H121" s="652">
        <v>154</v>
      </c>
      <c r="I121" s="633">
        <v>67100</v>
      </c>
    </row>
    <row r="122" spans="1:9">
      <c r="A122" s="648">
        <v>115</v>
      </c>
      <c r="B122" s="649" t="s">
        <v>2503</v>
      </c>
      <c r="C122" s="651">
        <v>2020</v>
      </c>
      <c r="D122" s="600" t="s">
        <v>12</v>
      </c>
      <c r="E122" s="629"/>
      <c r="F122" s="651">
        <v>13</v>
      </c>
      <c r="G122" s="633">
        <v>24500</v>
      </c>
      <c r="H122" s="652">
        <v>13</v>
      </c>
      <c r="I122" s="633">
        <v>24500</v>
      </c>
    </row>
    <row r="123" spans="1:9" ht="21">
      <c r="A123" s="648">
        <v>116</v>
      </c>
      <c r="B123" s="649" t="s">
        <v>2504</v>
      </c>
      <c r="C123" s="651">
        <v>2019</v>
      </c>
      <c r="D123" s="600" t="s">
        <v>12</v>
      </c>
      <c r="E123" s="629">
        <v>169000</v>
      </c>
      <c r="F123" s="651">
        <v>1</v>
      </c>
      <c r="G123" s="633">
        <v>169000</v>
      </c>
      <c r="H123" s="652">
        <v>1</v>
      </c>
      <c r="I123" s="633">
        <v>169000</v>
      </c>
    </row>
    <row r="124" spans="1:9">
      <c r="A124" s="648">
        <v>117</v>
      </c>
      <c r="B124" s="649" t="s">
        <v>2505</v>
      </c>
      <c r="C124" s="651">
        <v>2019</v>
      </c>
      <c r="D124" s="600" t="s">
        <v>12</v>
      </c>
      <c r="E124" s="629">
        <v>40000</v>
      </c>
      <c r="F124" s="651">
        <v>4</v>
      </c>
      <c r="G124" s="633">
        <v>160000</v>
      </c>
      <c r="H124" s="652">
        <v>4</v>
      </c>
      <c r="I124" s="633">
        <v>160000</v>
      </c>
    </row>
    <row r="125" spans="1:9">
      <c r="A125" s="648">
        <v>118</v>
      </c>
      <c r="B125" s="649" t="s">
        <v>2506</v>
      </c>
      <c r="C125" s="651">
        <v>2019</v>
      </c>
      <c r="D125" s="600" t="s">
        <v>12</v>
      </c>
      <c r="E125" s="629">
        <v>16250</v>
      </c>
      <c r="F125" s="651">
        <v>2</v>
      </c>
      <c r="G125" s="633">
        <v>32500</v>
      </c>
      <c r="H125" s="652">
        <v>2</v>
      </c>
      <c r="I125" s="633">
        <v>32500</v>
      </c>
    </row>
    <row r="126" spans="1:9">
      <c r="A126" s="648">
        <v>119</v>
      </c>
      <c r="B126" s="649" t="s">
        <v>185</v>
      </c>
      <c r="C126" s="651">
        <v>2019</v>
      </c>
      <c r="D126" s="600" t="s">
        <v>12</v>
      </c>
      <c r="E126" s="629">
        <v>7000</v>
      </c>
      <c r="F126" s="651">
        <v>36</v>
      </c>
      <c r="G126" s="633">
        <v>252000</v>
      </c>
      <c r="H126" s="652">
        <v>36</v>
      </c>
      <c r="I126" s="633">
        <v>252000</v>
      </c>
    </row>
    <row r="127" spans="1:9">
      <c r="A127" s="648">
        <v>120</v>
      </c>
      <c r="B127" s="649" t="s">
        <v>334</v>
      </c>
      <c r="C127" s="651">
        <v>2022</v>
      </c>
      <c r="D127" s="600" t="s">
        <v>12</v>
      </c>
      <c r="E127" s="629">
        <v>50000</v>
      </c>
      <c r="F127" s="651">
        <v>1</v>
      </c>
      <c r="G127" s="633">
        <v>50000</v>
      </c>
      <c r="H127" s="652">
        <v>1</v>
      </c>
      <c r="I127" s="633">
        <v>50000</v>
      </c>
    </row>
    <row r="128" spans="1:9">
      <c r="A128" s="648">
        <v>121</v>
      </c>
      <c r="B128" s="649" t="s">
        <v>2507</v>
      </c>
      <c r="C128" s="651">
        <v>2022</v>
      </c>
      <c r="D128" s="600" t="s">
        <v>12</v>
      </c>
      <c r="E128" s="629">
        <v>30000</v>
      </c>
      <c r="F128" s="651">
        <v>1</v>
      </c>
      <c r="G128" s="633">
        <v>30000</v>
      </c>
      <c r="H128" s="652">
        <v>1</v>
      </c>
      <c r="I128" s="633">
        <v>30000</v>
      </c>
    </row>
    <row r="129" spans="1:9">
      <c r="A129" s="648">
        <v>122</v>
      </c>
      <c r="B129" s="649" t="s">
        <v>2508</v>
      </c>
      <c r="C129" s="651">
        <v>2022</v>
      </c>
      <c r="D129" s="600" t="s">
        <v>12</v>
      </c>
      <c r="E129" s="629">
        <v>15000</v>
      </c>
      <c r="F129" s="651">
        <v>2</v>
      </c>
      <c r="G129" s="633">
        <v>30000</v>
      </c>
      <c r="H129" s="652">
        <v>2</v>
      </c>
      <c r="I129" s="633">
        <v>30000</v>
      </c>
    </row>
    <row r="130" spans="1:9">
      <c r="A130" s="648">
        <v>123</v>
      </c>
      <c r="B130" s="649" t="s">
        <v>2509</v>
      </c>
      <c r="C130" s="651">
        <v>2022</v>
      </c>
      <c r="D130" s="600" t="s">
        <v>12</v>
      </c>
      <c r="E130" s="629">
        <v>25000</v>
      </c>
      <c r="F130" s="651">
        <v>1</v>
      </c>
      <c r="G130" s="633">
        <v>25000</v>
      </c>
      <c r="H130" s="652">
        <v>1</v>
      </c>
      <c r="I130" s="633">
        <v>25000</v>
      </c>
    </row>
    <row r="131" spans="1:9">
      <c r="A131" s="648">
        <v>124</v>
      </c>
      <c r="B131" s="649" t="s">
        <v>205</v>
      </c>
      <c r="C131" s="651">
        <v>2022</v>
      </c>
      <c r="D131" s="600" t="s">
        <v>12</v>
      </c>
      <c r="E131" s="629">
        <v>10000</v>
      </c>
      <c r="F131" s="651">
        <v>1</v>
      </c>
      <c r="G131" s="633">
        <v>10000</v>
      </c>
      <c r="H131" s="652">
        <v>1</v>
      </c>
      <c r="I131" s="633">
        <v>10000</v>
      </c>
    </row>
    <row r="132" spans="1:9">
      <c r="A132" s="648">
        <v>125</v>
      </c>
      <c r="B132" s="649" t="s">
        <v>2510</v>
      </c>
      <c r="C132" s="651">
        <v>2022</v>
      </c>
      <c r="D132" s="600" t="s">
        <v>12</v>
      </c>
      <c r="E132" s="629">
        <v>10000</v>
      </c>
      <c r="F132" s="651">
        <v>1</v>
      </c>
      <c r="G132" s="633">
        <v>10000</v>
      </c>
      <c r="H132" s="652">
        <v>1</v>
      </c>
      <c r="I132" s="633">
        <v>10000</v>
      </c>
    </row>
    <row r="133" spans="1:9">
      <c r="A133" s="648">
        <v>126</v>
      </c>
      <c r="B133" s="649" t="s">
        <v>2452</v>
      </c>
      <c r="C133" s="651">
        <v>2022</v>
      </c>
      <c r="D133" s="600" t="s">
        <v>12</v>
      </c>
      <c r="E133" s="629">
        <v>25000</v>
      </c>
      <c r="F133" s="651">
        <v>1</v>
      </c>
      <c r="G133" s="633">
        <v>25000</v>
      </c>
      <c r="H133" s="652">
        <v>1</v>
      </c>
      <c r="I133" s="633">
        <v>25000</v>
      </c>
    </row>
    <row r="134" spans="1:9">
      <c r="A134" s="648">
        <v>127</v>
      </c>
      <c r="B134" s="649" t="s">
        <v>2511</v>
      </c>
      <c r="C134" s="651">
        <v>2022</v>
      </c>
      <c r="D134" s="600" t="s">
        <v>12</v>
      </c>
      <c r="E134" s="629">
        <v>20000</v>
      </c>
      <c r="F134" s="651">
        <v>1</v>
      </c>
      <c r="G134" s="633">
        <v>20000</v>
      </c>
      <c r="H134" s="652">
        <v>1</v>
      </c>
      <c r="I134" s="633">
        <v>20000</v>
      </c>
    </row>
    <row r="135" spans="1:9">
      <c r="A135" s="648">
        <v>128</v>
      </c>
      <c r="B135" s="653" t="s">
        <v>2512</v>
      </c>
      <c r="C135" s="651">
        <v>2022</v>
      </c>
      <c r="D135" s="600" t="s">
        <v>12</v>
      </c>
      <c r="E135" s="629">
        <v>10000</v>
      </c>
      <c r="F135" s="651">
        <v>10</v>
      </c>
      <c r="G135" s="633">
        <v>100000</v>
      </c>
      <c r="H135" s="652">
        <v>10</v>
      </c>
      <c r="I135" s="633">
        <v>100000</v>
      </c>
    </row>
    <row r="136" spans="1:9">
      <c r="A136" s="648">
        <v>129</v>
      </c>
      <c r="B136" s="649" t="s">
        <v>2513</v>
      </c>
      <c r="C136" s="651">
        <v>2022</v>
      </c>
      <c r="D136" s="600" t="s">
        <v>12</v>
      </c>
      <c r="E136" s="629">
        <v>299990</v>
      </c>
      <c r="F136" s="651">
        <v>81</v>
      </c>
      <c r="G136" s="633">
        <v>299990</v>
      </c>
      <c r="H136" s="652">
        <v>81</v>
      </c>
      <c r="I136" s="633">
        <v>299990</v>
      </c>
    </row>
    <row r="137" spans="1:9">
      <c r="A137" s="648">
        <v>130</v>
      </c>
      <c r="B137" s="649" t="s">
        <v>2514</v>
      </c>
      <c r="C137" s="651">
        <v>2022</v>
      </c>
      <c r="D137" s="600" t="s">
        <v>12</v>
      </c>
      <c r="E137" s="629">
        <v>30353</v>
      </c>
      <c r="F137" s="651">
        <v>1</v>
      </c>
      <c r="G137" s="633">
        <v>30353</v>
      </c>
      <c r="H137" s="652">
        <v>1</v>
      </c>
      <c r="I137" s="633">
        <v>30353</v>
      </c>
    </row>
    <row r="138" spans="1:9">
      <c r="A138" s="648">
        <v>131</v>
      </c>
      <c r="B138" s="649" t="s">
        <v>328</v>
      </c>
      <c r="C138" s="651">
        <v>2022</v>
      </c>
      <c r="D138" s="600" t="s">
        <v>12</v>
      </c>
      <c r="E138" s="629">
        <v>46800</v>
      </c>
      <c r="F138" s="651">
        <v>2</v>
      </c>
      <c r="G138" s="633">
        <v>93600</v>
      </c>
      <c r="H138" s="652">
        <v>2</v>
      </c>
      <c r="I138" s="633">
        <v>93600</v>
      </c>
    </row>
    <row r="139" spans="1:9">
      <c r="A139" s="648">
        <v>132</v>
      </c>
      <c r="B139" s="649" t="s">
        <v>2515</v>
      </c>
      <c r="C139" s="599">
        <v>2022</v>
      </c>
      <c r="D139" s="600" t="s">
        <v>12</v>
      </c>
      <c r="E139" s="629">
        <v>261000</v>
      </c>
      <c r="F139" s="599">
        <v>1</v>
      </c>
      <c r="G139" s="633">
        <v>261000</v>
      </c>
      <c r="H139" s="609">
        <v>1</v>
      </c>
      <c r="I139" s="633">
        <v>261000</v>
      </c>
    </row>
    <row r="140" spans="1:9">
      <c r="A140" s="648">
        <v>133</v>
      </c>
      <c r="B140" s="649" t="s">
        <v>2516</v>
      </c>
      <c r="C140" s="599">
        <v>2022</v>
      </c>
      <c r="D140" s="600" t="s">
        <v>12</v>
      </c>
      <c r="E140" s="629">
        <v>112740</v>
      </c>
      <c r="F140" s="599">
        <v>1</v>
      </c>
      <c r="G140" s="633">
        <v>112740</v>
      </c>
      <c r="H140" s="609">
        <v>1</v>
      </c>
      <c r="I140" s="633">
        <v>112740</v>
      </c>
    </row>
    <row r="141" spans="1:9" ht="21">
      <c r="A141" s="648">
        <v>134</v>
      </c>
      <c r="B141" s="649" t="s">
        <v>2517</v>
      </c>
      <c r="C141" s="599">
        <v>2022</v>
      </c>
      <c r="D141" s="600" t="s">
        <v>12</v>
      </c>
      <c r="E141" s="629">
        <v>92429</v>
      </c>
      <c r="F141" s="599">
        <v>7</v>
      </c>
      <c r="G141" s="633">
        <v>647000</v>
      </c>
      <c r="H141" s="609">
        <v>7</v>
      </c>
      <c r="I141" s="633">
        <v>647000</v>
      </c>
    </row>
    <row r="142" spans="1:9">
      <c r="A142" s="648">
        <v>135</v>
      </c>
      <c r="B142" s="649" t="s">
        <v>2516</v>
      </c>
      <c r="C142" s="654">
        <v>2023</v>
      </c>
      <c r="D142" s="655" t="s">
        <v>12</v>
      </c>
      <c r="E142" s="656">
        <v>93500</v>
      </c>
      <c r="F142" s="654">
        <v>1</v>
      </c>
      <c r="G142" s="657">
        <v>93500</v>
      </c>
      <c r="H142" s="654">
        <v>1</v>
      </c>
      <c r="I142" s="657">
        <v>93500</v>
      </c>
    </row>
    <row r="143" spans="1:9">
      <c r="A143" s="648">
        <v>136</v>
      </c>
      <c r="B143" s="649" t="s">
        <v>2518</v>
      </c>
      <c r="C143" s="654">
        <v>2023</v>
      </c>
      <c r="D143" s="655" t="s">
        <v>12</v>
      </c>
      <c r="E143" s="656">
        <v>18218</v>
      </c>
      <c r="F143" s="654">
        <v>2</v>
      </c>
      <c r="G143" s="657">
        <v>36435</v>
      </c>
      <c r="H143" s="654">
        <v>2</v>
      </c>
      <c r="I143" s="657">
        <v>36435</v>
      </c>
    </row>
    <row r="144" spans="1:9" ht="21">
      <c r="A144" s="648">
        <v>137</v>
      </c>
      <c r="B144" s="649" t="s">
        <v>2519</v>
      </c>
      <c r="C144" s="654">
        <v>2023</v>
      </c>
      <c r="D144" s="655" t="s">
        <v>12</v>
      </c>
      <c r="E144" s="656">
        <v>40000</v>
      </c>
      <c r="F144" s="654">
        <v>1</v>
      </c>
      <c r="G144" s="657">
        <v>40000</v>
      </c>
      <c r="H144" s="654">
        <v>1</v>
      </c>
      <c r="I144" s="657">
        <v>40000</v>
      </c>
    </row>
    <row r="145" spans="1:10">
      <c r="A145" s="648">
        <v>138</v>
      </c>
      <c r="B145" s="649" t="s">
        <v>2520</v>
      </c>
      <c r="C145" s="654">
        <v>2023</v>
      </c>
      <c r="D145" s="655" t="s">
        <v>12</v>
      </c>
      <c r="E145" s="656">
        <v>10000</v>
      </c>
      <c r="F145" s="654">
        <v>1</v>
      </c>
      <c r="G145" s="657">
        <v>10000</v>
      </c>
      <c r="H145" s="654">
        <v>1</v>
      </c>
      <c r="I145" s="657">
        <v>10000</v>
      </c>
    </row>
    <row r="146" spans="1:10">
      <c r="A146" s="648">
        <v>139</v>
      </c>
      <c r="B146" s="649" t="s">
        <v>2521</v>
      </c>
      <c r="C146" s="654">
        <v>2023</v>
      </c>
      <c r="D146" s="655" t="s">
        <v>12</v>
      </c>
      <c r="E146" s="656">
        <v>10000</v>
      </c>
      <c r="F146" s="654">
        <v>1</v>
      </c>
      <c r="G146" s="657">
        <v>10000</v>
      </c>
      <c r="H146" s="654">
        <v>1</v>
      </c>
      <c r="I146" s="657">
        <v>10000</v>
      </c>
    </row>
    <row r="147" spans="1:10">
      <c r="A147" s="648">
        <v>140</v>
      </c>
      <c r="B147" s="658" t="s">
        <v>2522</v>
      </c>
      <c r="C147" s="654">
        <v>2023</v>
      </c>
      <c r="D147" s="655" t="s">
        <v>12</v>
      </c>
      <c r="E147" s="656">
        <v>98000</v>
      </c>
      <c r="F147" s="654">
        <v>1</v>
      </c>
      <c r="G147" s="657">
        <v>98000</v>
      </c>
      <c r="H147" s="654">
        <v>1</v>
      </c>
      <c r="I147" s="657">
        <v>98000</v>
      </c>
    </row>
    <row r="148" spans="1:10">
      <c r="A148" s="648">
        <v>141</v>
      </c>
      <c r="B148" s="659" t="s">
        <v>2523</v>
      </c>
      <c r="C148" s="654">
        <v>2023</v>
      </c>
      <c r="D148" s="655" t="s">
        <v>12</v>
      </c>
      <c r="E148" s="656">
        <v>75000</v>
      </c>
      <c r="F148" s="654">
        <v>1</v>
      </c>
      <c r="G148" s="657">
        <v>75000</v>
      </c>
      <c r="H148" s="654">
        <v>1</v>
      </c>
      <c r="I148" s="657">
        <v>75000</v>
      </c>
    </row>
    <row r="149" spans="1:10">
      <c r="A149" s="648">
        <v>142</v>
      </c>
      <c r="B149" s="610" t="s">
        <v>2524</v>
      </c>
      <c r="C149" s="654">
        <v>2023</v>
      </c>
      <c r="D149" s="655" t="s">
        <v>12</v>
      </c>
      <c r="E149" s="656">
        <v>26500</v>
      </c>
      <c r="F149" s="654">
        <v>1</v>
      </c>
      <c r="G149" s="657">
        <v>26500</v>
      </c>
      <c r="H149" s="654">
        <v>1</v>
      </c>
      <c r="I149" s="657">
        <v>26500</v>
      </c>
    </row>
    <row r="150" spans="1:10">
      <c r="A150" s="648">
        <v>143</v>
      </c>
      <c r="B150" s="610" t="s">
        <v>2513</v>
      </c>
      <c r="C150" s="654">
        <v>2023</v>
      </c>
      <c r="D150" s="655" t="s">
        <v>12</v>
      </c>
      <c r="E150" s="656">
        <v>498730</v>
      </c>
      <c r="F150" s="654">
        <v>125</v>
      </c>
      <c r="G150" s="657">
        <v>498730</v>
      </c>
      <c r="H150" s="654">
        <v>125</v>
      </c>
      <c r="I150" s="657">
        <v>498730</v>
      </c>
    </row>
    <row r="151" spans="1:10">
      <c r="A151" s="660"/>
      <c r="B151" s="660" t="s">
        <v>638</v>
      </c>
      <c r="C151" s="661"/>
      <c r="D151" s="661"/>
      <c r="E151" s="662"/>
      <c r="F151" s="661" t="s">
        <v>2525</v>
      </c>
      <c r="G151" s="663">
        <v>15068870</v>
      </c>
      <c r="H151" s="664">
        <f>H150+H149+H148+H147+H142+H140+H139+H138+H137+H136+H135+H134+H133+H132+H131+H130+H129+H128+H127+H126+H125+H124+H123+H122+H121+H120+H119+H118+H117+H116+H115+H114+H113+H112+H111+H110+H109+H108+H107+H106+H105+H104+H103+H102+H101+H100+H99+H98+H97+H96+H95+H94+H93+H92+H91+H90+H89+H88+H87+H86+H85+H84+H83+H82+H81+H80+H79+H78+H77+H76+H75+H74+H73+H72+H71+H70+H69+H68+H67+H66+H65+H64+H63+H62+H61+H60+H59+H58+H57+H56+H55+H54+H53+H52+H51+H50+H49+H48+H47+H46+H45+H44+H43+H42+H41+H40+H39+H38+H37+H36+H35+H34+H33+H32+H31+H30+H29+H28+H27+H26+H25+H24+H23+H22+H21+H20+H19+H18+H17+H16+H15+H14+H13+H12+H11+H10+H9+H8+H143+H144+H145+H146+H141</f>
        <v>16108.5</v>
      </c>
      <c r="I151" s="663">
        <f>I150+I149+I148+I147+I142+I140+I139+I138+I137+I136+I135+I134+I133+I132+I131+I130+I129+I128+I127+I126+I125+I124+I123+I122+I121+I120+I119+I118+I117+I116+I115+I114+I113+I112+I111+I110+I109+I108+I107+I106+I105+I104+I103+I102+I101+I100+I99+I98++I97+I96+I95+I94+I93+I92+I91+I90+I89+I88+I87+I86+I85+I84+I83+I82+I81+I80++I79+I78+I77+I75+I74+I73+I71+I70+I69+I68+I67+I66+I65+I64+I63+I62+I61+I60+I59+I58+I57+I56+I55+I54+I53+I52+I51+I50+I49+I48+I47+I46+I45+I44+I43+I42+I41+I40+I39+I38+I37+I36+I35+I34+I33+I32+I31+I30+I29+I28+I27+I26+I25+I24+I23+I22+I21+I20+I18+I16+I15+I14+I12+K11+I10+I9+I8+I143+I144+I145+I146+I141</f>
        <v>15068870</v>
      </c>
    </row>
    <row r="154" spans="1:10" ht="15.75">
      <c r="B154" s="1238" t="s">
        <v>2000</v>
      </c>
      <c r="C154" s="1238"/>
      <c r="D154" s="1238"/>
      <c r="E154" s="1238"/>
      <c r="F154" s="1238"/>
      <c r="G154" s="1238"/>
      <c r="H154" s="1238"/>
      <c r="I154" s="1238"/>
      <c r="J154" s="1238"/>
    </row>
    <row r="155" spans="1:10" ht="15.75">
      <c r="B155" s="189" t="s">
        <v>993</v>
      </c>
      <c r="C155" s="189"/>
      <c r="D155" s="189"/>
      <c r="E155" s="189"/>
      <c r="F155" s="189"/>
      <c r="G155" s="189"/>
      <c r="H155" s="189"/>
      <c r="I155" s="189"/>
      <c r="J155" s="189"/>
    </row>
    <row r="156" spans="1:10" ht="15.75">
      <c r="B156" s="555" t="s">
        <v>633</v>
      </c>
      <c r="C156" s="555"/>
      <c r="D156" s="555"/>
      <c r="E156" s="555"/>
      <c r="F156" s="555"/>
      <c r="G156" s="555"/>
      <c r="H156" s="555"/>
      <c r="I156" s="555"/>
      <c r="J156" s="555"/>
    </row>
    <row r="157" spans="1:10" ht="15.75">
      <c r="B157" s="555"/>
      <c r="C157" s="555"/>
      <c r="D157" s="555"/>
      <c r="E157" s="555"/>
      <c r="F157" s="555"/>
      <c r="G157" s="555"/>
      <c r="H157" s="555"/>
      <c r="I157" s="555"/>
      <c r="J157" s="555"/>
    </row>
    <row r="158" spans="1:10" ht="15.75">
      <c r="B158" s="665" t="s">
        <v>634</v>
      </c>
      <c r="C158" s="665" t="s">
        <v>635</v>
      </c>
      <c r="D158" s="666" t="s">
        <v>636</v>
      </c>
      <c r="E158" s="667"/>
      <c r="F158" s="668"/>
      <c r="G158" s="666" t="s">
        <v>637</v>
      </c>
      <c r="H158" s="667"/>
      <c r="I158" s="667"/>
      <c r="J158" s="668"/>
    </row>
    <row r="159" spans="1:10" ht="25.5">
      <c r="B159" s="669"/>
      <c r="C159" s="669"/>
      <c r="D159" s="665" t="s">
        <v>638</v>
      </c>
      <c r="E159" s="670" t="s">
        <v>639</v>
      </c>
      <c r="F159" s="671"/>
      <c r="G159" s="665" t="s">
        <v>638</v>
      </c>
      <c r="H159" s="670" t="s">
        <v>639</v>
      </c>
      <c r="I159" s="672"/>
      <c r="J159" s="671"/>
    </row>
    <row r="160" spans="1:10" ht="89.25">
      <c r="B160" s="673"/>
      <c r="C160" s="673"/>
      <c r="D160" s="673"/>
      <c r="E160" s="430" t="s">
        <v>640</v>
      </c>
      <c r="F160" s="430" t="s">
        <v>641</v>
      </c>
      <c r="G160" s="673"/>
      <c r="H160" s="430" t="s">
        <v>640</v>
      </c>
      <c r="I160" s="430" t="s">
        <v>641</v>
      </c>
      <c r="J160" s="430" t="s">
        <v>642</v>
      </c>
    </row>
    <row r="161" spans="2:10">
      <c r="B161" s="558">
        <v>1</v>
      </c>
      <c r="C161" s="558">
        <v>2</v>
      </c>
      <c r="D161" s="558">
        <v>3</v>
      </c>
      <c r="E161" s="558">
        <v>4</v>
      </c>
      <c r="F161" s="558">
        <v>5</v>
      </c>
      <c r="G161" s="558">
        <v>6</v>
      </c>
      <c r="H161" s="558">
        <v>7</v>
      </c>
      <c r="I161" s="558">
        <v>8</v>
      </c>
      <c r="J161" s="558">
        <v>9</v>
      </c>
    </row>
    <row r="162" spans="2:10" ht="26.25">
      <c r="B162" s="674" t="s">
        <v>2527</v>
      </c>
      <c r="C162" s="675">
        <v>90000800490</v>
      </c>
      <c r="D162" s="676">
        <v>353930</v>
      </c>
      <c r="E162" s="676">
        <v>353930</v>
      </c>
      <c r="F162" s="215"/>
      <c r="G162" s="215"/>
      <c r="H162" s="215"/>
      <c r="I162" s="215"/>
      <c r="J162" s="215"/>
    </row>
    <row r="163" spans="2:10" ht="15.75">
      <c r="B163" s="674"/>
      <c r="C163" s="675"/>
      <c r="D163" s="676"/>
      <c r="E163" s="676"/>
      <c r="F163" s="215"/>
      <c r="G163" s="215"/>
      <c r="H163" s="215"/>
      <c r="I163" s="215"/>
      <c r="J163" s="215"/>
    </row>
    <row r="164" spans="2:10" ht="15.75">
      <c r="B164" s="674"/>
      <c r="C164" s="675"/>
      <c r="D164" s="676"/>
      <c r="E164" s="676"/>
      <c r="F164" s="215"/>
      <c r="G164" s="215"/>
      <c r="H164" s="215"/>
      <c r="I164" s="215"/>
      <c r="J164" s="215"/>
    </row>
    <row r="165" spans="2:10" ht="15.75">
      <c r="B165" s="674"/>
      <c r="C165" s="675"/>
      <c r="D165" s="676"/>
      <c r="E165" s="676"/>
      <c r="F165" s="215"/>
      <c r="G165" s="215"/>
      <c r="H165" s="215"/>
      <c r="I165" s="215"/>
      <c r="J165" s="215"/>
    </row>
    <row r="166" spans="2:10" ht="15.75">
      <c r="B166" s="1203" t="s">
        <v>644</v>
      </c>
      <c r="C166" s="1204"/>
      <c r="D166" s="557">
        <f>SUM(D162:D162)</f>
        <v>353930</v>
      </c>
      <c r="E166" s="557">
        <v>353930</v>
      </c>
      <c r="F166" s="215"/>
      <c r="G166" s="215"/>
      <c r="H166" s="215"/>
      <c r="I166" s="215"/>
      <c r="J166" s="215"/>
    </row>
    <row r="170" spans="2:10" ht="15.75">
      <c r="B170" s="555" t="s">
        <v>646</v>
      </c>
      <c r="C170" s="555"/>
      <c r="D170" s="555"/>
      <c r="E170" s="555"/>
      <c r="F170" s="555"/>
      <c r="G170" s="555"/>
      <c r="H170" s="555"/>
      <c r="I170" s="555"/>
      <c r="J170" s="555"/>
    </row>
    <row r="171" spans="2:10" ht="15.75">
      <c r="B171" s="555"/>
      <c r="C171" s="555"/>
      <c r="D171" s="555"/>
      <c r="E171" s="555"/>
      <c r="F171" s="555"/>
      <c r="G171" s="555"/>
      <c r="H171" s="555"/>
      <c r="I171" s="555"/>
      <c r="J171" s="555"/>
    </row>
    <row r="172" spans="2:10" ht="15.75">
      <c r="B172" s="1205" t="s">
        <v>647</v>
      </c>
      <c r="C172" s="1205" t="s">
        <v>648</v>
      </c>
      <c r="D172" s="1208" t="s">
        <v>636</v>
      </c>
      <c r="E172" s="1208"/>
      <c r="F172" s="1208"/>
      <c r="G172" s="1400" t="s">
        <v>637</v>
      </c>
      <c r="H172" s="1401"/>
      <c r="I172" s="1401"/>
      <c r="J172" s="1402"/>
    </row>
    <row r="173" spans="2:10">
      <c r="B173" s="1206"/>
      <c r="C173" s="1206"/>
      <c r="D173" s="1205" t="s">
        <v>638</v>
      </c>
      <c r="E173" s="1209" t="s">
        <v>639</v>
      </c>
      <c r="F173" s="1209"/>
      <c r="G173" s="1205" t="s">
        <v>638</v>
      </c>
      <c r="H173" s="1209" t="s">
        <v>639</v>
      </c>
      <c r="I173" s="1209"/>
      <c r="J173" s="1209"/>
    </row>
    <row r="174" spans="2:10" ht="89.25">
      <c r="B174" s="1207"/>
      <c r="C174" s="1207"/>
      <c r="D174" s="1207"/>
      <c r="E174" s="430" t="s">
        <v>649</v>
      </c>
      <c r="F174" s="430" t="s">
        <v>650</v>
      </c>
      <c r="G174" s="1207"/>
      <c r="H174" s="430" t="s">
        <v>649</v>
      </c>
      <c r="I174" s="430" t="s">
        <v>650</v>
      </c>
      <c r="J174" s="430" t="s">
        <v>642</v>
      </c>
    </row>
    <row r="175" spans="2:10">
      <c r="B175" s="558">
        <v>1</v>
      </c>
      <c r="C175" s="558">
        <v>2</v>
      </c>
      <c r="D175" s="558">
        <v>3</v>
      </c>
      <c r="E175" s="558">
        <v>4</v>
      </c>
      <c r="F175" s="558">
        <v>5</v>
      </c>
      <c r="G175" s="558">
        <v>6</v>
      </c>
      <c r="H175" s="558">
        <v>7</v>
      </c>
      <c r="I175" s="558">
        <v>8</v>
      </c>
      <c r="J175" s="558">
        <v>9</v>
      </c>
    </row>
    <row r="176" spans="2:10" ht="28.5">
      <c r="B176" s="678" t="s">
        <v>2528</v>
      </c>
      <c r="C176" s="679" t="s">
        <v>2529</v>
      </c>
      <c r="D176" s="197">
        <v>76447</v>
      </c>
      <c r="E176" s="35">
        <v>76447</v>
      </c>
      <c r="F176" s="517"/>
      <c r="G176" s="517"/>
      <c r="H176" s="517"/>
      <c r="I176" s="215"/>
      <c r="J176" s="215"/>
    </row>
    <row r="177" spans="2:10" ht="28.5">
      <c r="B177" s="680" t="s">
        <v>2530</v>
      </c>
      <c r="C177" s="681" t="s">
        <v>1403</v>
      </c>
      <c r="D177" s="197">
        <v>155052</v>
      </c>
      <c r="E177" s="35">
        <v>155052</v>
      </c>
      <c r="F177" s="517"/>
      <c r="G177" s="517"/>
      <c r="H177" s="517"/>
      <c r="I177" s="215"/>
      <c r="J177" s="215"/>
    </row>
    <row r="178" spans="2:10" ht="42.75">
      <c r="B178" s="680" t="s">
        <v>2531</v>
      </c>
      <c r="C178" s="681" t="s">
        <v>2532</v>
      </c>
      <c r="D178" s="197">
        <v>5000</v>
      </c>
      <c r="E178" s="35">
        <v>5000</v>
      </c>
      <c r="F178" s="517"/>
      <c r="G178" s="517"/>
      <c r="H178" s="517"/>
      <c r="I178" s="215"/>
      <c r="J178" s="215"/>
    </row>
    <row r="179" spans="2:10" ht="15.75">
      <c r="B179" s="680"/>
      <c r="C179" s="681"/>
      <c r="D179" s="197"/>
      <c r="E179" s="35"/>
      <c r="F179" s="517"/>
      <c r="G179" s="517"/>
      <c r="H179" s="517"/>
      <c r="I179" s="215"/>
      <c r="J179" s="215"/>
    </row>
    <row r="180" spans="2:10" ht="15.75">
      <c r="B180" s="680"/>
      <c r="C180" s="681"/>
      <c r="D180" s="197"/>
      <c r="E180" s="35"/>
      <c r="F180" s="517"/>
      <c r="G180" s="517"/>
      <c r="H180" s="517"/>
      <c r="I180" s="215"/>
      <c r="J180" s="215"/>
    </row>
    <row r="181" spans="2:10" ht="15.75">
      <c r="B181" s="680"/>
      <c r="C181" s="681"/>
      <c r="D181" s="197"/>
      <c r="E181" s="35"/>
      <c r="F181" s="517"/>
      <c r="G181" s="517"/>
      <c r="H181" s="517"/>
      <c r="I181" s="215"/>
      <c r="J181" s="215"/>
    </row>
    <row r="182" spans="2:10" ht="15.75">
      <c r="B182" s="680"/>
      <c r="C182" s="681"/>
      <c r="D182" s="197"/>
      <c r="E182" s="35"/>
      <c r="F182" s="517"/>
      <c r="G182" s="517"/>
      <c r="H182" s="517"/>
      <c r="I182" s="215"/>
      <c r="J182" s="215"/>
    </row>
    <row r="183" spans="2:10" ht="15.75">
      <c r="B183" s="680"/>
      <c r="C183" s="681"/>
      <c r="D183" s="197"/>
      <c r="E183" s="35"/>
      <c r="F183" s="517"/>
      <c r="G183" s="517"/>
      <c r="H183" s="517"/>
      <c r="I183" s="215"/>
      <c r="J183" s="215"/>
    </row>
    <row r="184" spans="2:10" ht="15.75">
      <c r="B184" s="680"/>
      <c r="C184" s="681"/>
      <c r="D184" s="197"/>
      <c r="E184" s="35"/>
      <c r="F184" s="517"/>
      <c r="G184" s="517"/>
      <c r="H184" s="517"/>
      <c r="I184" s="215"/>
      <c r="J184" s="215"/>
    </row>
    <row r="185" spans="2:10" ht="15.75">
      <c r="B185" s="1203" t="s">
        <v>638</v>
      </c>
      <c r="C185" s="1204"/>
      <c r="D185" s="682">
        <f>D176+D177+D178</f>
        <v>236499</v>
      </c>
      <c r="E185" s="682">
        <f>SUM(E176:E184)</f>
        <v>236499</v>
      </c>
      <c r="F185" s="215"/>
      <c r="G185" s="215"/>
      <c r="H185" s="215"/>
      <c r="I185" s="215"/>
      <c r="J185" s="215"/>
    </row>
    <row r="190" spans="2:10">
      <c r="B190" s="123" t="s">
        <v>660</v>
      </c>
      <c r="C190" s="123"/>
      <c r="D190" s="123"/>
    </row>
    <row r="191" spans="2:10">
      <c r="B191" s="123" t="s">
        <v>661</v>
      </c>
      <c r="C191" s="123"/>
      <c r="D191" s="123"/>
    </row>
    <row r="192" spans="2:10">
      <c r="B192" s="123" t="s">
        <v>662</v>
      </c>
      <c r="C192" s="123"/>
      <c r="D192" s="123"/>
    </row>
    <row r="193" spans="1:8">
      <c r="B193" s="123" t="s">
        <v>663</v>
      </c>
      <c r="C193" s="123"/>
      <c r="D193" s="123"/>
    </row>
    <row r="194" spans="1:8">
      <c r="B194" s="123" t="s">
        <v>1404</v>
      </c>
      <c r="C194" s="123"/>
      <c r="D194" s="123"/>
    </row>
    <row r="195" spans="1:8">
      <c r="B195" s="46"/>
      <c r="C195" s="46"/>
      <c r="D195" s="46"/>
    </row>
    <row r="196" spans="1:8">
      <c r="B196" s="124" t="s">
        <v>665</v>
      </c>
      <c r="C196" s="124"/>
      <c r="D196" s="124"/>
    </row>
    <row r="197" spans="1:8">
      <c r="A197" s="683"/>
      <c r="B197" s="683"/>
      <c r="C197" s="683"/>
      <c r="D197" s="683"/>
      <c r="E197" s="683"/>
      <c r="F197" s="683"/>
      <c r="G197" s="683"/>
      <c r="H197" s="683"/>
    </row>
    <row r="198" spans="1:8" ht="25.5" customHeight="1">
      <c r="A198" s="1395" t="s">
        <v>1</v>
      </c>
      <c r="B198" s="1396" t="s">
        <v>667</v>
      </c>
      <c r="C198" s="1396" t="s">
        <v>668</v>
      </c>
      <c r="D198" s="1396" t="s">
        <v>669</v>
      </c>
      <c r="E198" s="1398" t="s">
        <v>670</v>
      </c>
      <c r="F198" s="1399"/>
      <c r="G198" s="1394" t="s">
        <v>671</v>
      </c>
      <c r="H198" s="1394"/>
    </row>
    <row r="199" spans="1:8" ht="56.25">
      <c r="A199" s="1268"/>
      <c r="B199" s="1397"/>
      <c r="C199" s="1397"/>
      <c r="D199" s="1397"/>
      <c r="E199" s="352" t="s">
        <v>672</v>
      </c>
      <c r="F199" s="352" t="s">
        <v>673</v>
      </c>
      <c r="G199" s="353" t="s">
        <v>674</v>
      </c>
      <c r="H199" s="353" t="s">
        <v>675</v>
      </c>
    </row>
    <row r="200" spans="1:8">
      <c r="A200" s="354">
        <v>1</v>
      </c>
      <c r="B200" s="355">
        <v>2</v>
      </c>
      <c r="C200" s="355">
        <v>3</v>
      </c>
      <c r="D200" s="355">
        <v>4</v>
      </c>
      <c r="E200" s="356">
        <v>5</v>
      </c>
      <c r="F200" s="356">
        <v>6</v>
      </c>
      <c r="G200" s="357">
        <v>7</v>
      </c>
      <c r="H200" s="357">
        <v>8</v>
      </c>
    </row>
    <row r="201" spans="1:8" ht="22.5">
      <c r="A201" s="358">
        <v>1</v>
      </c>
      <c r="B201" s="359" t="s">
        <v>1405</v>
      </c>
      <c r="C201" s="360">
        <v>220185140252000</v>
      </c>
      <c r="D201" s="362" t="s">
        <v>1406</v>
      </c>
      <c r="E201" s="684">
        <v>202044</v>
      </c>
      <c r="F201" s="685">
        <v>202044</v>
      </c>
      <c r="G201" s="362">
        <v>0</v>
      </c>
      <c r="H201" s="362">
        <v>0</v>
      </c>
    </row>
    <row r="202" spans="1:8" ht="15.75">
      <c r="A202" s="358">
        <v>2</v>
      </c>
      <c r="B202" s="363"/>
      <c r="C202" s="364"/>
      <c r="D202" s="365"/>
      <c r="E202" s="366"/>
      <c r="F202" s="367"/>
      <c r="G202" s="365"/>
      <c r="H202" s="365"/>
    </row>
  </sheetData>
  <mergeCells count="24">
    <mergeCell ref="F1:I3"/>
    <mergeCell ref="B166:C166"/>
    <mergeCell ref="B172:B174"/>
    <mergeCell ref="C172:C174"/>
    <mergeCell ref="D172:F172"/>
    <mergeCell ref="G172:J172"/>
    <mergeCell ref="D173:D174"/>
    <mergeCell ref="E173:F173"/>
    <mergeCell ref="G173:G174"/>
    <mergeCell ref="H173:J173"/>
    <mergeCell ref="B6:B7"/>
    <mergeCell ref="C6:C7"/>
    <mergeCell ref="D6:D7"/>
    <mergeCell ref="E6:E7"/>
    <mergeCell ref="F6:G6"/>
    <mergeCell ref="H6:I6"/>
    <mergeCell ref="G198:H198"/>
    <mergeCell ref="B154:J154"/>
    <mergeCell ref="B185:C185"/>
    <mergeCell ref="A198:A199"/>
    <mergeCell ref="B198:B199"/>
    <mergeCell ref="C198:C199"/>
    <mergeCell ref="D198:D199"/>
    <mergeCell ref="E198:F19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7"/>
  <sheetViews>
    <sheetView topLeftCell="A136" zoomScale="87" zoomScaleNormal="87" workbookViewId="0">
      <selection activeCell="L102" sqref="L102"/>
    </sheetView>
  </sheetViews>
  <sheetFormatPr defaultRowHeight="15"/>
  <cols>
    <col min="1" max="1" width="5.85546875" customWidth="1"/>
    <col min="2" max="2" width="30.85546875" customWidth="1"/>
    <col min="3" max="3" width="12.85546875" customWidth="1"/>
    <col min="4" max="4" width="17.42578125" customWidth="1"/>
    <col min="5" max="5" width="11" customWidth="1"/>
    <col min="7" max="7" width="12.42578125" customWidth="1"/>
    <col min="9" max="9" width="11.7109375" customWidth="1"/>
  </cols>
  <sheetData>
    <row r="1" spans="1:10" ht="15" customHeight="1">
      <c r="G1" s="1202" t="s">
        <v>2737</v>
      </c>
      <c r="H1" s="1202"/>
      <c r="I1" s="1202"/>
      <c r="J1" s="1202"/>
    </row>
    <row r="2" spans="1:10">
      <c r="G2" s="1202"/>
      <c r="H2" s="1202"/>
      <c r="I2" s="1202"/>
      <c r="J2" s="1202"/>
    </row>
    <row r="3" spans="1:10">
      <c r="G3" s="1202"/>
      <c r="H3" s="1202"/>
      <c r="I3" s="1202"/>
      <c r="J3" s="1202"/>
    </row>
    <row r="5" spans="1:10">
      <c r="A5" s="686"/>
      <c r="B5" s="686"/>
      <c r="C5" s="687"/>
      <c r="D5" s="687"/>
      <c r="E5" s="688"/>
      <c r="F5" s="686"/>
      <c r="G5" s="688"/>
      <c r="H5" s="688"/>
      <c r="I5" s="686"/>
      <c r="J5" s="689"/>
    </row>
    <row r="6" spans="1:10">
      <c r="A6" s="1415" t="s">
        <v>2534</v>
      </c>
      <c r="B6" s="1415"/>
      <c r="C6" s="1415"/>
      <c r="D6" s="1415"/>
      <c r="E6" s="1415"/>
      <c r="F6" s="724"/>
      <c r="G6" s="724"/>
      <c r="H6" s="724"/>
      <c r="I6" s="724"/>
      <c r="J6" s="724"/>
    </row>
    <row r="7" spans="1:10">
      <c r="A7" s="686" t="s">
        <v>720</v>
      </c>
      <c r="B7" s="686"/>
      <c r="C7" s="687"/>
      <c r="D7" s="687"/>
      <c r="E7" s="688"/>
      <c r="F7" s="686"/>
      <c r="G7" s="688"/>
      <c r="H7" s="688"/>
      <c r="I7" s="686"/>
      <c r="J7" s="689"/>
    </row>
    <row r="8" spans="1:10">
      <c r="A8" s="690" t="s">
        <v>721</v>
      </c>
      <c r="B8" s="690"/>
      <c r="C8" s="690"/>
      <c r="D8" s="690"/>
      <c r="E8" s="690"/>
      <c r="F8" s="690"/>
      <c r="G8" s="690"/>
      <c r="H8" s="690"/>
      <c r="I8" s="690"/>
      <c r="J8" s="689"/>
    </row>
    <row r="9" spans="1:10">
      <c r="A9" s="691"/>
      <c r="B9" s="691"/>
      <c r="C9" s="691"/>
      <c r="D9" s="691"/>
      <c r="E9" s="691"/>
      <c r="F9" s="691"/>
      <c r="G9" s="691"/>
      <c r="H9" s="691"/>
      <c r="I9" s="692"/>
      <c r="J9" s="689"/>
    </row>
    <row r="10" spans="1:10" ht="25.5" customHeight="1">
      <c r="A10" s="1242" t="s">
        <v>678</v>
      </c>
      <c r="B10" s="1242" t="s">
        <v>679</v>
      </c>
      <c r="C10" s="1242" t="s">
        <v>680</v>
      </c>
      <c r="D10" s="1242" t="s">
        <v>5</v>
      </c>
      <c r="E10" s="1242" t="s">
        <v>724</v>
      </c>
      <c r="F10" s="1245" t="s">
        <v>682</v>
      </c>
      <c r="G10" s="1247"/>
      <c r="H10" s="1245" t="s">
        <v>683</v>
      </c>
      <c r="I10" s="1247"/>
      <c r="J10" s="693"/>
    </row>
    <row r="11" spans="1:10" ht="28.5">
      <c r="A11" s="1244"/>
      <c r="B11" s="1244"/>
      <c r="C11" s="1244"/>
      <c r="D11" s="1244"/>
      <c r="E11" s="1244"/>
      <c r="F11" s="694" t="s">
        <v>684</v>
      </c>
      <c r="G11" s="695" t="s">
        <v>685</v>
      </c>
      <c r="H11" s="696" t="s">
        <v>725</v>
      </c>
      <c r="I11" s="191" t="s">
        <v>726</v>
      </c>
      <c r="J11" s="693"/>
    </row>
    <row r="12" spans="1:10" ht="18.75">
      <c r="A12" s="697"/>
      <c r="B12" s="1412" t="s">
        <v>2535</v>
      </c>
      <c r="C12" s="1413"/>
      <c r="D12" s="1413"/>
      <c r="E12" s="1413"/>
      <c r="F12" s="1413"/>
      <c r="G12" s="1413"/>
      <c r="H12" s="1413"/>
      <c r="I12" s="1414"/>
      <c r="J12" s="698"/>
    </row>
    <row r="13" spans="1:10" ht="33">
      <c r="A13" s="697">
        <v>1</v>
      </c>
      <c r="B13" s="699" t="s">
        <v>306</v>
      </c>
      <c r="C13" s="694">
        <v>1997</v>
      </c>
      <c r="D13" s="700" t="s">
        <v>12</v>
      </c>
      <c r="E13" s="701">
        <v>18589900</v>
      </c>
      <c r="F13" s="700">
        <v>1</v>
      </c>
      <c r="G13" s="701">
        <f>+F13*E13</f>
        <v>18589900</v>
      </c>
      <c r="H13" s="700">
        <f>+F13</f>
        <v>1</v>
      </c>
      <c r="I13" s="701">
        <f>E13*F13</f>
        <v>18589900</v>
      </c>
      <c r="J13" s="693"/>
    </row>
    <row r="14" spans="1:10" ht="18.75">
      <c r="A14" s="697"/>
      <c r="B14" s="1412" t="s">
        <v>2536</v>
      </c>
      <c r="C14" s="1413"/>
      <c r="D14" s="1413"/>
      <c r="E14" s="1413"/>
      <c r="F14" s="1413"/>
      <c r="G14" s="1413"/>
      <c r="H14" s="1413"/>
      <c r="I14" s="1414"/>
      <c r="J14" s="698"/>
    </row>
    <row r="15" spans="1:10" ht="18">
      <c r="A15" s="702">
        <v>2</v>
      </c>
      <c r="B15" s="702" t="s">
        <v>479</v>
      </c>
      <c r="C15" s="162">
        <v>2019</v>
      </c>
      <c r="D15" s="481" t="s">
        <v>12</v>
      </c>
      <c r="E15" s="703">
        <v>45000</v>
      </c>
      <c r="F15" s="702">
        <v>1</v>
      </c>
      <c r="G15" s="162">
        <v>45000</v>
      </c>
      <c r="H15" s="162">
        <v>1</v>
      </c>
      <c r="I15" s="702">
        <v>45000</v>
      </c>
      <c r="J15" s="693"/>
    </row>
    <row r="16" spans="1:10" ht="18">
      <c r="A16" s="702">
        <v>3</v>
      </c>
      <c r="B16" s="702" t="s">
        <v>2537</v>
      </c>
      <c r="C16" s="162">
        <v>2019</v>
      </c>
      <c r="D16" s="162" t="s">
        <v>12</v>
      </c>
      <c r="E16" s="703">
        <v>70000</v>
      </c>
      <c r="F16" s="702">
        <v>1</v>
      </c>
      <c r="G16" s="162">
        <v>70000</v>
      </c>
      <c r="H16" s="162">
        <v>1</v>
      </c>
      <c r="I16" s="702">
        <v>70000</v>
      </c>
      <c r="J16" s="693"/>
    </row>
    <row r="17" spans="1:10" ht="18">
      <c r="A17" s="702">
        <v>4</v>
      </c>
      <c r="B17" s="702" t="s">
        <v>752</v>
      </c>
      <c r="C17" s="162">
        <v>2019</v>
      </c>
      <c r="D17" s="162" t="s">
        <v>12</v>
      </c>
      <c r="E17" s="703">
        <v>16000</v>
      </c>
      <c r="F17" s="702">
        <v>1</v>
      </c>
      <c r="G17" s="162">
        <v>16000</v>
      </c>
      <c r="H17" s="162">
        <v>1</v>
      </c>
      <c r="I17" s="702">
        <v>16000</v>
      </c>
      <c r="J17" s="693"/>
    </row>
    <row r="18" spans="1:10" ht="18">
      <c r="A18" s="702">
        <v>5</v>
      </c>
      <c r="B18" s="702" t="s">
        <v>2538</v>
      </c>
      <c r="C18" s="162">
        <v>1969</v>
      </c>
      <c r="D18" s="162" t="s">
        <v>12</v>
      </c>
      <c r="E18" s="703">
        <v>15000</v>
      </c>
      <c r="F18" s="702">
        <v>1</v>
      </c>
      <c r="G18" s="162">
        <v>15000</v>
      </c>
      <c r="H18" s="162">
        <v>1</v>
      </c>
      <c r="I18" s="702">
        <v>15000</v>
      </c>
      <c r="J18" s="693"/>
    </row>
    <row r="19" spans="1:10" ht="18">
      <c r="A19" s="702">
        <v>6</v>
      </c>
      <c r="B19" s="702" t="s">
        <v>2539</v>
      </c>
      <c r="C19" s="162">
        <v>2019</v>
      </c>
      <c r="D19" s="162" t="s">
        <v>12</v>
      </c>
      <c r="E19" s="703">
        <v>30000</v>
      </c>
      <c r="F19" s="702">
        <v>1</v>
      </c>
      <c r="G19" s="162">
        <v>30000</v>
      </c>
      <c r="H19" s="162">
        <v>1</v>
      </c>
      <c r="I19" s="702">
        <v>30000</v>
      </c>
      <c r="J19" s="693"/>
    </row>
    <row r="20" spans="1:10" ht="18">
      <c r="A20" s="702">
        <v>7</v>
      </c>
      <c r="B20" s="702" t="s">
        <v>154</v>
      </c>
      <c r="C20" s="162">
        <v>2019</v>
      </c>
      <c r="D20" s="162" t="s">
        <v>12</v>
      </c>
      <c r="E20" s="703">
        <v>169000</v>
      </c>
      <c r="F20" s="702">
        <v>1</v>
      </c>
      <c r="G20" s="162">
        <v>169000</v>
      </c>
      <c r="H20" s="162">
        <v>1</v>
      </c>
      <c r="I20" s="702">
        <v>169000</v>
      </c>
      <c r="J20" s="693"/>
    </row>
    <row r="21" spans="1:10" ht="18">
      <c r="A21" s="702">
        <v>8</v>
      </c>
      <c r="B21" s="702" t="s">
        <v>2540</v>
      </c>
      <c r="C21" s="162">
        <v>2017</v>
      </c>
      <c r="D21" s="162" t="s">
        <v>12</v>
      </c>
      <c r="E21" s="703">
        <v>90000</v>
      </c>
      <c r="F21" s="702">
        <v>1</v>
      </c>
      <c r="G21" s="162">
        <v>90000</v>
      </c>
      <c r="H21" s="162">
        <v>1</v>
      </c>
      <c r="I21" s="702">
        <v>90000</v>
      </c>
      <c r="J21" s="693"/>
    </row>
    <row r="22" spans="1:10" ht="18">
      <c r="A22" s="702">
        <v>9</v>
      </c>
      <c r="B22" s="702" t="s">
        <v>2541</v>
      </c>
      <c r="C22" s="162">
        <v>2018</v>
      </c>
      <c r="D22" s="162" t="s">
        <v>184</v>
      </c>
      <c r="E22" s="704">
        <v>4000</v>
      </c>
      <c r="F22" s="702">
        <v>8</v>
      </c>
      <c r="G22" s="704">
        <v>32000</v>
      </c>
      <c r="H22" s="162">
        <v>8</v>
      </c>
      <c r="I22" s="702">
        <v>32000</v>
      </c>
      <c r="J22" s="693"/>
    </row>
    <row r="23" spans="1:10" ht="18">
      <c r="A23" s="705">
        <v>10</v>
      </c>
      <c r="B23" s="706" t="s">
        <v>2542</v>
      </c>
      <c r="C23" s="705">
        <v>2018</v>
      </c>
      <c r="D23" s="707" t="s">
        <v>2543</v>
      </c>
      <c r="E23" s="708">
        <v>3500</v>
      </c>
      <c r="F23" s="705">
        <v>24</v>
      </c>
      <c r="G23" s="708">
        <v>84000</v>
      </c>
      <c r="H23" s="705">
        <v>24</v>
      </c>
      <c r="I23" s="705">
        <v>84000</v>
      </c>
      <c r="J23" s="693"/>
    </row>
    <row r="24" spans="1:10" ht="18">
      <c r="A24" s="705">
        <v>11</v>
      </c>
      <c r="B24" s="706" t="s">
        <v>2544</v>
      </c>
      <c r="C24" s="705">
        <v>2018</v>
      </c>
      <c r="D24" s="707" t="s">
        <v>2543</v>
      </c>
      <c r="E24" s="708">
        <v>500</v>
      </c>
      <c r="F24" s="705">
        <v>8</v>
      </c>
      <c r="G24" s="708">
        <v>4000</v>
      </c>
      <c r="H24" s="705">
        <v>8</v>
      </c>
      <c r="I24" s="705">
        <v>4000</v>
      </c>
      <c r="J24" s="693"/>
    </row>
    <row r="25" spans="1:10" ht="18">
      <c r="A25" s="705">
        <v>12</v>
      </c>
      <c r="B25" s="706" t="s">
        <v>1962</v>
      </c>
      <c r="C25" s="705">
        <v>2018</v>
      </c>
      <c r="D25" s="707" t="s">
        <v>2543</v>
      </c>
      <c r="E25" s="708">
        <v>7644</v>
      </c>
      <c r="F25" s="705">
        <v>60</v>
      </c>
      <c r="G25" s="708">
        <v>458640</v>
      </c>
      <c r="H25" s="705">
        <v>60</v>
      </c>
      <c r="I25" s="705">
        <v>458640</v>
      </c>
      <c r="J25" s="693"/>
    </row>
    <row r="26" spans="1:10" ht="18">
      <c r="A26" s="705">
        <v>13</v>
      </c>
      <c r="B26" s="706" t="s">
        <v>2545</v>
      </c>
      <c r="C26" s="705">
        <v>2018</v>
      </c>
      <c r="D26" s="707" t="s">
        <v>2543</v>
      </c>
      <c r="E26" s="708">
        <v>22104</v>
      </c>
      <c r="F26" s="705">
        <v>6</v>
      </c>
      <c r="G26" s="708">
        <v>132624</v>
      </c>
      <c r="H26" s="705">
        <v>6</v>
      </c>
      <c r="I26" s="705">
        <v>132624</v>
      </c>
      <c r="J26" s="693"/>
    </row>
    <row r="27" spans="1:10" ht="18">
      <c r="A27" s="705">
        <v>14</v>
      </c>
      <c r="B27" s="706" t="s">
        <v>2546</v>
      </c>
      <c r="C27" s="705">
        <v>2018</v>
      </c>
      <c r="D27" s="707" t="s">
        <v>2543</v>
      </c>
      <c r="E27" s="708">
        <v>4884</v>
      </c>
      <c r="F27" s="705">
        <v>8</v>
      </c>
      <c r="G27" s="708">
        <v>39072</v>
      </c>
      <c r="H27" s="705">
        <v>8</v>
      </c>
      <c r="I27" s="705">
        <v>39072</v>
      </c>
      <c r="J27" s="693"/>
    </row>
    <row r="28" spans="1:10" ht="18">
      <c r="A28" s="705">
        <v>15</v>
      </c>
      <c r="B28" s="706" t="s">
        <v>49</v>
      </c>
      <c r="C28" s="705">
        <v>2018</v>
      </c>
      <c r="D28" s="707" t="s">
        <v>2543</v>
      </c>
      <c r="E28" s="708">
        <v>34176</v>
      </c>
      <c r="F28" s="705">
        <v>1</v>
      </c>
      <c r="G28" s="708">
        <v>34176</v>
      </c>
      <c r="H28" s="705">
        <v>1</v>
      </c>
      <c r="I28" s="705">
        <v>34176</v>
      </c>
      <c r="J28" s="693"/>
    </row>
    <row r="29" spans="1:10" ht="18">
      <c r="A29" s="705">
        <v>16</v>
      </c>
      <c r="B29" s="706" t="s">
        <v>2547</v>
      </c>
      <c r="C29" s="705">
        <v>2018</v>
      </c>
      <c r="D29" s="707" t="s">
        <v>2543</v>
      </c>
      <c r="E29" s="708">
        <v>33744</v>
      </c>
      <c r="F29" s="705">
        <v>1</v>
      </c>
      <c r="G29" s="708">
        <v>33744</v>
      </c>
      <c r="H29" s="705">
        <v>1</v>
      </c>
      <c r="I29" s="705">
        <v>33744</v>
      </c>
      <c r="J29" s="693"/>
    </row>
    <row r="30" spans="1:10" ht="18">
      <c r="A30" s="705">
        <v>17</v>
      </c>
      <c r="B30" s="706" t="s">
        <v>727</v>
      </c>
      <c r="C30" s="705">
        <v>2018</v>
      </c>
      <c r="D30" s="707" t="s">
        <v>2548</v>
      </c>
      <c r="E30" s="708">
        <v>55000</v>
      </c>
      <c r="F30" s="705">
        <v>2</v>
      </c>
      <c r="G30" s="708">
        <v>110000</v>
      </c>
      <c r="H30" s="705">
        <v>2</v>
      </c>
      <c r="I30" s="705">
        <v>110000</v>
      </c>
      <c r="J30" s="693"/>
    </row>
    <row r="31" spans="1:10" ht="18">
      <c r="A31" s="705">
        <v>18</v>
      </c>
      <c r="B31" s="705" t="s">
        <v>1960</v>
      </c>
      <c r="C31" s="705">
        <v>2018</v>
      </c>
      <c r="D31" s="709" t="s">
        <v>2548</v>
      </c>
      <c r="E31" s="710">
        <v>297000</v>
      </c>
      <c r="F31" s="705">
        <v>1</v>
      </c>
      <c r="G31" s="710">
        <v>297000</v>
      </c>
      <c r="H31" s="705">
        <v>1</v>
      </c>
      <c r="I31" s="705">
        <v>297000</v>
      </c>
      <c r="J31" s="693"/>
    </row>
    <row r="32" spans="1:10" ht="18">
      <c r="A32" s="705">
        <v>19</v>
      </c>
      <c r="B32" s="705" t="s">
        <v>249</v>
      </c>
      <c r="C32" s="705">
        <v>2018</v>
      </c>
      <c r="D32" s="709" t="s">
        <v>2549</v>
      </c>
      <c r="E32" s="705">
        <v>4290</v>
      </c>
      <c r="F32" s="705">
        <v>45</v>
      </c>
      <c r="G32" s="706">
        <v>193050</v>
      </c>
      <c r="H32" s="705">
        <v>45</v>
      </c>
      <c r="I32" s="705">
        <v>193050</v>
      </c>
      <c r="J32" s="693"/>
    </row>
    <row r="33" spans="1:10" ht="18">
      <c r="A33" s="711">
        <v>20</v>
      </c>
      <c r="B33" s="711" t="s">
        <v>2550</v>
      </c>
      <c r="C33" s="711">
        <v>2018</v>
      </c>
      <c r="D33" s="712" t="s">
        <v>2548</v>
      </c>
      <c r="E33" s="711">
        <v>27000</v>
      </c>
      <c r="F33" s="711">
        <v>8</v>
      </c>
      <c r="G33" s="713">
        <v>216000</v>
      </c>
      <c r="H33" s="711">
        <v>8</v>
      </c>
      <c r="I33" s="711">
        <v>216000</v>
      </c>
      <c r="J33" s="693"/>
    </row>
    <row r="34" spans="1:10" ht="18">
      <c r="A34" s="711">
        <v>21</v>
      </c>
      <c r="B34" s="711" t="s">
        <v>2551</v>
      </c>
      <c r="C34" s="711">
        <v>2019</v>
      </c>
      <c r="D34" s="712" t="s">
        <v>12</v>
      </c>
      <c r="E34" s="711">
        <v>13000</v>
      </c>
      <c r="F34" s="711">
        <v>10</v>
      </c>
      <c r="G34" s="713">
        <v>130000</v>
      </c>
      <c r="H34" s="711">
        <v>10</v>
      </c>
      <c r="I34" s="711">
        <v>130000</v>
      </c>
      <c r="J34" s="693"/>
    </row>
    <row r="35" spans="1:10" ht="18">
      <c r="A35" s="705">
        <v>22</v>
      </c>
      <c r="B35" s="705" t="s">
        <v>185</v>
      </c>
      <c r="C35" s="706">
        <v>2019</v>
      </c>
      <c r="D35" s="707" t="s">
        <v>12</v>
      </c>
      <c r="E35" s="705">
        <v>7000</v>
      </c>
      <c r="F35" s="705">
        <v>40</v>
      </c>
      <c r="G35" s="705">
        <v>280000</v>
      </c>
      <c r="H35" s="705">
        <v>40</v>
      </c>
      <c r="I35" s="705">
        <v>280000</v>
      </c>
      <c r="J35" s="693"/>
    </row>
    <row r="36" spans="1:10" ht="18">
      <c r="A36" s="705">
        <v>23</v>
      </c>
      <c r="B36" s="705" t="s">
        <v>2552</v>
      </c>
      <c r="C36" s="706">
        <v>2020</v>
      </c>
      <c r="D36" s="707" t="s">
        <v>12</v>
      </c>
      <c r="E36" s="706">
        <v>178000</v>
      </c>
      <c r="F36" s="706">
        <v>1</v>
      </c>
      <c r="G36" s="705">
        <v>178000</v>
      </c>
      <c r="H36" s="706">
        <v>1</v>
      </c>
      <c r="I36" s="705">
        <v>178000</v>
      </c>
      <c r="J36" s="693"/>
    </row>
    <row r="37" spans="1:10" ht="18">
      <c r="A37" s="705">
        <v>24</v>
      </c>
      <c r="B37" s="705" t="s">
        <v>2553</v>
      </c>
      <c r="C37" s="705">
        <v>2020</v>
      </c>
      <c r="D37" s="707" t="s">
        <v>12</v>
      </c>
      <c r="E37" s="706">
        <v>41900</v>
      </c>
      <c r="F37" s="705">
        <v>1</v>
      </c>
      <c r="G37" s="705">
        <v>41900</v>
      </c>
      <c r="H37" s="705">
        <v>1</v>
      </c>
      <c r="I37" s="705">
        <v>41900</v>
      </c>
      <c r="J37" s="693"/>
    </row>
    <row r="38" spans="1:10" ht="18">
      <c r="A38" s="705">
        <v>25</v>
      </c>
      <c r="B38" s="705" t="s">
        <v>1960</v>
      </c>
      <c r="C38" s="705">
        <v>2021</v>
      </c>
      <c r="D38" s="707" t="s">
        <v>12</v>
      </c>
      <c r="E38" s="706">
        <v>90000</v>
      </c>
      <c r="F38" s="705">
        <v>1</v>
      </c>
      <c r="G38" s="705">
        <v>90000</v>
      </c>
      <c r="H38" s="705">
        <v>1</v>
      </c>
      <c r="I38" s="705">
        <v>90000</v>
      </c>
      <c r="J38" s="693"/>
    </row>
    <row r="39" spans="1:10" ht="18">
      <c r="A39" s="711">
        <v>26</v>
      </c>
      <c r="B39" s="711" t="s">
        <v>2554</v>
      </c>
      <c r="C39" s="711">
        <v>2021</v>
      </c>
      <c r="D39" s="707" t="s">
        <v>12</v>
      </c>
      <c r="E39" s="713">
        <v>29700</v>
      </c>
      <c r="F39" s="711">
        <v>1</v>
      </c>
      <c r="G39" s="711">
        <v>29700</v>
      </c>
      <c r="H39" s="711">
        <v>1</v>
      </c>
      <c r="I39" s="711">
        <v>29700</v>
      </c>
      <c r="J39" s="693"/>
    </row>
    <row r="40" spans="1:10" ht="18">
      <c r="A40" s="705">
        <v>27</v>
      </c>
      <c r="B40" s="705" t="s">
        <v>1048</v>
      </c>
      <c r="C40" s="705">
        <v>2020</v>
      </c>
      <c r="D40" s="707" t="s">
        <v>12</v>
      </c>
      <c r="E40" s="706">
        <v>124000</v>
      </c>
      <c r="F40" s="705">
        <v>1</v>
      </c>
      <c r="G40" s="705">
        <v>124000</v>
      </c>
      <c r="H40" s="705">
        <v>1</v>
      </c>
      <c r="I40" s="705">
        <v>124000</v>
      </c>
      <c r="J40" s="693"/>
    </row>
    <row r="41" spans="1:10" ht="18">
      <c r="A41" s="711">
        <v>28</v>
      </c>
      <c r="B41" s="705" t="s">
        <v>2555</v>
      </c>
      <c r="C41" s="705">
        <v>2019</v>
      </c>
      <c r="D41" s="707" t="s">
        <v>12</v>
      </c>
      <c r="E41" s="706">
        <v>182</v>
      </c>
      <c r="F41" s="705">
        <v>30</v>
      </c>
      <c r="G41" s="705">
        <v>5460</v>
      </c>
      <c r="H41" s="705">
        <v>30</v>
      </c>
      <c r="I41" s="705">
        <v>5460</v>
      </c>
      <c r="J41" s="693"/>
    </row>
    <row r="42" spans="1:10" ht="18">
      <c r="A42" s="705">
        <v>29</v>
      </c>
      <c r="B42" s="711" t="s">
        <v>2556</v>
      </c>
      <c r="C42" s="711">
        <v>2019</v>
      </c>
      <c r="D42" s="707" t="s">
        <v>12</v>
      </c>
      <c r="E42" s="713">
        <v>143</v>
      </c>
      <c r="F42" s="711">
        <v>30</v>
      </c>
      <c r="G42" s="711">
        <v>4290</v>
      </c>
      <c r="H42" s="711">
        <v>30</v>
      </c>
      <c r="I42" s="711">
        <v>4290</v>
      </c>
      <c r="J42" s="693"/>
    </row>
    <row r="43" spans="1:10" ht="18">
      <c r="A43" s="705">
        <v>30</v>
      </c>
      <c r="B43" s="705" t="s">
        <v>732</v>
      </c>
      <c r="C43" s="705">
        <v>2019</v>
      </c>
      <c r="D43" s="707" t="s">
        <v>12</v>
      </c>
      <c r="E43" s="706">
        <v>33</v>
      </c>
      <c r="F43" s="705">
        <v>30</v>
      </c>
      <c r="G43" s="705">
        <v>990</v>
      </c>
      <c r="H43" s="705">
        <v>30</v>
      </c>
      <c r="I43" s="714">
        <v>990</v>
      </c>
      <c r="J43" s="693"/>
    </row>
    <row r="44" spans="1:10" ht="18">
      <c r="A44" s="705">
        <v>31</v>
      </c>
      <c r="B44" s="711" t="s">
        <v>2557</v>
      </c>
      <c r="C44" s="711">
        <v>2019</v>
      </c>
      <c r="D44" s="707" t="s">
        <v>12</v>
      </c>
      <c r="E44" s="713">
        <v>33</v>
      </c>
      <c r="F44" s="711">
        <v>30</v>
      </c>
      <c r="G44" s="711">
        <v>990</v>
      </c>
      <c r="H44" s="711">
        <v>30</v>
      </c>
      <c r="I44" s="711">
        <v>990</v>
      </c>
      <c r="J44" s="693"/>
    </row>
    <row r="45" spans="1:10" ht="18">
      <c r="A45" s="711">
        <v>32</v>
      </c>
      <c r="B45" s="705" t="s">
        <v>2558</v>
      </c>
      <c r="C45" s="705">
        <v>2019</v>
      </c>
      <c r="D45" s="707" t="s">
        <v>12</v>
      </c>
      <c r="E45" s="706">
        <v>553</v>
      </c>
      <c r="F45" s="705">
        <v>5</v>
      </c>
      <c r="G45" s="705">
        <v>2765</v>
      </c>
      <c r="H45" s="705">
        <v>5</v>
      </c>
      <c r="I45" s="705">
        <v>2765</v>
      </c>
      <c r="J45" s="693"/>
    </row>
    <row r="46" spans="1:10" ht="18">
      <c r="A46" s="705">
        <v>33</v>
      </c>
      <c r="B46" s="705" t="s">
        <v>2559</v>
      </c>
      <c r="C46" s="705">
        <v>2019</v>
      </c>
      <c r="D46" s="707" t="s">
        <v>12</v>
      </c>
      <c r="E46" s="706">
        <v>2715</v>
      </c>
      <c r="F46" s="705">
        <v>2</v>
      </c>
      <c r="G46" s="705">
        <v>5430</v>
      </c>
      <c r="H46" s="705">
        <v>2</v>
      </c>
      <c r="I46" s="705">
        <v>5430</v>
      </c>
      <c r="J46" s="693"/>
    </row>
    <row r="47" spans="1:10" ht="18">
      <c r="A47" s="705">
        <v>34</v>
      </c>
      <c r="B47" s="705" t="s">
        <v>2560</v>
      </c>
      <c r="C47" s="705">
        <v>2019</v>
      </c>
      <c r="D47" s="707" t="s">
        <v>12</v>
      </c>
      <c r="E47" s="706">
        <v>780</v>
      </c>
      <c r="F47" s="705">
        <v>4</v>
      </c>
      <c r="G47" s="705">
        <v>3120</v>
      </c>
      <c r="H47" s="705">
        <v>4</v>
      </c>
      <c r="I47" s="705">
        <v>3120</v>
      </c>
      <c r="J47" s="693"/>
    </row>
    <row r="48" spans="1:10" ht="18">
      <c r="A48" s="705">
        <v>35</v>
      </c>
      <c r="B48" s="711" t="s">
        <v>2561</v>
      </c>
      <c r="C48" s="711">
        <v>2019</v>
      </c>
      <c r="D48" s="707" t="s">
        <v>12</v>
      </c>
      <c r="E48" s="713">
        <v>715</v>
      </c>
      <c r="F48" s="711">
        <v>4</v>
      </c>
      <c r="G48" s="711">
        <v>2860</v>
      </c>
      <c r="H48" s="711">
        <v>4</v>
      </c>
      <c r="I48" s="705">
        <v>2860</v>
      </c>
      <c r="J48" s="693"/>
    </row>
    <row r="49" spans="1:10" ht="18">
      <c r="A49" s="705">
        <v>36</v>
      </c>
      <c r="B49" s="705" t="s">
        <v>2562</v>
      </c>
      <c r="C49" s="705">
        <v>2019</v>
      </c>
      <c r="D49" s="707" t="s">
        <v>12</v>
      </c>
      <c r="E49" s="706">
        <v>390</v>
      </c>
      <c r="F49" s="705">
        <v>6</v>
      </c>
      <c r="G49" s="705">
        <v>2340</v>
      </c>
      <c r="H49" s="705">
        <v>6</v>
      </c>
      <c r="I49" s="705">
        <v>2340</v>
      </c>
      <c r="J49" s="693"/>
    </row>
    <row r="50" spans="1:10" ht="18">
      <c r="A50" s="705">
        <v>37</v>
      </c>
      <c r="B50" s="705" t="s">
        <v>2563</v>
      </c>
      <c r="C50" s="705">
        <v>2019</v>
      </c>
      <c r="D50" s="707" t="s">
        <v>12</v>
      </c>
      <c r="E50" s="706">
        <v>130</v>
      </c>
      <c r="F50" s="705">
        <v>6</v>
      </c>
      <c r="G50" s="705">
        <v>780</v>
      </c>
      <c r="H50" s="705">
        <v>6</v>
      </c>
      <c r="I50" s="705">
        <v>780</v>
      </c>
      <c r="J50" s="693"/>
    </row>
    <row r="51" spans="1:10" ht="18">
      <c r="A51" s="705">
        <v>38</v>
      </c>
      <c r="B51" s="705" t="s">
        <v>2564</v>
      </c>
      <c r="C51" s="705">
        <v>2019</v>
      </c>
      <c r="D51" s="707" t="s">
        <v>12</v>
      </c>
      <c r="E51" s="706">
        <v>52</v>
      </c>
      <c r="F51" s="705">
        <v>6</v>
      </c>
      <c r="G51" s="705">
        <v>312</v>
      </c>
      <c r="H51" s="705">
        <v>6</v>
      </c>
      <c r="I51" s="705">
        <v>312</v>
      </c>
      <c r="J51" s="693"/>
    </row>
    <row r="52" spans="1:10" ht="15.75">
      <c r="A52" s="705">
        <v>39</v>
      </c>
      <c r="B52" s="705" t="s">
        <v>2565</v>
      </c>
      <c r="C52" s="705">
        <v>2019</v>
      </c>
      <c r="D52" s="707" t="s">
        <v>12</v>
      </c>
      <c r="E52" s="706">
        <v>260</v>
      </c>
      <c r="F52" s="705">
        <v>2</v>
      </c>
      <c r="G52" s="705">
        <v>520</v>
      </c>
      <c r="H52" s="705">
        <v>2</v>
      </c>
      <c r="I52" s="705">
        <v>520</v>
      </c>
      <c r="J52" s="715"/>
    </row>
    <row r="53" spans="1:10" ht="15.75">
      <c r="A53" s="716">
        <v>40</v>
      </c>
      <c r="B53" s="705" t="s">
        <v>2566</v>
      </c>
      <c r="C53" s="706">
        <v>2019</v>
      </c>
      <c r="D53" s="707" t="s">
        <v>12</v>
      </c>
      <c r="E53" s="706">
        <v>455</v>
      </c>
      <c r="F53" s="706">
        <v>30</v>
      </c>
      <c r="G53" s="705">
        <v>13650</v>
      </c>
      <c r="H53" s="706">
        <v>30</v>
      </c>
      <c r="I53" s="705">
        <v>13650</v>
      </c>
      <c r="J53" s="715"/>
    </row>
    <row r="54" spans="1:10" ht="15.75">
      <c r="A54" s="705">
        <v>41</v>
      </c>
      <c r="B54" s="705" t="s">
        <v>1688</v>
      </c>
      <c r="C54" s="705">
        <v>2019</v>
      </c>
      <c r="D54" s="707" t="s">
        <v>12</v>
      </c>
      <c r="E54" s="706">
        <v>325</v>
      </c>
      <c r="F54" s="705">
        <v>30</v>
      </c>
      <c r="G54" s="705">
        <v>9750</v>
      </c>
      <c r="H54" s="705">
        <v>30</v>
      </c>
      <c r="I54" s="705">
        <v>9750</v>
      </c>
      <c r="J54" s="715"/>
    </row>
    <row r="55" spans="1:10" ht="15.75">
      <c r="A55" s="714">
        <v>42</v>
      </c>
      <c r="B55" s="717" t="s">
        <v>752</v>
      </c>
      <c r="C55" s="714">
        <v>2021</v>
      </c>
      <c r="D55" s="714" t="s">
        <v>2567</v>
      </c>
      <c r="E55" s="714">
        <v>14900</v>
      </c>
      <c r="F55" s="714">
        <v>1</v>
      </c>
      <c r="G55" s="714">
        <v>14900</v>
      </c>
      <c r="H55" s="714">
        <v>1</v>
      </c>
      <c r="I55" s="714">
        <v>14900</v>
      </c>
      <c r="J55" s="715"/>
    </row>
    <row r="56" spans="1:10" ht="15.75">
      <c r="A56" s="705">
        <v>43</v>
      </c>
      <c r="B56" s="706" t="s">
        <v>2568</v>
      </c>
      <c r="C56" s="705">
        <v>2021</v>
      </c>
      <c r="D56" s="707" t="s">
        <v>12</v>
      </c>
      <c r="E56" s="705">
        <v>207000</v>
      </c>
      <c r="F56" s="705">
        <v>1</v>
      </c>
      <c r="G56" s="705">
        <v>207000</v>
      </c>
      <c r="H56" s="705">
        <v>1</v>
      </c>
      <c r="I56" s="705">
        <v>207000</v>
      </c>
      <c r="J56" s="715"/>
    </row>
    <row r="57" spans="1:10" ht="15.75">
      <c r="A57" s="705">
        <v>44</v>
      </c>
      <c r="B57" s="705" t="s">
        <v>2569</v>
      </c>
      <c r="C57" s="705">
        <v>2021</v>
      </c>
      <c r="D57" s="709" t="s">
        <v>12</v>
      </c>
      <c r="E57" s="705">
        <v>168800</v>
      </c>
      <c r="F57" s="705">
        <v>1</v>
      </c>
      <c r="G57" s="705">
        <v>168800</v>
      </c>
      <c r="H57" s="706">
        <v>1</v>
      </c>
      <c r="I57" s="705">
        <v>168800</v>
      </c>
      <c r="J57" s="715"/>
    </row>
    <row r="58" spans="1:10" ht="15.75">
      <c r="A58" s="718">
        <v>45</v>
      </c>
      <c r="B58" s="705" t="s">
        <v>2570</v>
      </c>
      <c r="C58" s="705">
        <v>2021</v>
      </c>
      <c r="D58" s="709" t="s">
        <v>342</v>
      </c>
      <c r="E58" s="705">
        <v>36923</v>
      </c>
      <c r="F58" s="705">
        <v>12</v>
      </c>
      <c r="G58" s="705">
        <v>443076</v>
      </c>
      <c r="H58" s="706">
        <v>12</v>
      </c>
      <c r="I58" s="705">
        <v>443076</v>
      </c>
      <c r="J58" s="715"/>
    </row>
    <row r="59" spans="1:10" ht="15.75">
      <c r="A59" s="718">
        <v>46</v>
      </c>
      <c r="B59" s="716" t="s">
        <v>2219</v>
      </c>
      <c r="C59" s="716">
        <v>2021</v>
      </c>
      <c r="D59" s="719" t="s">
        <v>12</v>
      </c>
      <c r="E59" s="716">
        <v>32000</v>
      </c>
      <c r="F59" s="716">
        <v>1</v>
      </c>
      <c r="G59" s="716">
        <v>32000</v>
      </c>
      <c r="H59" s="720">
        <v>1</v>
      </c>
      <c r="I59" s="716">
        <v>32000</v>
      </c>
      <c r="J59" s="715"/>
    </row>
    <row r="60" spans="1:10" ht="15.75">
      <c r="A60" s="705">
        <v>47</v>
      </c>
      <c r="B60" s="705" t="s">
        <v>1632</v>
      </c>
      <c r="C60" s="705">
        <v>2022</v>
      </c>
      <c r="D60" s="719" t="s">
        <v>12</v>
      </c>
      <c r="E60" s="705">
        <v>155000</v>
      </c>
      <c r="F60" s="705">
        <v>1</v>
      </c>
      <c r="G60" s="705">
        <v>155000</v>
      </c>
      <c r="H60" s="705">
        <v>1</v>
      </c>
      <c r="I60" s="705">
        <v>155000</v>
      </c>
      <c r="J60" s="715"/>
    </row>
    <row r="61" spans="1:10" ht="15.75">
      <c r="A61" s="705">
        <v>48</v>
      </c>
      <c r="B61" s="705" t="s">
        <v>2571</v>
      </c>
      <c r="C61" s="705">
        <v>2022</v>
      </c>
      <c r="D61" s="719" t="s">
        <v>12</v>
      </c>
      <c r="E61" s="705">
        <v>119000</v>
      </c>
      <c r="F61" s="705">
        <v>1</v>
      </c>
      <c r="G61" s="705">
        <v>119000</v>
      </c>
      <c r="H61" s="705">
        <v>1</v>
      </c>
      <c r="I61" s="705">
        <v>119000</v>
      </c>
      <c r="J61" s="715"/>
    </row>
    <row r="62" spans="1:10" ht="15.75">
      <c r="A62" s="705">
        <v>49</v>
      </c>
      <c r="B62" s="705" t="s">
        <v>2572</v>
      </c>
      <c r="C62" s="705">
        <v>2022</v>
      </c>
      <c r="D62" s="705" t="s">
        <v>2573</v>
      </c>
      <c r="E62" s="705">
        <v>21500</v>
      </c>
      <c r="F62" s="705">
        <v>1</v>
      </c>
      <c r="G62" s="705">
        <v>21500</v>
      </c>
      <c r="H62" s="705">
        <v>1</v>
      </c>
      <c r="I62" s="705">
        <v>21500</v>
      </c>
      <c r="J62" s="715"/>
    </row>
    <row r="63" spans="1:10" ht="15.75">
      <c r="A63" s="705">
        <v>50</v>
      </c>
      <c r="B63" s="705" t="s">
        <v>2574</v>
      </c>
      <c r="C63" s="705">
        <v>2022</v>
      </c>
      <c r="D63" s="705" t="s">
        <v>2573</v>
      </c>
      <c r="E63" s="705">
        <v>45000</v>
      </c>
      <c r="F63" s="705">
        <v>1</v>
      </c>
      <c r="G63" s="705">
        <v>45000</v>
      </c>
      <c r="H63" s="705">
        <v>1</v>
      </c>
      <c r="I63" s="705">
        <v>45000</v>
      </c>
      <c r="J63" s="715"/>
    </row>
    <row r="64" spans="1:10" ht="15.75">
      <c r="A64" s="705">
        <v>51</v>
      </c>
      <c r="B64" s="705" t="s">
        <v>2575</v>
      </c>
      <c r="C64" s="705">
        <v>2022</v>
      </c>
      <c r="D64" s="705" t="s">
        <v>2573</v>
      </c>
      <c r="E64" s="705">
        <v>32000</v>
      </c>
      <c r="F64" s="705">
        <v>1</v>
      </c>
      <c r="G64" s="705">
        <v>32000</v>
      </c>
      <c r="H64" s="705">
        <v>1</v>
      </c>
      <c r="I64" s="705">
        <v>32000</v>
      </c>
      <c r="J64" s="715"/>
    </row>
    <row r="65" spans="1:10" ht="15.75">
      <c r="A65" s="705">
        <v>52</v>
      </c>
      <c r="B65" s="705" t="s">
        <v>2576</v>
      </c>
      <c r="C65" s="705">
        <v>2022</v>
      </c>
      <c r="D65" s="705" t="s">
        <v>2573</v>
      </c>
      <c r="E65" s="705">
        <v>6000</v>
      </c>
      <c r="F65" s="705">
        <v>5</v>
      </c>
      <c r="G65" s="705">
        <v>30000</v>
      </c>
      <c r="H65" s="705">
        <v>5</v>
      </c>
      <c r="I65" s="705">
        <v>30000</v>
      </c>
      <c r="J65" s="715"/>
    </row>
    <row r="66" spans="1:10" ht="15.75">
      <c r="A66" s="705">
        <v>53</v>
      </c>
      <c r="B66" s="705" t="s">
        <v>2577</v>
      </c>
      <c r="C66" s="705">
        <v>2022</v>
      </c>
      <c r="D66" s="705" t="s">
        <v>2573</v>
      </c>
      <c r="E66" s="705">
        <v>10000</v>
      </c>
      <c r="F66" s="705">
        <v>1</v>
      </c>
      <c r="G66" s="705">
        <v>10000</v>
      </c>
      <c r="H66" s="705">
        <v>1</v>
      </c>
      <c r="I66" s="705">
        <v>10000</v>
      </c>
      <c r="J66" s="715"/>
    </row>
    <row r="67" spans="1:10" ht="15.75">
      <c r="A67" s="705">
        <v>54</v>
      </c>
      <c r="B67" s="705" t="s">
        <v>2578</v>
      </c>
      <c r="C67" s="705">
        <v>2022</v>
      </c>
      <c r="D67" s="705" t="s">
        <v>2573</v>
      </c>
      <c r="E67" s="705">
        <v>180000</v>
      </c>
      <c r="F67" s="705">
        <v>1</v>
      </c>
      <c r="G67" s="705">
        <v>180000</v>
      </c>
      <c r="H67" s="705">
        <v>1</v>
      </c>
      <c r="I67" s="705">
        <v>180000</v>
      </c>
      <c r="J67" s="715"/>
    </row>
    <row r="68" spans="1:10" ht="15.75">
      <c r="A68" s="705">
        <v>55</v>
      </c>
      <c r="B68" s="705" t="s">
        <v>2578</v>
      </c>
      <c r="C68" s="705">
        <v>2022</v>
      </c>
      <c r="D68" s="705" t="s">
        <v>2573</v>
      </c>
      <c r="E68" s="705">
        <v>210000</v>
      </c>
      <c r="F68" s="705">
        <v>1</v>
      </c>
      <c r="G68" s="705">
        <v>210000</v>
      </c>
      <c r="H68" s="705">
        <v>1</v>
      </c>
      <c r="I68" s="705">
        <v>210000</v>
      </c>
      <c r="J68" s="715"/>
    </row>
    <row r="69" spans="1:10" ht="15.75">
      <c r="A69" s="705">
        <v>56</v>
      </c>
      <c r="B69" s="705" t="s">
        <v>2579</v>
      </c>
      <c r="C69" s="705">
        <v>2022</v>
      </c>
      <c r="D69" s="705" t="s">
        <v>2573</v>
      </c>
      <c r="E69" s="705">
        <v>210000</v>
      </c>
      <c r="F69" s="705">
        <v>1</v>
      </c>
      <c r="G69" s="705">
        <v>210000</v>
      </c>
      <c r="H69" s="705">
        <v>1</v>
      </c>
      <c r="I69" s="705">
        <v>210000</v>
      </c>
      <c r="J69" s="715"/>
    </row>
    <row r="70" spans="1:10" ht="15.75">
      <c r="A70" s="705">
        <v>57</v>
      </c>
      <c r="B70" s="705" t="s">
        <v>2580</v>
      </c>
      <c r="C70" s="705">
        <v>2022</v>
      </c>
      <c r="D70" s="705" t="s">
        <v>2573</v>
      </c>
      <c r="E70" s="705">
        <v>270000</v>
      </c>
      <c r="F70" s="705">
        <v>1</v>
      </c>
      <c r="G70" s="705">
        <v>270000</v>
      </c>
      <c r="H70" s="705">
        <v>1</v>
      </c>
      <c r="I70" s="705">
        <v>270000</v>
      </c>
      <c r="J70" s="715"/>
    </row>
    <row r="71" spans="1:10" ht="15.75">
      <c r="A71" s="705">
        <v>58</v>
      </c>
      <c r="B71" s="705" t="s">
        <v>2581</v>
      </c>
      <c r="C71" s="705">
        <v>2022</v>
      </c>
      <c r="D71" s="705" t="s">
        <v>2573</v>
      </c>
      <c r="E71" s="705">
        <v>180000</v>
      </c>
      <c r="F71" s="705">
        <v>1</v>
      </c>
      <c r="G71" s="705">
        <v>180000</v>
      </c>
      <c r="H71" s="705">
        <v>1</v>
      </c>
      <c r="I71" s="705">
        <v>180000</v>
      </c>
      <c r="J71" s="715"/>
    </row>
    <row r="72" spans="1:10" ht="15.75">
      <c r="A72" s="705">
        <v>59</v>
      </c>
      <c r="B72" s="705" t="s">
        <v>923</v>
      </c>
      <c r="C72" s="705">
        <v>2022</v>
      </c>
      <c r="D72" s="705" t="s">
        <v>2573</v>
      </c>
      <c r="E72" s="705">
        <v>112740</v>
      </c>
      <c r="F72" s="705">
        <v>1</v>
      </c>
      <c r="G72" s="705">
        <v>112740</v>
      </c>
      <c r="H72" s="705">
        <v>1</v>
      </c>
      <c r="I72" s="705">
        <v>112740</v>
      </c>
      <c r="J72" s="715"/>
    </row>
    <row r="73" spans="1:10" ht="15.75">
      <c r="A73" s="705">
        <v>60</v>
      </c>
      <c r="B73" s="705" t="s">
        <v>345</v>
      </c>
      <c r="C73" s="705">
        <v>2022</v>
      </c>
      <c r="D73" s="705" t="s">
        <v>2573</v>
      </c>
      <c r="E73" s="705">
        <v>261000</v>
      </c>
      <c r="F73" s="705">
        <v>1</v>
      </c>
      <c r="G73" s="705">
        <v>261000</v>
      </c>
      <c r="H73" s="705">
        <v>1</v>
      </c>
      <c r="I73" s="705">
        <v>261000</v>
      </c>
      <c r="J73" s="715"/>
    </row>
    <row r="74" spans="1:10" ht="15.75">
      <c r="A74" s="705">
        <v>61</v>
      </c>
      <c r="B74" s="705" t="s">
        <v>151</v>
      </c>
      <c r="C74" s="705">
        <v>2022</v>
      </c>
      <c r="D74" s="705" t="s">
        <v>2573</v>
      </c>
      <c r="E74" s="705">
        <v>46800</v>
      </c>
      <c r="F74" s="705">
        <v>2</v>
      </c>
      <c r="G74" s="705">
        <v>93600</v>
      </c>
      <c r="H74" s="705">
        <v>2</v>
      </c>
      <c r="I74" s="705">
        <v>93600</v>
      </c>
      <c r="J74" s="715"/>
    </row>
    <row r="75" spans="1:10" ht="15.75">
      <c r="A75" s="705">
        <v>62</v>
      </c>
      <c r="B75" s="705" t="s">
        <v>1978</v>
      </c>
      <c r="C75" s="705">
        <v>2022</v>
      </c>
      <c r="D75" s="705" t="s">
        <v>2573</v>
      </c>
      <c r="E75" s="705">
        <v>30353</v>
      </c>
      <c r="F75" s="705">
        <v>3</v>
      </c>
      <c r="G75" s="705">
        <v>91059</v>
      </c>
      <c r="H75" s="705">
        <v>3</v>
      </c>
      <c r="I75" s="705">
        <v>91059</v>
      </c>
      <c r="J75" s="715"/>
    </row>
    <row r="76" spans="1:10" ht="15.75">
      <c r="A76" s="705">
        <v>63</v>
      </c>
      <c r="B76" s="705" t="s">
        <v>2582</v>
      </c>
      <c r="C76" s="705">
        <v>2022</v>
      </c>
      <c r="D76" s="705" t="s">
        <v>2573</v>
      </c>
      <c r="E76" s="705">
        <v>35000</v>
      </c>
      <c r="F76" s="705">
        <v>2</v>
      </c>
      <c r="G76" s="705">
        <v>70000</v>
      </c>
      <c r="H76" s="705">
        <v>2</v>
      </c>
      <c r="I76" s="705">
        <v>70000</v>
      </c>
      <c r="J76" s="715"/>
    </row>
    <row r="77" spans="1:10" ht="15.75">
      <c r="A77" s="705">
        <v>64</v>
      </c>
      <c r="B77" s="705" t="s">
        <v>2583</v>
      </c>
      <c r="C77" s="705">
        <v>2022</v>
      </c>
      <c r="D77" s="705" t="s">
        <v>2573</v>
      </c>
      <c r="E77" s="705">
        <v>280000</v>
      </c>
      <c r="F77" s="705">
        <v>1</v>
      </c>
      <c r="G77" s="705">
        <v>280000</v>
      </c>
      <c r="H77" s="705">
        <v>1</v>
      </c>
      <c r="I77" s="705">
        <v>280000</v>
      </c>
      <c r="J77" s="715"/>
    </row>
    <row r="78" spans="1:10" ht="15.75">
      <c r="A78" s="705">
        <v>65</v>
      </c>
      <c r="B78" s="705" t="s">
        <v>2584</v>
      </c>
      <c r="C78" s="705">
        <v>2022</v>
      </c>
      <c r="D78" s="705" t="s">
        <v>2573</v>
      </c>
      <c r="E78" s="705">
        <v>18000</v>
      </c>
      <c r="F78" s="705">
        <v>3</v>
      </c>
      <c r="G78" s="705">
        <v>54000</v>
      </c>
      <c r="H78" s="705">
        <v>3</v>
      </c>
      <c r="I78" s="705">
        <v>54000</v>
      </c>
      <c r="J78" s="715"/>
    </row>
    <row r="79" spans="1:10" ht="15.75">
      <c r="A79" s="705">
        <v>66</v>
      </c>
      <c r="B79" s="705" t="s">
        <v>727</v>
      </c>
      <c r="C79" s="705">
        <v>2023</v>
      </c>
      <c r="D79" s="705" t="s">
        <v>2573</v>
      </c>
      <c r="E79" s="705">
        <v>170000</v>
      </c>
      <c r="F79" s="705">
        <v>1</v>
      </c>
      <c r="G79" s="705">
        <v>170000</v>
      </c>
      <c r="H79" s="705">
        <v>1</v>
      </c>
      <c r="I79" s="705">
        <v>170000</v>
      </c>
      <c r="J79" s="715"/>
    </row>
    <row r="80" spans="1:10" ht="15.75">
      <c r="A80" s="705">
        <v>67</v>
      </c>
      <c r="B80" s="705" t="s">
        <v>2585</v>
      </c>
      <c r="C80" s="705">
        <v>2023</v>
      </c>
      <c r="D80" s="705" t="s">
        <v>2573</v>
      </c>
      <c r="E80" s="705">
        <v>200000</v>
      </c>
      <c r="F80" s="705">
        <v>1</v>
      </c>
      <c r="G80" s="705">
        <v>200000</v>
      </c>
      <c r="H80" s="705">
        <v>1</v>
      </c>
      <c r="I80" s="705">
        <v>200000</v>
      </c>
      <c r="J80" s="715"/>
    </row>
    <row r="81" spans="1:10" ht="15.75">
      <c r="A81" s="705">
        <v>68</v>
      </c>
      <c r="B81" s="705" t="s">
        <v>727</v>
      </c>
      <c r="C81" s="705">
        <v>2023</v>
      </c>
      <c r="D81" s="705" t="s">
        <v>2573</v>
      </c>
      <c r="E81" s="705">
        <v>160000</v>
      </c>
      <c r="F81" s="705">
        <v>1</v>
      </c>
      <c r="G81" s="705">
        <v>160000</v>
      </c>
      <c r="H81" s="705">
        <v>1</v>
      </c>
      <c r="I81" s="705">
        <v>160000</v>
      </c>
      <c r="J81" s="715"/>
    </row>
    <row r="82" spans="1:10" ht="15.75">
      <c r="A82" s="705">
        <v>69</v>
      </c>
      <c r="B82" s="705" t="s">
        <v>2586</v>
      </c>
      <c r="C82" s="705">
        <v>2023</v>
      </c>
      <c r="D82" s="705" t="s">
        <v>2573</v>
      </c>
      <c r="E82" s="705">
        <v>85000</v>
      </c>
      <c r="F82" s="705">
        <v>2</v>
      </c>
      <c r="G82" s="705">
        <v>170000</v>
      </c>
      <c r="H82" s="705">
        <v>2</v>
      </c>
      <c r="I82" s="705">
        <v>170000</v>
      </c>
      <c r="J82" s="715"/>
    </row>
    <row r="83" spans="1:10" ht="15.75">
      <c r="A83" s="705">
        <v>70</v>
      </c>
      <c r="B83" s="705" t="s">
        <v>2587</v>
      </c>
      <c r="C83" s="705">
        <v>2023</v>
      </c>
      <c r="D83" s="721" t="s">
        <v>12</v>
      </c>
      <c r="E83" s="705">
        <v>60000</v>
      </c>
      <c r="F83" s="705">
        <v>1</v>
      </c>
      <c r="G83" s="705">
        <v>60000</v>
      </c>
      <c r="H83" s="705">
        <v>1</v>
      </c>
      <c r="I83" s="705">
        <v>60000</v>
      </c>
      <c r="J83" s="715"/>
    </row>
    <row r="84" spans="1:10" ht="15.75">
      <c r="A84" s="6">
        <v>71</v>
      </c>
      <c r="B84" s="8" t="s">
        <v>2588</v>
      </c>
      <c r="C84" s="705">
        <v>2023</v>
      </c>
      <c r="D84" s="721" t="s">
        <v>12</v>
      </c>
      <c r="E84" s="705">
        <v>60000</v>
      </c>
      <c r="F84" s="705">
        <v>1</v>
      </c>
      <c r="G84" s="705">
        <v>60000</v>
      </c>
      <c r="H84" s="705">
        <v>1</v>
      </c>
      <c r="I84" s="705">
        <v>60000</v>
      </c>
      <c r="J84" s="715"/>
    </row>
    <row r="85" spans="1:10" ht="15.75">
      <c r="A85" s="6">
        <v>72</v>
      </c>
      <c r="B85" s="705" t="s">
        <v>2589</v>
      </c>
      <c r="C85" s="705">
        <v>2023</v>
      </c>
      <c r="D85" s="721" t="s">
        <v>12</v>
      </c>
      <c r="E85" s="705">
        <v>80000</v>
      </c>
      <c r="F85" s="705">
        <v>1</v>
      </c>
      <c r="G85" s="705">
        <v>80000</v>
      </c>
      <c r="H85" s="705">
        <v>1</v>
      </c>
      <c r="I85" s="705">
        <v>80000</v>
      </c>
      <c r="J85" s="715"/>
    </row>
    <row r="86" spans="1:10" ht="15.75">
      <c r="A86" s="6">
        <v>73</v>
      </c>
      <c r="B86" s="705" t="s">
        <v>2126</v>
      </c>
      <c r="C86" s="705">
        <v>2023</v>
      </c>
      <c r="D86" s="722" t="s">
        <v>12</v>
      </c>
      <c r="E86" s="705">
        <v>49900</v>
      </c>
      <c r="F86" s="705">
        <v>1</v>
      </c>
      <c r="G86" s="705">
        <v>49900</v>
      </c>
      <c r="H86" s="705">
        <v>1</v>
      </c>
      <c r="I86" s="705">
        <v>49900</v>
      </c>
      <c r="J86" s="715"/>
    </row>
    <row r="87" spans="1:10" ht="15.75">
      <c r="A87" s="6">
        <v>74</v>
      </c>
      <c r="B87" s="705"/>
      <c r="C87" s="705"/>
      <c r="D87" s="705"/>
      <c r="E87" s="705"/>
      <c r="F87" s="705"/>
      <c r="G87" s="705"/>
      <c r="H87" s="705"/>
      <c r="I87" s="705"/>
      <c r="J87" s="715"/>
    </row>
    <row r="88" spans="1:10" ht="15.75">
      <c r="A88" s="6"/>
      <c r="B88" s="6"/>
      <c r="C88" s="6"/>
      <c r="D88" s="6"/>
      <c r="E88" s="6"/>
      <c r="F88" s="6"/>
      <c r="G88" s="6"/>
      <c r="H88" s="6"/>
      <c r="I88" s="6"/>
      <c r="J88" s="715"/>
    </row>
    <row r="89" spans="1:10" ht="15.75">
      <c r="A89" s="6"/>
      <c r="B89" s="8" t="s">
        <v>638</v>
      </c>
      <c r="C89" s="8"/>
      <c r="D89" s="723"/>
      <c r="E89" s="8"/>
      <c r="F89" s="8">
        <v>503</v>
      </c>
      <c r="G89" s="8">
        <f>SUM(G20:G88)</f>
        <v>7060738</v>
      </c>
      <c r="H89" s="8">
        <v>503</v>
      </c>
      <c r="I89" s="705">
        <f>SUM(I20:I88)</f>
        <v>7060738</v>
      </c>
      <c r="J89" s="715"/>
    </row>
    <row r="90" spans="1:10" ht="15.75">
      <c r="A90" s="715"/>
      <c r="B90" s="715"/>
      <c r="C90" s="715"/>
      <c r="D90" s="715"/>
      <c r="E90" s="715"/>
      <c r="F90" s="715"/>
      <c r="G90" s="715"/>
      <c r="H90" s="715"/>
      <c r="I90" s="715"/>
      <c r="J90" s="715"/>
    </row>
    <row r="91" spans="1:10" ht="15.75">
      <c r="A91" s="715"/>
      <c r="B91" s="715"/>
      <c r="C91" s="715"/>
      <c r="D91" s="715"/>
      <c r="E91" s="715"/>
      <c r="F91" s="715"/>
      <c r="G91" s="715"/>
      <c r="H91" s="715"/>
      <c r="I91" s="715"/>
      <c r="J91" s="715"/>
    </row>
    <row r="93" spans="1:10" ht="15.75">
      <c r="B93" s="1238" t="s">
        <v>2000</v>
      </c>
      <c r="C93" s="1238"/>
      <c r="D93" s="1238"/>
      <c r="E93" s="1238"/>
      <c r="F93" s="1238"/>
      <c r="G93" s="1238"/>
      <c r="H93" s="1238"/>
      <c r="I93" s="1238"/>
      <c r="J93" s="1238"/>
    </row>
    <row r="94" spans="1:10" ht="15.75">
      <c r="B94" s="189" t="s">
        <v>993</v>
      </c>
      <c r="C94" s="189"/>
      <c r="D94" s="189"/>
      <c r="E94" s="189"/>
      <c r="F94" s="189"/>
      <c r="G94" s="189"/>
      <c r="H94" s="189"/>
      <c r="I94" s="189"/>
      <c r="J94" s="189"/>
    </row>
    <row r="95" spans="1:10" ht="15.75">
      <c r="B95" s="189"/>
      <c r="C95" s="189"/>
      <c r="D95" s="189"/>
      <c r="E95" s="189"/>
      <c r="F95" s="189"/>
      <c r="G95" s="189"/>
      <c r="H95" s="189"/>
    </row>
    <row r="98" spans="2:10" ht="15.75">
      <c r="B98" s="555" t="s">
        <v>1540</v>
      </c>
      <c r="C98" s="555"/>
      <c r="D98" s="555"/>
      <c r="E98" s="555"/>
      <c r="F98" s="555"/>
      <c r="G98" s="555"/>
      <c r="H98" s="555"/>
      <c r="I98" s="555"/>
      <c r="J98" s="555"/>
    </row>
    <row r="99" spans="2:10" ht="15.75">
      <c r="B99" s="1205" t="s">
        <v>634</v>
      </c>
      <c r="C99" s="1205" t="s">
        <v>648</v>
      </c>
      <c r="D99" s="1203" t="s">
        <v>636</v>
      </c>
      <c r="E99" s="1416"/>
      <c r="F99" s="1204"/>
      <c r="G99" s="1203" t="s">
        <v>637</v>
      </c>
      <c r="H99" s="1416"/>
      <c r="I99" s="1416"/>
      <c r="J99" s="1204"/>
    </row>
    <row r="100" spans="2:10">
      <c r="B100" s="1206"/>
      <c r="C100" s="1206"/>
      <c r="D100" s="1205" t="s">
        <v>638</v>
      </c>
      <c r="E100" s="1409" t="s">
        <v>639</v>
      </c>
      <c r="F100" s="1411"/>
      <c r="G100" s="1205" t="s">
        <v>638</v>
      </c>
      <c r="H100" s="1409" t="s">
        <v>639</v>
      </c>
      <c r="I100" s="1410"/>
      <c r="J100" s="1411"/>
    </row>
    <row r="101" spans="2:10" ht="89.25">
      <c r="B101" s="1207"/>
      <c r="C101" s="1207"/>
      <c r="D101" s="1207"/>
      <c r="E101" s="430" t="s">
        <v>640</v>
      </c>
      <c r="F101" s="430" t="s">
        <v>641</v>
      </c>
      <c r="G101" s="1207"/>
      <c r="H101" s="430" t="s">
        <v>640</v>
      </c>
      <c r="I101" s="430" t="s">
        <v>641</v>
      </c>
      <c r="J101" s="430" t="s">
        <v>642</v>
      </c>
    </row>
    <row r="102" spans="2:10">
      <c r="B102" s="558">
        <v>1</v>
      </c>
      <c r="C102" s="558">
        <v>2</v>
      </c>
      <c r="D102" s="558">
        <v>3</v>
      </c>
      <c r="E102" s="558">
        <v>4</v>
      </c>
      <c r="F102" s="558">
        <v>5</v>
      </c>
      <c r="G102" s="558">
        <v>6</v>
      </c>
      <c r="H102" s="558">
        <v>7</v>
      </c>
      <c r="I102" s="558">
        <v>8</v>
      </c>
      <c r="J102" s="558">
        <v>9</v>
      </c>
    </row>
    <row r="103" spans="2:10" ht="15.75">
      <c r="B103" s="191"/>
      <c r="C103" s="195"/>
      <c r="D103" s="141"/>
      <c r="E103" s="141"/>
      <c r="F103" s="215"/>
      <c r="G103" s="215"/>
      <c r="H103" s="215"/>
      <c r="I103" s="215"/>
      <c r="J103" s="215"/>
    </row>
    <row r="104" spans="2:10" ht="15.75">
      <c r="B104" s="191"/>
      <c r="C104" s="518"/>
      <c r="D104" s="141"/>
      <c r="E104" s="141"/>
      <c r="F104" s="215"/>
      <c r="G104" s="215"/>
      <c r="H104" s="215"/>
      <c r="I104" s="215"/>
      <c r="J104" s="215"/>
    </row>
    <row r="105" spans="2:10" ht="15.75">
      <c r="B105" s="215"/>
      <c r="C105" s="725"/>
      <c r="D105" s="215"/>
      <c r="E105" s="215"/>
      <c r="F105" s="215"/>
      <c r="G105" s="215"/>
      <c r="H105" s="215"/>
      <c r="I105" s="215"/>
      <c r="J105" s="215"/>
    </row>
    <row r="106" spans="2:10" ht="15.75">
      <c r="B106" s="215"/>
      <c r="C106" s="726"/>
      <c r="D106" s="215"/>
      <c r="E106" s="215"/>
      <c r="F106" s="215"/>
      <c r="G106" s="215"/>
      <c r="H106" s="215"/>
      <c r="I106" s="215"/>
      <c r="J106" s="215"/>
    </row>
    <row r="107" spans="2:10" ht="15.75">
      <c r="B107" s="215"/>
      <c r="C107" s="726"/>
      <c r="D107" s="215"/>
      <c r="E107" s="215"/>
      <c r="F107" s="215"/>
      <c r="G107" s="215"/>
      <c r="H107" s="215"/>
      <c r="I107" s="215"/>
      <c r="J107" s="215"/>
    </row>
    <row r="108" spans="2:10" ht="15.75">
      <c r="B108" s="215"/>
      <c r="C108" s="726"/>
      <c r="D108" s="215"/>
      <c r="E108" s="215"/>
      <c r="F108" s="215"/>
      <c r="G108" s="215"/>
      <c r="H108" s="215"/>
      <c r="I108" s="215"/>
      <c r="J108" s="215"/>
    </row>
    <row r="109" spans="2:10" ht="15.75">
      <c r="B109" s="215"/>
      <c r="C109" s="726"/>
      <c r="D109" s="215"/>
      <c r="E109" s="215"/>
      <c r="F109" s="215"/>
      <c r="G109" s="215"/>
      <c r="H109" s="215"/>
      <c r="I109" s="215"/>
      <c r="J109" s="215"/>
    </row>
    <row r="110" spans="2:10" ht="15.75">
      <c r="B110" s="215"/>
      <c r="C110" s="726"/>
      <c r="D110" s="215"/>
      <c r="E110" s="215"/>
      <c r="F110" s="215"/>
      <c r="G110" s="215"/>
      <c r="H110" s="215"/>
      <c r="I110" s="215"/>
      <c r="J110" s="215"/>
    </row>
    <row r="111" spans="2:10" ht="15.75">
      <c r="B111" s="215"/>
      <c r="C111" s="726"/>
      <c r="D111" s="215"/>
      <c r="E111" s="215"/>
      <c r="F111" s="215"/>
      <c r="G111" s="215"/>
      <c r="H111" s="215"/>
      <c r="I111" s="215"/>
      <c r="J111" s="215"/>
    </row>
    <row r="112" spans="2:10" ht="15.75">
      <c r="B112" s="215"/>
      <c r="C112" s="726"/>
      <c r="D112" s="215"/>
      <c r="E112" s="215"/>
      <c r="F112" s="215"/>
      <c r="G112" s="215"/>
      <c r="H112" s="215"/>
      <c r="I112" s="215"/>
      <c r="J112" s="215"/>
    </row>
    <row r="113" spans="2:10" ht="15.75">
      <c r="B113" s="215"/>
      <c r="C113" s="726"/>
      <c r="D113" s="215"/>
      <c r="E113" s="215"/>
      <c r="F113" s="215"/>
      <c r="G113" s="215"/>
      <c r="H113" s="215"/>
      <c r="I113" s="215"/>
      <c r="J113" s="215"/>
    </row>
    <row r="114" spans="2:10" ht="15.75">
      <c r="B114" s="1203" t="s">
        <v>644</v>
      </c>
      <c r="C114" s="1204"/>
      <c r="D114" s="215">
        <f>SUM(D103:D113)</f>
        <v>0</v>
      </c>
      <c r="E114" s="215">
        <f>SUM(E103:E113)</f>
        <v>0</v>
      </c>
      <c r="F114" s="215"/>
      <c r="G114" s="215"/>
      <c r="H114" s="215"/>
      <c r="I114" s="215"/>
      <c r="J114" s="215"/>
    </row>
    <row r="116" spans="2:10" ht="15.75">
      <c r="B116" s="555" t="s">
        <v>646</v>
      </c>
      <c r="C116" s="555"/>
      <c r="D116" s="555"/>
      <c r="E116" s="555"/>
      <c r="F116" s="555"/>
      <c r="G116" s="555"/>
      <c r="H116" s="555"/>
      <c r="I116" s="555"/>
      <c r="J116" s="555"/>
    </row>
    <row r="117" spans="2:10" ht="15.75">
      <c r="B117" s="1205" t="s">
        <v>1995</v>
      </c>
      <c r="C117" s="1205" t="s">
        <v>648</v>
      </c>
      <c r="D117" s="1208" t="s">
        <v>636</v>
      </c>
      <c r="E117" s="1208"/>
      <c r="F117" s="1208"/>
      <c r="G117" s="1208" t="s">
        <v>637</v>
      </c>
      <c r="H117" s="1208"/>
      <c r="I117" s="1208"/>
      <c r="J117" s="1208"/>
    </row>
    <row r="118" spans="2:10">
      <c r="B118" s="1206"/>
      <c r="C118" s="1206"/>
      <c r="D118" s="1205" t="s">
        <v>638</v>
      </c>
      <c r="E118" s="1209" t="s">
        <v>639</v>
      </c>
      <c r="F118" s="1209"/>
      <c r="G118" s="1205" t="s">
        <v>638</v>
      </c>
      <c r="H118" s="1209" t="s">
        <v>639</v>
      </c>
      <c r="I118" s="1209"/>
      <c r="J118" s="1209"/>
    </row>
    <row r="119" spans="2:10" ht="89.25">
      <c r="B119" s="1207"/>
      <c r="C119" s="1207"/>
      <c r="D119" s="1207"/>
      <c r="E119" s="430" t="s">
        <v>649</v>
      </c>
      <c r="F119" s="430" t="s">
        <v>650</v>
      </c>
      <c r="G119" s="1207"/>
      <c r="H119" s="430" t="s">
        <v>649</v>
      </c>
      <c r="I119" s="430" t="s">
        <v>650</v>
      </c>
      <c r="J119" s="430" t="s">
        <v>642</v>
      </c>
    </row>
    <row r="120" spans="2:10">
      <c r="B120" s="558">
        <v>1</v>
      </c>
      <c r="C120" s="558">
        <v>2</v>
      </c>
      <c r="D120" s="558">
        <v>3</v>
      </c>
      <c r="E120" s="558">
        <v>4</v>
      </c>
      <c r="F120" s="558">
        <v>5</v>
      </c>
      <c r="G120" s="558">
        <v>6</v>
      </c>
      <c r="H120" s="558">
        <v>7</v>
      </c>
      <c r="I120" s="558">
        <v>8</v>
      </c>
      <c r="J120" s="558">
        <v>9</v>
      </c>
    </row>
    <row r="121" spans="2:10" ht="15.75">
      <c r="B121" s="191" t="s">
        <v>2590</v>
      </c>
      <c r="C121" s="518" t="s">
        <v>1403</v>
      </c>
      <c r="D121" s="141">
        <v>72506</v>
      </c>
      <c r="E121" s="141">
        <v>72506</v>
      </c>
      <c r="F121" s="215"/>
      <c r="G121" s="215"/>
      <c r="H121" s="215"/>
      <c r="I121" s="215"/>
      <c r="J121" s="215"/>
    </row>
    <row r="122" spans="2:10" ht="15.75">
      <c r="B122" s="191" t="s">
        <v>2591</v>
      </c>
      <c r="C122" s="518" t="s">
        <v>2592</v>
      </c>
      <c r="D122" s="141">
        <v>9772</v>
      </c>
      <c r="E122" s="141">
        <v>9772</v>
      </c>
      <c r="F122" s="215"/>
      <c r="G122" s="215"/>
      <c r="H122" s="215"/>
      <c r="I122" s="215"/>
      <c r="J122" s="215"/>
    </row>
    <row r="123" spans="2:10" ht="15.75">
      <c r="B123" s="191" t="s">
        <v>2593</v>
      </c>
      <c r="C123" s="518" t="s">
        <v>2594</v>
      </c>
      <c r="D123" s="141">
        <v>16000</v>
      </c>
      <c r="E123" s="141">
        <v>16000</v>
      </c>
      <c r="F123" s="215"/>
      <c r="G123" s="215"/>
      <c r="H123" s="215"/>
      <c r="I123" s="215"/>
      <c r="J123" s="215"/>
    </row>
    <row r="124" spans="2:10" ht="15.75">
      <c r="B124" s="191" t="s">
        <v>2595</v>
      </c>
      <c r="C124" s="195" t="s">
        <v>1013</v>
      </c>
      <c r="D124" s="141">
        <v>888064</v>
      </c>
      <c r="E124" s="141">
        <v>888064</v>
      </c>
      <c r="F124" s="215"/>
      <c r="G124" s="215"/>
      <c r="H124" s="215"/>
      <c r="I124" s="215"/>
      <c r="J124" s="215"/>
    </row>
    <row r="125" spans="2:10" ht="15.75">
      <c r="B125" s="191" t="s">
        <v>2596</v>
      </c>
      <c r="C125" s="518" t="s">
        <v>1016</v>
      </c>
      <c r="D125" s="141">
        <v>81500</v>
      </c>
      <c r="E125" s="141">
        <v>81500</v>
      </c>
      <c r="F125" s="215"/>
      <c r="G125" s="215"/>
      <c r="H125" s="215"/>
      <c r="I125" s="215"/>
      <c r="J125" s="215"/>
    </row>
    <row r="126" spans="2:10" ht="15.75">
      <c r="B126" s="191" t="s">
        <v>2597</v>
      </c>
      <c r="C126" s="518"/>
      <c r="D126" s="141">
        <v>6600</v>
      </c>
      <c r="E126" s="141">
        <v>6600</v>
      </c>
      <c r="F126" s="215"/>
      <c r="G126" s="215"/>
      <c r="H126" s="215"/>
      <c r="I126" s="215"/>
      <c r="J126" s="215"/>
    </row>
    <row r="127" spans="2:10" ht="15.75">
      <c r="B127" s="78"/>
      <c r="C127" s="518"/>
      <c r="D127" s="141"/>
      <c r="E127" s="141"/>
      <c r="F127" s="215"/>
      <c r="G127" s="215"/>
      <c r="H127" s="215"/>
      <c r="I127" s="215"/>
      <c r="J127" s="215"/>
    </row>
    <row r="128" spans="2:10" ht="15.75">
      <c r="B128" s="191"/>
      <c r="C128" s="518"/>
      <c r="D128" s="141"/>
      <c r="E128" s="141"/>
      <c r="F128" s="215"/>
      <c r="G128" s="215"/>
      <c r="H128" s="215"/>
      <c r="I128" s="215"/>
      <c r="J128" s="215"/>
    </row>
    <row r="129" spans="2:10" ht="15.75">
      <c r="B129" s="191"/>
      <c r="C129" s="518"/>
      <c r="D129" s="141"/>
      <c r="E129" s="141"/>
      <c r="F129" s="215"/>
      <c r="G129" s="215"/>
      <c r="H129" s="215"/>
      <c r="I129" s="215"/>
      <c r="J129" s="215"/>
    </row>
    <row r="130" spans="2:10" ht="15.75">
      <c r="B130" s="191"/>
      <c r="C130" s="518"/>
      <c r="D130" s="141"/>
      <c r="E130" s="141"/>
      <c r="F130" s="215"/>
      <c r="G130" s="215"/>
      <c r="H130" s="215"/>
      <c r="I130" s="215"/>
      <c r="J130" s="215"/>
    </row>
    <row r="131" spans="2:10" ht="15.75">
      <c r="B131" s="215"/>
      <c r="C131" s="725"/>
      <c r="D131" s="215"/>
      <c r="E131" s="215"/>
      <c r="F131" s="215"/>
      <c r="G131" s="215"/>
      <c r="H131" s="215"/>
      <c r="I131" s="215"/>
      <c r="J131" s="215"/>
    </row>
    <row r="132" spans="2:10" ht="15.75">
      <c r="B132" s="215"/>
      <c r="C132" s="725"/>
      <c r="D132" s="215"/>
      <c r="E132" s="215"/>
      <c r="F132" s="215"/>
      <c r="G132" s="215"/>
      <c r="H132" s="215"/>
      <c r="I132" s="215"/>
      <c r="J132" s="215"/>
    </row>
    <row r="133" spans="2:10" ht="15.75">
      <c r="B133" s="215"/>
      <c r="C133" s="725"/>
      <c r="D133" s="215"/>
      <c r="E133" s="215"/>
      <c r="F133" s="215"/>
      <c r="G133" s="215"/>
      <c r="H133" s="215"/>
      <c r="I133" s="215"/>
      <c r="J133" s="215"/>
    </row>
    <row r="134" spans="2:10" ht="15.75">
      <c r="B134" s="215"/>
      <c r="C134" s="725"/>
      <c r="D134" s="215"/>
      <c r="E134" s="215"/>
      <c r="F134" s="215"/>
      <c r="G134" s="215"/>
      <c r="H134" s="215"/>
      <c r="I134" s="215"/>
      <c r="J134" s="215"/>
    </row>
    <row r="135" spans="2:10" ht="15.75">
      <c r="B135" s="215"/>
      <c r="C135" s="725"/>
      <c r="D135" s="215"/>
      <c r="E135" s="215"/>
      <c r="F135" s="215"/>
      <c r="G135" s="215"/>
      <c r="H135" s="215"/>
      <c r="I135" s="215"/>
      <c r="J135" s="215"/>
    </row>
    <row r="136" spans="2:10" ht="15.75">
      <c r="B136" s="215"/>
      <c r="C136" s="725"/>
      <c r="D136" s="215"/>
      <c r="E136" s="215"/>
      <c r="F136" s="215"/>
      <c r="G136" s="215"/>
      <c r="H136" s="215"/>
      <c r="I136" s="215"/>
      <c r="J136" s="215"/>
    </row>
    <row r="137" spans="2:10" ht="15.75">
      <c r="B137" s="215"/>
      <c r="C137" s="725"/>
      <c r="D137" s="215"/>
      <c r="E137" s="215"/>
      <c r="F137" s="215"/>
      <c r="G137" s="215"/>
      <c r="H137" s="215"/>
      <c r="I137" s="215"/>
      <c r="J137" s="215"/>
    </row>
    <row r="138" spans="2:10" ht="15.75">
      <c r="B138" s="215"/>
      <c r="C138" s="215"/>
      <c r="D138" s="215"/>
      <c r="E138" s="215"/>
      <c r="F138" s="215"/>
      <c r="G138" s="215"/>
      <c r="H138" s="215"/>
      <c r="I138" s="215"/>
      <c r="J138" s="215"/>
    </row>
    <row r="139" spans="2:10" ht="15.75">
      <c r="B139" s="1203" t="s">
        <v>644</v>
      </c>
      <c r="C139" s="1204"/>
      <c r="D139" s="215">
        <f>SUM(D121:D138)</f>
        <v>1074442</v>
      </c>
      <c r="E139" s="215">
        <f>SUM(E121:E138)</f>
        <v>1074442</v>
      </c>
      <c r="F139" s="215"/>
      <c r="G139" s="215"/>
      <c r="H139" s="215"/>
      <c r="I139" s="215"/>
      <c r="J139" s="215"/>
    </row>
    <row r="144" spans="2:10">
      <c r="B144" s="123" t="s">
        <v>660</v>
      </c>
      <c r="C144" s="123"/>
      <c r="D144" s="123"/>
    </row>
    <row r="145" spans="2:9">
      <c r="B145" s="123" t="s">
        <v>661</v>
      </c>
      <c r="C145" s="123"/>
      <c r="D145" s="123"/>
    </row>
    <row r="146" spans="2:9">
      <c r="B146" s="123" t="s">
        <v>662</v>
      </c>
      <c r="C146" s="123"/>
      <c r="D146" s="123"/>
    </row>
    <row r="147" spans="2:9">
      <c r="B147" s="123" t="s">
        <v>663</v>
      </c>
      <c r="C147" s="123"/>
      <c r="D147" s="123"/>
    </row>
    <row r="148" spans="2:9">
      <c r="B148" s="123" t="s">
        <v>1404</v>
      </c>
      <c r="C148" s="123"/>
      <c r="D148" s="123"/>
    </row>
    <row r="149" spans="2:9">
      <c r="B149" s="46"/>
      <c r="C149" s="46"/>
      <c r="D149" s="46"/>
    </row>
    <row r="150" spans="2:9">
      <c r="B150" s="124" t="s">
        <v>665</v>
      </c>
      <c r="C150" s="124"/>
      <c r="D150" s="124"/>
    </row>
    <row r="151" spans="2:9">
      <c r="B151" s="683"/>
      <c r="C151" s="683"/>
      <c r="D151" s="683"/>
      <c r="E151" s="683"/>
      <c r="F151" s="683"/>
      <c r="G151" s="683"/>
    </row>
    <row r="153" spans="2:9">
      <c r="B153" s="1222" t="s">
        <v>1</v>
      </c>
      <c r="C153" s="1224" t="s">
        <v>667</v>
      </c>
      <c r="D153" s="1224" t="s">
        <v>668</v>
      </c>
      <c r="E153" s="1224" t="s">
        <v>669</v>
      </c>
      <c r="F153" s="1226" t="s">
        <v>670</v>
      </c>
      <c r="G153" s="1227"/>
      <c r="H153" s="1222" t="s">
        <v>671</v>
      </c>
      <c r="I153" s="1223"/>
    </row>
    <row r="154" spans="2:9" ht="45">
      <c r="B154" s="1223"/>
      <c r="C154" s="1225"/>
      <c r="D154" s="1225"/>
      <c r="E154" s="1225"/>
      <c r="F154" s="126" t="s">
        <v>672</v>
      </c>
      <c r="G154" s="126" t="s">
        <v>673</v>
      </c>
      <c r="H154" s="127" t="s">
        <v>674</v>
      </c>
      <c r="I154" s="127" t="s">
        <v>675</v>
      </c>
    </row>
    <row r="155" spans="2:9">
      <c r="B155" s="128">
        <v>1</v>
      </c>
      <c r="C155" s="180">
        <v>2</v>
      </c>
      <c r="D155" s="180">
        <v>3</v>
      </c>
      <c r="E155" s="180">
        <v>4</v>
      </c>
      <c r="F155" s="130">
        <v>5</v>
      </c>
      <c r="G155" s="130">
        <v>6</v>
      </c>
      <c r="H155" s="131">
        <v>7</v>
      </c>
      <c r="I155" s="131">
        <v>8</v>
      </c>
    </row>
    <row r="156" spans="2:9" ht="15.75">
      <c r="B156" s="71">
        <v>1</v>
      </c>
      <c r="C156" s="212" t="s">
        <v>1999</v>
      </c>
      <c r="D156" s="527">
        <v>2473702161420000</v>
      </c>
      <c r="E156" s="71" t="s">
        <v>1406</v>
      </c>
      <c r="F156" s="217">
        <v>6.1790000000000003</v>
      </c>
      <c r="G156" s="727">
        <v>6.1790000000000003</v>
      </c>
      <c r="H156" s="416">
        <v>0</v>
      </c>
      <c r="I156" s="71">
        <v>0</v>
      </c>
    </row>
    <row r="157" spans="2:9" ht="15.75">
      <c r="B157" s="71">
        <v>2</v>
      </c>
      <c r="C157" s="212"/>
      <c r="D157" s="216"/>
      <c r="E157" s="71"/>
      <c r="F157" s="217"/>
      <c r="G157" s="68"/>
      <c r="H157" s="71"/>
      <c r="I157" s="71"/>
    </row>
  </sheetData>
  <mergeCells count="36">
    <mergeCell ref="A6:E6"/>
    <mergeCell ref="B99:B101"/>
    <mergeCell ref="C99:C101"/>
    <mergeCell ref="D99:F99"/>
    <mergeCell ref="G99:J99"/>
    <mergeCell ref="D100:D101"/>
    <mergeCell ref="E100:F100"/>
    <mergeCell ref="A10:A11"/>
    <mergeCell ref="B10:B11"/>
    <mergeCell ref="C10:C11"/>
    <mergeCell ref="D10:D11"/>
    <mergeCell ref="E10:E11"/>
    <mergeCell ref="F10:G10"/>
    <mergeCell ref="H10:I10"/>
    <mergeCell ref="B93:J93"/>
    <mergeCell ref="D118:D119"/>
    <mergeCell ref="E118:F118"/>
    <mergeCell ref="G118:G119"/>
    <mergeCell ref="B12:I12"/>
    <mergeCell ref="B14:I14"/>
    <mergeCell ref="G1:J3"/>
    <mergeCell ref="B153:B154"/>
    <mergeCell ref="C153:C154"/>
    <mergeCell ref="D153:D154"/>
    <mergeCell ref="E153:E154"/>
    <mergeCell ref="F153:G153"/>
    <mergeCell ref="H153:I153"/>
    <mergeCell ref="H118:J118"/>
    <mergeCell ref="B139:C139"/>
    <mergeCell ref="G100:G101"/>
    <mergeCell ref="H100:J100"/>
    <mergeCell ref="B114:C114"/>
    <mergeCell ref="B117:B119"/>
    <mergeCell ref="C117:C119"/>
    <mergeCell ref="D117:F117"/>
    <mergeCell ref="G117:J117"/>
  </mergeCells>
  <pageMargins left="0.7" right="0.7" top="0.75" bottom="0.75" header="0.3" footer="0.3"/>
  <pageSetup paperSize="9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F1" sqref="F1:I3"/>
    </sheetView>
  </sheetViews>
  <sheetFormatPr defaultRowHeight="15"/>
  <cols>
    <col min="1" max="1" width="5.85546875" customWidth="1"/>
    <col min="2" max="2" width="22.28515625" customWidth="1"/>
    <col min="3" max="3" width="15.140625" customWidth="1"/>
    <col min="4" max="4" width="11.7109375" customWidth="1"/>
    <col min="5" max="5" width="10" customWidth="1"/>
    <col min="9" max="9" width="11.5703125" customWidth="1"/>
  </cols>
  <sheetData>
    <row r="1" spans="1:9">
      <c r="F1" s="1202" t="s">
        <v>2738</v>
      </c>
      <c r="G1" s="1202"/>
      <c r="H1" s="1202"/>
      <c r="I1" s="1202"/>
    </row>
    <row r="2" spans="1:9">
      <c r="F2" s="1202"/>
      <c r="G2" s="1202"/>
      <c r="H2" s="1202"/>
      <c r="I2" s="1202"/>
    </row>
    <row r="3" spans="1:9">
      <c r="F3" s="1202"/>
      <c r="G3" s="1202"/>
      <c r="H3" s="1202"/>
      <c r="I3" s="1202"/>
    </row>
    <row r="4" spans="1:9">
      <c r="F4" s="248"/>
      <c r="G4" s="248"/>
      <c r="H4" s="248"/>
      <c r="I4" s="248"/>
    </row>
    <row r="6" spans="1:9" ht="15.75">
      <c r="B6" s="1427" t="s">
        <v>2739</v>
      </c>
      <c r="C6" s="1427"/>
      <c r="D6" s="1427"/>
      <c r="E6" s="1427"/>
      <c r="F6" s="1427"/>
      <c r="G6" s="1427"/>
      <c r="H6" s="1427"/>
    </row>
    <row r="7" spans="1:9" ht="15.75">
      <c r="A7" s="138"/>
      <c r="B7" s="138"/>
      <c r="C7" s="138"/>
      <c r="D7" s="138"/>
      <c r="E7" s="138"/>
      <c r="F7" s="728"/>
      <c r="G7" s="728"/>
      <c r="H7" s="728"/>
      <c r="I7" s="728"/>
    </row>
    <row r="8" spans="1:9" ht="24" customHeight="1">
      <c r="A8" s="1230" t="s">
        <v>678</v>
      </c>
      <c r="B8" s="1230" t="s">
        <v>679</v>
      </c>
      <c r="C8" s="1232" t="s">
        <v>722</v>
      </c>
      <c r="D8" s="1230" t="s">
        <v>5</v>
      </c>
      <c r="E8" s="1230" t="s">
        <v>724</v>
      </c>
      <c r="F8" s="1236" t="s">
        <v>682</v>
      </c>
      <c r="G8" s="1237"/>
      <c r="H8" s="1346" t="s">
        <v>683</v>
      </c>
      <c r="I8" s="1347"/>
    </row>
    <row r="9" spans="1:9" ht="21">
      <c r="A9" s="1231"/>
      <c r="B9" s="1231"/>
      <c r="C9" s="1233"/>
      <c r="D9" s="1231"/>
      <c r="E9" s="1231"/>
      <c r="F9" s="253" t="s">
        <v>684</v>
      </c>
      <c r="G9" s="253" t="s">
        <v>685</v>
      </c>
      <c r="H9" s="729" t="s">
        <v>725</v>
      </c>
      <c r="I9" s="254" t="s">
        <v>726</v>
      </c>
    </row>
    <row r="10" spans="1:9" ht="15.75">
      <c r="A10" s="486">
        <v>1</v>
      </c>
      <c r="B10" s="730" t="s">
        <v>339</v>
      </c>
      <c r="C10" s="486">
        <v>2022</v>
      </c>
      <c r="D10" s="486" t="s">
        <v>12</v>
      </c>
      <c r="E10" s="36">
        <v>295000</v>
      </c>
      <c r="F10" s="486">
        <v>1</v>
      </c>
      <c r="G10" s="36">
        <f t="shared" ref="G10:G51" si="0">E10*F10</f>
        <v>295000</v>
      </c>
      <c r="H10" s="486">
        <v>1</v>
      </c>
      <c r="I10" s="753">
        <v>295000</v>
      </c>
    </row>
    <row r="11" spans="1:9" ht="15.75">
      <c r="A11" s="486">
        <v>2</v>
      </c>
      <c r="B11" s="730" t="s">
        <v>339</v>
      </c>
      <c r="C11" s="486">
        <v>2022</v>
      </c>
      <c r="D11" s="486" t="s">
        <v>12</v>
      </c>
      <c r="E11" s="36">
        <v>185000</v>
      </c>
      <c r="F11" s="486">
        <v>1</v>
      </c>
      <c r="G11" s="36">
        <f t="shared" si="0"/>
        <v>185000</v>
      </c>
      <c r="H11" s="486">
        <v>1</v>
      </c>
      <c r="I11" s="486">
        <f t="shared" ref="I11:I75" si="1">SUM(G11)</f>
        <v>185000</v>
      </c>
    </row>
    <row r="12" spans="1:9" ht="15.75">
      <c r="A12" s="486">
        <v>3</v>
      </c>
      <c r="B12" s="730" t="s">
        <v>339</v>
      </c>
      <c r="C12" s="486">
        <v>2022</v>
      </c>
      <c r="D12" s="486" t="s">
        <v>12</v>
      </c>
      <c r="E12" s="36">
        <v>199900</v>
      </c>
      <c r="F12" s="486">
        <v>2</v>
      </c>
      <c r="G12" s="36">
        <f t="shared" si="0"/>
        <v>399800</v>
      </c>
      <c r="H12" s="486">
        <v>2</v>
      </c>
      <c r="I12" s="486">
        <f t="shared" si="1"/>
        <v>399800</v>
      </c>
    </row>
    <row r="13" spans="1:9" ht="31.5">
      <c r="A13" s="486">
        <v>4</v>
      </c>
      <c r="B13" s="730" t="s">
        <v>345</v>
      </c>
      <c r="C13" s="486">
        <v>2022</v>
      </c>
      <c r="D13" s="486" t="s">
        <v>12</v>
      </c>
      <c r="E13" s="36">
        <v>261000</v>
      </c>
      <c r="F13" s="486">
        <v>1</v>
      </c>
      <c r="G13" s="36">
        <f t="shared" si="0"/>
        <v>261000</v>
      </c>
      <c r="H13" s="486">
        <v>1</v>
      </c>
      <c r="I13" s="486">
        <f t="shared" si="1"/>
        <v>261000</v>
      </c>
    </row>
    <row r="14" spans="1:9" ht="31.5">
      <c r="A14" s="486">
        <v>5</v>
      </c>
      <c r="B14" s="730" t="s">
        <v>923</v>
      </c>
      <c r="C14" s="486">
        <v>2022</v>
      </c>
      <c r="D14" s="486" t="s">
        <v>12</v>
      </c>
      <c r="E14" s="36">
        <v>119000</v>
      </c>
      <c r="F14" s="486">
        <v>1</v>
      </c>
      <c r="G14" s="36">
        <f t="shared" si="0"/>
        <v>119000</v>
      </c>
      <c r="H14" s="486">
        <v>1</v>
      </c>
      <c r="I14" s="486">
        <f t="shared" si="1"/>
        <v>119000</v>
      </c>
    </row>
    <row r="15" spans="1:9" ht="15.75">
      <c r="A15" s="486">
        <v>6</v>
      </c>
      <c r="B15" s="730" t="s">
        <v>469</v>
      </c>
      <c r="C15" s="486">
        <v>2021</v>
      </c>
      <c r="D15" s="486" t="s">
        <v>12</v>
      </c>
      <c r="E15" s="36">
        <v>110000</v>
      </c>
      <c r="F15" s="486">
        <v>1</v>
      </c>
      <c r="G15" s="36">
        <f t="shared" si="0"/>
        <v>110000</v>
      </c>
      <c r="H15" s="486">
        <v>1</v>
      </c>
      <c r="I15" s="486">
        <f t="shared" si="1"/>
        <v>110000</v>
      </c>
    </row>
    <row r="16" spans="1:9" ht="15.75">
      <c r="A16" s="486">
        <v>7</v>
      </c>
      <c r="B16" s="730" t="s">
        <v>2222</v>
      </c>
      <c r="C16" s="486">
        <v>2021</v>
      </c>
      <c r="D16" s="486" t="s">
        <v>12</v>
      </c>
      <c r="E16" s="36">
        <v>51000</v>
      </c>
      <c r="F16" s="486">
        <v>1</v>
      </c>
      <c r="G16" s="36">
        <f t="shared" si="0"/>
        <v>51000</v>
      </c>
      <c r="H16" s="486">
        <v>1</v>
      </c>
      <c r="I16" s="486">
        <f t="shared" si="1"/>
        <v>51000</v>
      </c>
    </row>
    <row r="17" spans="1:9" ht="31.5">
      <c r="A17" s="486">
        <v>8</v>
      </c>
      <c r="B17" s="730" t="s">
        <v>1978</v>
      </c>
      <c r="C17" s="486">
        <v>2022</v>
      </c>
      <c r="D17" s="486" t="s">
        <v>12</v>
      </c>
      <c r="E17" s="36">
        <v>30353</v>
      </c>
      <c r="F17" s="486">
        <v>15</v>
      </c>
      <c r="G17" s="36">
        <f t="shared" si="0"/>
        <v>455295</v>
      </c>
      <c r="H17" s="486">
        <v>15</v>
      </c>
      <c r="I17" s="486">
        <f t="shared" si="1"/>
        <v>455295</v>
      </c>
    </row>
    <row r="18" spans="1:9" ht="31.5">
      <c r="A18" s="486">
        <v>9</v>
      </c>
      <c r="B18" s="730" t="s">
        <v>1978</v>
      </c>
      <c r="C18" s="486">
        <v>2021</v>
      </c>
      <c r="D18" s="486" t="s">
        <v>12</v>
      </c>
      <c r="E18" s="36">
        <v>40000</v>
      </c>
      <c r="F18" s="486">
        <v>6</v>
      </c>
      <c r="G18" s="36">
        <f t="shared" si="0"/>
        <v>240000</v>
      </c>
      <c r="H18" s="486">
        <v>6</v>
      </c>
      <c r="I18" s="486">
        <f t="shared" si="1"/>
        <v>240000</v>
      </c>
    </row>
    <row r="19" spans="1:9" ht="15.75">
      <c r="A19" s="486">
        <v>10</v>
      </c>
      <c r="B19" s="730" t="s">
        <v>1444</v>
      </c>
      <c r="C19" s="486">
        <v>2021</v>
      </c>
      <c r="D19" s="486" t="s">
        <v>12</v>
      </c>
      <c r="E19" s="36">
        <v>60000</v>
      </c>
      <c r="F19" s="486">
        <v>2</v>
      </c>
      <c r="G19" s="36">
        <f t="shared" si="0"/>
        <v>120000</v>
      </c>
      <c r="H19" s="486">
        <v>2</v>
      </c>
      <c r="I19" s="486">
        <f t="shared" si="1"/>
        <v>120000</v>
      </c>
    </row>
    <row r="20" spans="1:9" ht="15.75">
      <c r="A20" s="486">
        <v>11</v>
      </c>
      <c r="B20" s="730" t="s">
        <v>582</v>
      </c>
      <c r="C20" s="486">
        <v>2022</v>
      </c>
      <c r="D20" s="486" t="s">
        <v>12</v>
      </c>
      <c r="E20" s="36">
        <v>7900</v>
      </c>
      <c r="F20" s="486">
        <v>35</v>
      </c>
      <c r="G20" s="36">
        <f t="shared" si="0"/>
        <v>276500</v>
      </c>
      <c r="H20" s="486">
        <v>35</v>
      </c>
      <c r="I20" s="486">
        <f t="shared" si="1"/>
        <v>276500</v>
      </c>
    </row>
    <row r="21" spans="1:9" ht="31.5">
      <c r="A21" s="486">
        <v>12</v>
      </c>
      <c r="B21" s="730" t="s">
        <v>272</v>
      </c>
      <c r="C21" s="486">
        <v>2021</v>
      </c>
      <c r="D21" s="486" t="s">
        <v>12</v>
      </c>
      <c r="E21" s="36">
        <v>8000</v>
      </c>
      <c r="F21" s="486">
        <v>40</v>
      </c>
      <c r="G21" s="36">
        <f t="shared" si="0"/>
        <v>320000</v>
      </c>
      <c r="H21" s="486">
        <v>40</v>
      </c>
      <c r="I21" s="486">
        <f t="shared" si="1"/>
        <v>320000</v>
      </c>
    </row>
    <row r="22" spans="1:9" ht="15.75">
      <c r="A22" s="486">
        <v>13</v>
      </c>
      <c r="B22" s="730" t="s">
        <v>2636</v>
      </c>
      <c r="C22" s="486">
        <v>2022</v>
      </c>
      <c r="D22" s="486" t="s">
        <v>12</v>
      </c>
      <c r="E22" s="36">
        <v>4000</v>
      </c>
      <c r="F22" s="486">
        <v>20</v>
      </c>
      <c r="G22" s="36">
        <f t="shared" si="0"/>
        <v>80000</v>
      </c>
      <c r="H22" s="486">
        <v>20</v>
      </c>
      <c r="I22" s="486">
        <f t="shared" si="1"/>
        <v>80000</v>
      </c>
    </row>
    <row r="23" spans="1:9" ht="15.75">
      <c r="A23" s="486">
        <v>14</v>
      </c>
      <c r="B23" s="730" t="s">
        <v>249</v>
      </c>
      <c r="C23" s="486">
        <v>2021</v>
      </c>
      <c r="D23" s="486" t="s">
        <v>767</v>
      </c>
      <c r="E23" s="36">
        <v>6500</v>
      </c>
      <c r="F23" s="486">
        <v>54.95</v>
      </c>
      <c r="G23" s="36">
        <f t="shared" si="0"/>
        <v>357175</v>
      </c>
      <c r="H23" s="486">
        <v>54.95</v>
      </c>
      <c r="I23" s="486">
        <f t="shared" si="1"/>
        <v>357175</v>
      </c>
    </row>
    <row r="24" spans="1:9" ht="15.75">
      <c r="A24" s="486">
        <v>15</v>
      </c>
      <c r="B24" s="730" t="s">
        <v>249</v>
      </c>
      <c r="C24" s="486">
        <v>2021</v>
      </c>
      <c r="D24" s="486" t="s">
        <v>767</v>
      </c>
      <c r="E24" s="36">
        <v>5100</v>
      </c>
      <c r="F24" s="486">
        <v>85.2</v>
      </c>
      <c r="G24" s="36">
        <f t="shared" si="0"/>
        <v>434520</v>
      </c>
      <c r="H24" s="486">
        <v>85.2</v>
      </c>
      <c r="I24" s="486">
        <f t="shared" si="1"/>
        <v>434520</v>
      </c>
    </row>
    <row r="25" spans="1:9" ht="15.75">
      <c r="A25" s="486">
        <v>16</v>
      </c>
      <c r="B25" s="730" t="s">
        <v>1078</v>
      </c>
      <c r="C25" s="486">
        <v>2021</v>
      </c>
      <c r="D25" s="486" t="s">
        <v>12</v>
      </c>
      <c r="E25" s="36">
        <v>138000</v>
      </c>
      <c r="F25" s="486">
        <v>4</v>
      </c>
      <c r="G25" s="36">
        <f t="shared" si="0"/>
        <v>552000</v>
      </c>
      <c r="H25" s="486">
        <v>4</v>
      </c>
      <c r="I25" s="486">
        <f t="shared" si="1"/>
        <v>552000</v>
      </c>
    </row>
    <row r="26" spans="1:9" ht="15.75">
      <c r="A26" s="486">
        <v>17</v>
      </c>
      <c r="B26" s="730" t="s">
        <v>95</v>
      </c>
      <c r="C26" s="486">
        <v>2021</v>
      </c>
      <c r="D26" s="486" t="s">
        <v>12</v>
      </c>
      <c r="E26" s="36">
        <v>55000</v>
      </c>
      <c r="F26" s="486">
        <v>4</v>
      </c>
      <c r="G26" s="36">
        <f t="shared" si="0"/>
        <v>220000</v>
      </c>
      <c r="H26" s="486">
        <v>4</v>
      </c>
      <c r="I26" s="486">
        <f t="shared" si="1"/>
        <v>220000</v>
      </c>
    </row>
    <row r="27" spans="1:9" ht="15.75">
      <c r="A27" s="486">
        <v>18</v>
      </c>
      <c r="B27" s="730" t="s">
        <v>479</v>
      </c>
      <c r="C27" s="486">
        <v>2022</v>
      </c>
      <c r="D27" s="486" t="s">
        <v>12</v>
      </c>
      <c r="E27" s="36">
        <v>46800</v>
      </c>
      <c r="F27" s="486">
        <v>4</v>
      </c>
      <c r="G27" s="36">
        <f t="shared" si="0"/>
        <v>187200</v>
      </c>
      <c r="H27" s="486">
        <v>4</v>
      </c>
      <c r="I27" s="486">
        <f t="shared" si="1"/>
        <v>187200</v>
      </c>
    </row>
    <row r="28" spans="1:9" ht="31.5">
      <c r="A28" s="486">
        <v>19</v>
      </c>
      <c r="B28" s="730" t="s">
        <v>2637</v>
      </c>
      <c r="C28" s="486">
        <v>2021</v>
      </c>
      <c r="D28" s="486" t="s">
        <v>12</v>
      </c>
      <c r="E28" s="36">
        <v>120000</v>
      </c>
      <c r="F28" s="486">
        <v>2</v>
      </c>
      <c r="G28" s="36">
        <f t="shared" si="0"/>
        <v>240000</v>
      </c>
      <c r="H28" s="486">
        <v>2</v>
      </c>
      <c r="I28" s="486">
        <f t="shared" si="1"/>
        <v>240000</v>
      </c>
    </row>
    <row r="29" spans="1:9" ht="31.5">
      <c r="A29" s="486">
        <v>20</v>
      </c>
      <c r="B29" s="730" t="s">
        <v>2637</v>
      </c>
      <c r="C29" s="486">
        <v>2021</v>
      </c>
      <c r="D29" s="486" t="s">
        <v>12</v>
      </c>
      <c r="E29" s="36">
        <v>150000</v>
      </c>
      <c r="F29" s="486">
        <v>4</v>
      </c>
      <c r="G29" s="36">
        <f t="shared" si="0"/>
        <v>600000</v>
      </c>
      <c r="H29" s="486">
        <v>4</v>
      </c>
      <c r="I29" s="486">
        <f t="shared" si="1"/>
        <v>600000</v>
      </c>
    </row>
    <row r="30" spans="1:9" ht="15.75">
      <c r="A30" s="486">
        <v>21</v>
      </c>
      <c r="B30" s="730" t="s">
        <v>2638</v>
      </c>
      <c r="C30" s="486">
        <v>2021</v>
      </c>
      <c r="D30" s="486" t="s">
        <v>12</v>
      </c>
      <c r="E30" s="36">
        <v>20000</v>
      </c>
      <c r="F30" s="486">
        <v>2</v>
      </c>
      <c r="G30" s="36">
        <f t="shared" si="0"/>
        <v>40000</v>
      </c>
      <c r="H30" s="486">
        <v>2</v>
      </c>
      <c r="I30" s="486">
        <f t="shared" si="1"/>
        <v>40000</v>
      </c>
    </row>
    <row r="31" spans="1:9" ht="15.75">
      <c r="A31" s="486">
        <v>22</v>
      </c>
      <c r="B31" s="730" t="s">
        <v>1957</v>
      </c>
      <c r="C31" s="486">
        <v>2022</v>
      </c>
      <c r="D31" s="486" t="s">
        <v>12</v>
      </c>
      <c r="E31" s="36">
        <v>14833</v>
      </c>
      <c r="F31" s="486">
        <v>12</v>
      </c>
      <c r="G31" s="36">
        <f t="shared" si="0"/>
        <v>177996</v>
      </c>
      <c r="H31" s="486">
        <v>12</v>
      </c>
      <c r="I31" s="486">
        <f t="shared" si="1"/>
        <v>177996</v>
      </c>
    </row>
    <row r="32" spans="1:9" ht="15.75">
      <c r="A32" s="486">
        <v>23</v>
      </c>
      <c r="B32" s="730" t="s">
        <v>583</v>
      </c>
      <c r="C32" s="486">
        <v>2022</v>
      </c>
      <c r="D32" s="486" t="s">
        <v>12</v>
      </c>
      <c r="E32" s="36">
        <v>15000</v>
      </c>
      <c r="F32" s="486">
        <v>1</v>
      </c>
      <c r="G32" s="36">
        <f t="shared" si="0"/>
        <v>15000</v>
      </c>
      <c r="H32" s="486">
        <v>1</v>
      </c>
      <c r="I32" s="486">
        <f t="shared" si="1"/>
        <v>15000</v>
      </c>
    </row>
    <row r="33" spans="1:9" ht="15.75">
      <c r="A33" s="486">
        <v>24</v>
      </c>
      <c r="B33" s="730" t="s">
        <v>2639</v>
      </c>
      <c r="C33" s="486">
        <v>2022</v>
      </c>
      <c r="D33" s="486" t="s">
        <v>12</v>
      </c>
      <c r="E33" s="36">
        <v>25000</v>
      </c>
      <c r="F33" s="486">
        <v>1</v>
      </c>
      <c r="G33" s="36">
        <f t="shared" si="0"/>
        <v>25000</v>
      </c>
      <c r="H33" s="486">
        <v>1</v>
      </c>
      <c r="I33" s="486">
        <f t="shared" si="1"/>
        <v>25000</v>
      </c>
    </row>
    <row r="34" spans="1:9" ht="15.75">
      <c r="A34" s="486">
        <v>25</v>
      </c>
      <c r="B34" s="730" t="s">
        <v>1308</v>
      </c>
      <c r="C34" s="486">
        <v>2021</v>
      </c>
      <c r="D34" s="486" t="s">
        <v>12</v>
      </c>
      <c r="E34" s="36">
        <v>2500</v>
      </c>
      <c r="F34" s="486">
        <v>6</v>
      </c>
      <c r="G34" s="36">
        <f t="shared" si="0"/>
        <v>15000</v>
      </c>
      <c r="H34" s="486">
        <v>6</v>
      </c>
      <c r="I34" s="486" t="e">
        <f>SUM(G34)+I34:I2I4:I49</f>
        <v>#NAME?</v>
      </c>
    </row>
    <row r="35" spans="1:9" ht="15.75">
      <c r="A35" s="486">
        <v>26</v>
      </c>
      <c r="B35" s="730" t="s">
        <v>2640</v>
      </c>
      <c r="C35" s="486">
        <v>2022</v>
      </c>
      <c r="D35" s="486" t="s">
        <v>12</v>
      </c>
      <c r="E35" s="36">
        <v>6000</v>
      </c>
      <c r="F35" s="486">
        <v>2</v>
      </c>
      <c r="G35" s="36">
        <f t="shared" si="0"/>
        <v>12000</v>
      </c>
      <c r="H35" s="486">
        <v>2</v>
      </c>
      <c r="I35" s="486">
        <f t="shared" si="1"/>
        <v>12000</v>
      </c>
    </row>
    <row r="36" spans="1:9" ht="15.75">
      <c r="A36" s="486">
        <v>27</v>
      </c>
      <c r="B36" s="730" t="s">
        <v>912</v>
      </c>
      <c r="C36" s="486">
        <v>2022</v>
      </c>
      <c r="D36" s="486" t="s">
        <v>12</v>
      </c>
      <c r="E36" s="36">
        <v>15000</v>
      </c>
      <c r="F36" s="486">
        <v>2</v>
      </c>
      <c r="G36" s="36">
        <f t="shared" si="0"/>
        <v>30000</v>
      </c>
      <c r="H36" s="486">
        <v>2</v>
      </c>
      <c r="I36" s="486">
        <f t="shared" si="1"/>
        <v>30000</v>
      </c>
    </row>
    <row r="37" spans="1:9" ht="15.75">
      <c r="A37" s="486">
        <v>28</v>
      </c>
      <c r="B37" s="730" t="s">
        <v>2641</v>
      </c>
      <c r="C37" s="486">
        <v>2022</v>
      </c>
      <c r="D37" s="486" t="s">
        <v>12</v>
      </c>
      <c r="E37" s="36">
        <v>3000</v>
      </c>
      <c r="F37" s="486">
        <v>1</v>
      </c>
      <c r="G37" s="36">
        <f t="shared" si="0"/>
        <v>3000</v>
      </c>
      <c r="H37" s="486">
        <v>1</v>
      </c>
      <c r="I37" s="486">
        <f t="shared" si="1"/>
        <v>3000</v>
      </c>
    </row>
    <row r="38" spans="1:9" ht="15.75">
      <c r="A38" s="486">
        <v>29</v>
      </c>
      <c r="B38" s="730" t="s">
        <v>1428</v>
      </c>
      <c r="C38" s="731">
        <v>2022</v>
      </c>
      <c r="D38" s="731" t="s">
        <v>12</v>
      </c>
      <c r="E38" s="36">
        <v>12000</v>
      </c>
      <c r="F38" s="486">
        <v>1</v>
      </c>
      <c r="G38" s="36">
        <f t="shared" si="0"/>
        <v>12000</v>
      </c>
      <c r="H38" s="486">
        <v>1</v>
      </c>
      <c r="I38" s="486">
        <f t="shared" si="1"/>
        <v>12000</v>
      </c>
    </row>
    <row r="39" spans="1:9" ht="15.75">
      <c r="A39" s="486">
        <v>30</v>
      </c>
      <c r="B39" s="730" t="s">
        <v>752</v>
      </c>
      <c r="C39" s="731">
        <v>2022</v>
      </c>
      <c r="D39" s="731" t="s">
        <v>12</v>
      </c>
      <c r="E39" s="36">
        <v>12000</v>
      </c>
      <c r="F39" s="486">
        <v>1</v>
      </c>
      <c r="G39" s="36">
        <f t="shared" si="0"/>
        <v>12000</v>
      </c>
      <c r="H39" s="486">
        <v>1</v>
      </c>
      <c r="I39" s="486">
        <f t="shared" si="1"/>
        <v>12000</v>
      </c>
    </row>
    <row r="40" spans="1:9" ht="15.75">
      <c r="A40" s="486">
        <v>31</v>
      </c>
      <c r="B40" s="730" t="s">
        <v>2642</v>
      </c>
      <c r="C40" s="731">
        <v>2022</v>
      </c>
      <c r="D40" s="731" t="s">
        <v>12</v>
      </c>
      <c r="E40" s="36">
        <v>5000</v>
      </c>
      <c r="F40" s="486">
        <v>2</v>
      </c>
      <c r="G40" s="36">
        <f t="shared" si="0"/>
        <v>10000</v>
      </c>
      <c r="H40" s="486">
        <v>2</v>
      </c>
      <c r="I40" s="486">
        <f t="shared" si="1"/>
        <v>10000</v>
      </c>
    </row>
    <row r="41" spans="1:9" ht="15.75">
      <c r="A41" s="486">
        <v>32</v>
      </c>
      <c r="B41" s="730" t="s">
        <v>2643</v>
      </c>
      <c r="C41" s="731">
        <v>2022</v>
      </c>
      <c r="D41" s="731" t="s">
        <v>12</v>
      </c>
      <c r="E41" s="36">
        <v>1000</v>
      </c>
      <c r="F41" s="486">
        <v>5</v>
      </c>
      <c r="G41" s="36">
        <f t="shared" si="0"/>
        <v>5000</v>
      </c>
      <c r="H41" s="486">
        <v>5</v>
      </c>
      <c r="I41" s="486">
        <f t="shared" si="1"/>
        <v>5000</v>
      </c>
    </row>
    <row r="42" spans="1:9" ht="31.5">
      <c r="A42" s="486">
        <v>33</v>
      </c>
      <c r="B42" s="730" t="s">
        <v>2644</v>
      </c>
      <c r="C42" s="731">
        <v>2022</v>
      </c>
      <c r="D42" s="731" t="s">
        <v>12</v>
      </c>
      <c r="E42" s="36">
        <v>3500</v>
      </c>
      <c r="F42" s="486">
        <v>20</v>
      </c>
      <c r="G42" s="36">
        <f t="shared" si="0"/>
        <v>70000</v>
      </c>
      <c r="H42" s="486">
        <v>20</v>
      </c>
      <c r="I42" s="486">
        <f t="shared" si="1"/>
        <v>70000</v>
      </c>
    </row>
    <row r="43" spans="1:9" ht="15.75">
      <c r="A43" s="486">
        <v>34</v>
      </c>
      <c r="B43" s="730" t="s">
        <v>2645</v>
      </c>
      <c r="C43" s="731">
        <v>2022</v>
      </c>
      <c r="D43" s="731" t="s">
        <v>12</v>
      </c>
      <c r="E43" s="36">
        <v>3500</v>
      </c>
      <c r="F43" s="486">
        <v>2</v>
      </c>
      <c r="G43" s="36">
        <f t="shared" si="0"/>
        <v>7000</v>
      </c>
      <c r="H43" s="486">
        <v>2</v>
      </c>
      <c r="I43" s="486">
        <f t="shared" si="1"/>
        <v>7000</v>
      </c>
    </row>
    <row r="44" spans="1:9" ht="15.75">
      <c r="A44" s="486">
        <v>35</v>
      </c>
      <c r="B44" s="730" t="s">
        <v>1472</v>
      </c>
      <c r="C44" s="731">
        <v>2022</v>
      </c>
      <c r="D44" s="731" t="s">
        <v>12</v>
      </c>
      <c r="E44" s="36">
        <v>833.3</v>
      </c>
      <c r="F44" s="486">
        <v>12</v>
      </c>
      <c r="G44" s="36">
        <f t="shared" si="0"/>
        <v>9999.5999999999985</v>
      </c>
      <c r="H44" s="486">
        <v>12</v>
      </c>
      <c r="I44" s="486">
        <f t="shared" si="1"/>
        <v>9999.5999999999985</v>
      </c>
    </row>
    <row r="45" spans="1:9" ht="15.75">
      <c r="A45" s="486">
        <v>36</v>
      </c>
      <c r="B45" s="730" t="s">
        <v>2646</v>
      </c>
      <c r="C45" s="731">
        <v>2022</v>
      </c>
      <c r="D45" s="731" t="s">
        <v>12</v>
      </c>
      <c r="E45" s="36">
        <v>917</v>
      </c>
      <c r="F45" s="486">
        <v>6</v>
      </c>
      <c r="G45" s="36">
        <f t="shared" si="0"/>
        <v>5502</v>
      </c>
      <c r="H45" s="486">
        <v>6</v>
      </c>
      <c r="I45" s="486">
        <f t="shared" si="1"/>
        <v>5502</v>
      </c>
    </row>
    <row r="46" spans="1:9" ht="15.75">
      <c r="A46" s="486">
        <v>37</v>
      </c>
      <c r="B46" s="730" t="s">
        <v>2647</v>
      </c>
      <c r="C46" s="731">
        <v>2022</v>
      </c>
      <c r="D46" s="731" t="s">
        <v>12</v>
      </c>
      <c r="E46" s="36">
        <v>3500</v>
      </c>
      <c r="F46" s="486">
        <v>2</v>
      </c>
      <c r="G46" s="36">
        <f t="shared" si="0"/>
        <v>7000</v>
      </c>
      <c r="H46" s="486">
        <v>2</v>
      </c>
      <c r="I46" s="486">
        <f t="shared" si="1"/>
        <v>7000</v>
      </c>
    </row>
    <row r="47" spans="1:9" ht="15.75">
      <c r="A47" s="486">
        <v>38</v>
      </c>
      <c r="B47" s="730" t="s">
        <v>2648</v>
      </c>
      <c r="C47" s="731">
        <v>2022</v>
      </c>
      <c r="D47" s="731" t="s">
        <v>12</v>
      </c>
      <c r="E47" s="36">
        <v>12500</v>
      </c>
      <c r="F47" s="486">
        <v>1</v>
      </c>
      <c r="G47" s="36">
        <f t="shared" si="0"/>
        <v>12500</v>
      </c>
      <c r="H47" s="486">
        <v>1</v>
      </c>
      <c r="I47" s="486">
        <f t="shared" si="1"/>
        <v>12500</v>
      </c>
    </row>
    <row r="48" spans="1:9" ht="15.75">
      <c r="A48" s="486">
        <v>39</v>
      </c>
      <c r="B48" s="730" t="s">
        <v>2649</v>
      </c>
      <c r="C48" s="731">
        <v>2022</v>
      </c>
      <c r="D48" s="731" t="s">
        <v>12</v>
      </c>
      <c r="E48" s="36">
        <v>3600</v>
      </c>
      <c r="F48" s="486">
        <v>2</v>
      </c>
      <c r="G48" s="36">
        <f t="shared" si="0"/>
        <v>7200</v>
      </c>
      <c r="H48" s="486">
        <v>2</v>
      </c>
      <c r="I48" s="486">
        <f t="shared" si="1"/>
        <v>7200</v>
      </c>
    </row>
    <row r="49" spans="1:9" ht="15.75">
      <c r="A49" s="486">
        <v>40</v>
      </c>
      <c r="B49" s="730" t="s">
        <v>2650</v>
      </c>
      <c r="C49" s="731">
        <v>2022</v>
      </c>
      <c r="D49" s="731" t="s">
        <v>12</v>
      </c>
      <c r="E49" s="36">
        <v>4500</v>
      </c>
      <c r="F49" s="486">
        <v>1</v>
      </c>
      <c r="G49" s="36">
        <f t="shared" si="0"/>
        <v>4500</v>
      </c>
      <c r="H49" s="486">
        <v>1</v>
      </c>
      <c r="I49" s="486">
        <f t="shared" si="1"/>
        <v>4500</v>
      </c>
    </row>
    <row r="50" spans="1:9" ht="15.75">
      <c r="A50" s="486">
        <v>41</v>
      </c>
      <c r="B50" s="730" t="s">
        <v>2651</v>
      </c>
      <c r="C50" s="731">
        <v>2022</v>
      </c>
      <c r="D50" s="731" t="s">
        <v>12</v>
      </c>
      <c r="E50" s="36">
        <v>850</v>
      </c>
      <c r="F50" s="486">
        <v>6</v>
      </c>
      <c r="G50" s="36">
        <f t="shared" si="0"/>
        <v>5100</v>
      </c>
      <c r="H50" s="486">
        <v>6</v>
      </c>
      <c r="I50" s="486">
        <f t="shared" si="1"/>
        <v>5100</v>
      </c>
    </row>
    <row r="51" spans="1:9" ht="31.5">
      <c r="A51" s="486">
        <v>42</v>
      </c>
      <c r="B51" s="730" t="s">
        <v>2652</v>
      </c>
      <c r="C51" s="731">
        <v>2022</v>
      </c>
      <c r="D51" s="731" t="s">
        <v>12</v>
      </c>
      <c r="E51" s="36">
        <v>4500</v>
      </c>
      <c r="F51" s="486">
        <v>1</v>
      </c>
      <c r="G51" s="36">
        <f t="shared" si="0"/>
        <v>4500</v>
      </c>
      <c r="H51" s="486">
        <v>1</v>
      </c>
      <c r="I51" s="486">
        <f t="shared" si="1"/>
        <v>4500</v>
      </c>
    </row>
    <row r="52" spans="1:9" ht="31.5">
      <c r="A52" s="486">
        <v>43</v>
      </c>
      <c r="B52" s="730" t="s">
        <v>2652</v>
      </c>
      <c r="C52" s="731">
        <v>2022</v>
      </c>
      <c r="D52" s="731" t="s">
        <v>12</v>
      </c>
      <c r="E52" s="36">
        <v>9500</v>
      </c>
      <c r="F52" s="486">
        <v>1</v>
      </c>
      <c r="G52" s="36">
        <v>9500</v>
      </c>
      <c r="H52" s="486">
        <v>1</v>
      </c>
      <c r="I52" s="486">
        <f t="shared" si="1"/>
        <v>9500</v>
      </c>
    </row>
    <row r="53" spans="1:9" ht="15.75">
      <c r="A53" s="486">
        <v>44</v>
      </c>
      <c r="B53" s="730" t="s">
        <v>2653</v>
      </c>
      <c r="C53" s="731">
        <v>2022</v>
      </c>
      <c r="D53" s="731" t="s">
        <v>12</v>
      </c>
      <c r="E53" s="36">
        <v>16000</v>
      </c>
      <c r="F53" s="486">
        <v>1</v>
      </c>
      <c r="G53" s="36">
        <v>16000</v>
      </c>
      <c r="H53" s="486">
        <v>1</v>
      </c>
      <c r="I53" s="486">
        <f t="shared" si="1"/>
        <v>16000</v>
      </c>
    </row>
    <row r="54" spans="1:9" ht="15.75">
      <c r="A54" s="486">
        <v>45</v>
      </c>
      <c r="B54" s="730" t="s">
        <v>2654</v>
      </c>
      <c r="C54" s="731">
        <v>2022</v>
      </c>
      <c r="D54" s="731" t="s">
        <v>12</v>
      </c>
      <c r="E54" s="36">
        <v>500</v>
      </c>
      <c r="F54" s="486">
        <v>50</v>
      </c>
      <c r="G54" s="36">
        <v>25000</v>
      </c>
      <c r="H54" s="486">
        <v>50</v>
      </c>
      <c r="I54" s="486">
        <f t="shared" si="1"/>
        <v>25000</v>
      </c>
    </row>
    <row r="55" spans="1:9" ht="15.75">
      <c r="A55" s="486">
        <v>46</v>
      </c>
      <c r="B55" s="730" t="s">
        <v>2655</v>
      </c>
      <c r="C55" s="731">
        <v>2022</v>
      </c>
      <c r="D55" s="731" t="s">
        <v>12</v>
      </c>
      <c r="E55" s="36">
        <v>5000</v>
      </c>
      <c r="F55" s="486">
        <v>2</v>
      </c>
      <c r="G55" s="36">
        <v>10000</v>
      </c>
      <c r="H55" s="486">
        <v>2</v>
      </c>
      <c r="I55" s="486">
        <f t="shared" si="1"/>
        <v>10000</v>
      </c>
    </row>
    <row r="56" spans="1:9" ht="15.75">
      <c r="A56" s="486">
        <v>47</v>
      </c>
      <c r="B56" s="730" t="s">
        <v>1724</v>
      </c>
      <c r="C56" s="731">
        <v>2022</v>
      </c>
      <c r="D56" s="731" t="s">
        <v>12</v>
      </c>
      <c r="E56" s="36">
        <v>11000</v>
      </c>
      <c r="F56" s="486">
        <v>1</v>
      </c>
      <c r="G56" s="36">
        <v>11000</v>
      </c>
      <c r="H56" s="486">
        <v>1</v>
      </c>
      <c r="I56" s="486">
        <f t="shared" si="1"/>
        <v>11000</v>
      </c>
    </row>
    <row r="57" spans="1:9" ht="15.75">
      <c r="A57" s="486">
        <v>48</v>
      </c>
      <c r="B57" s="730" t="s">
        <v>2656</v>
      </c>
      <c r="C57" s="731">
        <v>2022</v>
      </c>
      <c r="D57" s="731" t="s">
        <v>12</v>
      </c>
      <c r="E57" s="36">
        <v>3100</v>
      </c>
      <c r="F57" s="486">
        <v>4</v>
      </c>
      <c r="G57" s="36">
        <v>12400</v>
      </c>
      <c r="H57" s="486">
        <v>3</v>
      </c>
      <c r="I57" s="486">
        <f t="shared" si="1"/>
        <v>12400</v>
      </c>
    </row>
    <row r="58" spans="1:9" ht="15.75">
      <c r="A58" s="486">
        <v>49</v>
      </c>
      <c r="B58" s="730" t="s">
        <v>2657</v>
      </c>
      <c r="C58" s="731">
        <v>2022</v>
      </c>
      <c r="D58" s="731" t="s">
        <v>767</v>
      </c>
      <c r="E58" s="36">
        <v>260</v>
      </c>
      <c r="F58" s="486">
        <v>100</v>
      </c>
      <c r="G58" s="36">
        <v>26000</v>
      </c>
      <c r="H58" s="486">
        <v>6</v>
      </c>
      <c r="I58" s="486" t="e">
        <f>SUM(G58)+I58:I2I4:I73</f>
        <v>#NAME?</v>
      </c>
    </row>
    <row r="59" spans="1:9" ht="15.75">
      <c r="A59" s="486">
        <v>50</v>
      </c>
      <c r="B59" s="730" t="s">
        <v>2658</v>
      </c>
      <c r="C59" s="731">
        <v>2022</v>
      </c>
      <c r="D59" s="731" t="s">
        <v>12</v>
      </c>
      <c r="E59" s="36">
        <v>5000</v>
      </c>
      <c r="F59" s="486">
        <v>1</v>
      </c>
      <c r="G59" s="36">
        <v>5000</v>
      </c>
      <c r="H59" s="486">
        <v>1</v>
      </c>
      <c r="I59" s="486">
        <f t="shared" si="1"/>
        <v>5000</v>
      </c>
    </row>
    <row r="60" spans="1:9" ht="15.75">
      <c r="A60" s="486">
        <v>51</v>
      </c>
      <c r="B60" s="730" t="s">
        <v>2659</v>
      </c>
      <c r="C60" s="731">
        <v>2022</v>
      </c>
      <c r="D60" s="731" t="s">
        <v>12</v>
      </c>
      <c r="E60" s="36">
        <v>8000</v>
      </c>
      <c r="F60" s="486">
        <v>4</v>
      </c>
      <c r="G60" s="36">
        <v>32000</v>
      </c>
      <c r="H60" s="486">
        <v>4</v>
      </c>
      <c r="I60" s="486">
        <f t="shared" si="1"/>
        <v>32000</v>
      </c>
    </row>
    <row r="61" spans="1:9" ht="15.75">
      <c r="A61" s="486">
        <v>52</v>
      </c>
      <c r="B61" s="730" t="s">
        <v>2659</v>
      </c>
      <c r="C61" s="731">
        <v>2022</v>
      </c>
      <c r="D61" s="731" t="s">
        <v>12</v>
      </c>
      <c r="E61" s="36">
        <v>10000</v>
      </c>
      <c r="F61" s="486">
        <v>4</v>
      </c>
      <c r="G61" s="36">
        <v>40000</v>
      </c>
      <c r="H61" s="486">
        <v>4</v>
      </c>
      <c r="I61" s="486">
        <f t="shared" si="1"/>
        <v>40000</v>
      </c>
    </row>
    <row r="62" spans="1:9" ht="15.75">
      <c r="A62" s="486">
        <v>53</v>
      </c>
      <c r="B62" s="730" t="s">
        <v>2659</v>
      </c>
      <c r="C62" s="731">
        <v>2022</v>
      </c>
      <c r="D62" s="731" t="s">
        <v>12</v>
      </c>
      <c r="E62" s="36">
        <v>2500</v>
      </c>
      <c r="F62" s="486">
        <v>12</v>
      </c>
      <c r="G62" s="36">
        <v>30000</v>
      </c>
      <c r="H62" s="486">
        <v>12</v>
      </c>
      <c r="I62" s="486">
        <f t="shared" si="1"/>
        <v>30000</v>
      </c>
    </row>
    <row r="63" spans="1:9" ht="31.5">
      <c r="A63" s="486">
        <v>54</v>
      </c>
      <c r="B63" s="730" t="s">
        <v>2660</v>
      </c>
      <c r="C63" s="731">
        <v>2022</v>
      </c>
      <c r="D63" s="731" t="s">
        <v>12</v>
      </c>
      <c r="E63" s="36">
        <v>250</v>
      </c>
      <c r="F63" s="486">
        <v>40</v>
      </c>
      <c r="G63" s="36">
        <v>10000</v>
      </c>
      <c r="H63" s="486">
        <v>40</v>
      </c>
      <c r="I63" s="486">
        <f t="shared" si="1"/>
        <v>10000</v>
      </c>
    </row>
    <row r="64" spans="1:9" ht="15.75">
      <c r="A64" s="486">
        <v>55</v>
      </c>
      <c r="B64" s="730" t="s">
        <v>2661</v>
      </c>
      <c r="C64" s="731">
        <v>2022</v>
      </c>
      <c r="D64" s="731" t="s">
        <v>12</v>
      </c>
      <c r="E64" s="36">
        <v>700</v>
      </c>
      <c r="F64" s="486">
        <v>20</v>
      </c>
      <c r="G64" s="36">
        <v>14000</v>
      </c>
      <c r="H64" s="486">
        <v>20</v>
      </c>
      <c r="I64" s="486">
        <f t="shared" si="1"/>
        <v>14000</v>
      </c>
    </row>
    <row r="65" spans="1:9" ht="15.75">
      <c r="A65" s="486">
        <v>56</v>
      </c>
      <c r="B65" s="730" t="s">
        <v>2662</v>
      </c>
      <c r="C65" s="731">
        <v>2022</v>
      </c>
      <c r="D65" s="731" t="s">
        <v>12</v>
      </c>
      <c r="E65" s="36">
        <v>7000</v>
      </c>
      <c r="F65" s="486">
        <v>2</v>
      </c>
      <c r="G65" s="36">
        <v>14000</v>
      </c>
      <c r="H65" s="486">
        <v>2</v>
      </c>
      <c r="I65" s="486">
        <f t="shared" si="1"/>
        <v>14000</v>
      </c>
    </row>
    <row r="66" spans="1:9" ht="15.75">
      <c r="A66" s="486">
        <v>57</v>
      </c>
      <c r="B66" s="730" t="s">
        <v>2663</v>
      </c>
      <c r="C66" s="731">
        <v>2022</v>
      </c>
      <c r="D66" s="731" t="s">
        <v>12</v>
      </c>
      <c r="E66" s="36">
        <v>4500</v>
      </c>
      <c r="F66" s="486">
        <v>1</v>
      </c>
      <c r="G66" s="36">
        <v>4500</v>
      </c>
      <c r="H66" s="486">
        <v>1</v>
      </c>
      <c r="I66" s="486">
        <f t="shared" si="1"/>
        <v>4500</v>
      </c>
    </row>
    <row r="67" spans="1:9" ht="31.5">
      <c r="A67" s="486">
        <v>58</v>
      </c>
      <c r="B67" s="730" t="s">
        <v>2664</v>
      </c>
      <c r="C67" s="731">
        <v>2022</v>
      </c>
      <c r="D67" s="731" t="s">
        <v>12</v>
      </c>
      <c r="E67" s="36">
        <v>40000</v>
      </c>
      <c r="F67" s="486">
        <v>1</v>
      </c>
      <c r="G67" s="36">
        <v>40000</v>
      </c>
      <c r="H67" s="486">
        <v>1</v>
      </c>
      <c r="I67" s="486">
        <f t="shared" si="1"/>
        <v>40000</v>
      </c>
    </row>
    <row r="68" spans="1:9" ht="15.75">
      <c r="A68" s="486">
        <v>59</v>
      </c>
      <c r="B68" s="730" t="s">
        <v>177</v>
      </c>
      <c r="C68" s="731">
        <v>2022</v>
      </c>
      <c r="D68" s="731" t="s">
        <v>12</v>
      </c>
      <c r="E68" s="36">
        <v>10000</v>
      </c>
      <c r="F68" s="486">
        <v>4</v>
      </c>
      <c r="G68" s="36">
        <v>40000</v>
      </c>
      <c r="H68" s="486">
        <v>4</v>
      </c>
      <c r="I68" s="486">
        <f t="shared" si="1"/>
        <v>40000</v>
      </c>
    </row>
    <row r="69" spans="1:9" ht="15.75">
      <c r="A69" s="486">
        <v>60</v>
      </c>
      <c r="B69" s="730" t="s">
        <v>2665</v>
      </c>
      <c r="C69" s="731"/>
      <c r="D69" s="731" t="s">
        <v>12</v>
      </c>
      <c r="E69" s="36"/>
      <c r="F69" s="486">
        <v>9720</v>
      </c>
      <c r="G69" s="36"/>
      <c r="H69" s="486">
        <v>9720</v>
      </c>
      <c r="I69" s="486">
        <f t="shared" si="1"/>
        <v>0</v>
      </c>
    </row>
    <row r="70" spans="1:9" ht="15.75">
      <c r="A70" s="486">
        <v>61</v>
      </c>
      <c r="B70" s="730" t="s">
        <v>248</v>
      </c>
      <c r="C70" s="731">
        <v>2021</v>
      </c>
      <c r="D70" s="731" t="s">
        <v>12</v>
      </c>
      <c r="E70" s="36">
        <v>50000</v>
      </c>
      <c r="F70" s="486">
        <v>3</v>
      </c>
      <c r="G70" s="36">
        <v>150000</v>
      </c>
      <c r="H70" s="486">
        <v>3</v>
      </c>
      <c r="I70" s="486">
        <f t="shared" si="1"/>
        <v>150000</v>
      </c>
    </row>
    <row r="71" spans="1:9" ht="31.5">
      <c r="A71" s="486">
        <v>62</v>
      </c>
      <c r="B71" s="730" t="s">
        <v>2666</v>
      </c>
      <c r="C71" s="731">
        <v>2023</v>
      </c>
      <c r="D71" s="731" t="s">
        <v>12</v>
      </c>
      <c r="E71" s="36">
        <v>60000</v>
      </c>
      <c r="F71" s="486">
        <v>1</v>
      </c>
      <c r="G71" s="36">
        <v>60000</v>
      </c>
      <c r="H71" s="486">
        <v>1</v>
      </c>
      <c r="I71" s="486">
        <f t="shared" si="1"/>
        <v>60000</v>
      </c>
    </row>
    <row r="72" spans="1:9" ht="15.75">
      <c r="A72" s="486">
        <v>63</v>
      </c>
      <c r="B72" s="730" t="s">
        <v>2667</v>
      </c>
      <c r="C72" s="731">
        <v>2023</v>
      </c>
      <c r="D72" s="731" t="s">
        <v>12</v>
      </c>
      <c r="E72" s="36">
        <v>56666</v>
      </c>
      <c r="F72" s="486">
        <v>1</v>
      </c>
      <c r="G72" s="36">
        <v>56666</v>
      </c>
      <c r="H72" s="486">
        <v>1</v>
      </c>
      <c r="I72" s="486">
        <f t="shared" si="1"/>
        <v>56666</v>
      </c>
    </row>
    <row r="73" spans="1:9" ht="15.75">
      <c r="A73" s="486">
        <v>64</v>
      </c>
      <c r="B73" s="730" t="s">
        <v>434</v>
      </c>
      <c r="C73" s="731">
        <v>2023</v>
      </c>
      <c r="D73" s="731" t="s">
        <v>12</v>
      </c>
      <c r="E73" s="36">
        <v>44708</v>
      </c>
      <c r="F73" s="486">
        <v>1</v>
      </c>
      <c r="G73" s="36">
        <v>44708</v>
      </c>
      <c r="H73" s="486">
        <v>1</v>
      </c>
      <c r="I73" s="486">
        <f t="shared" si="1"/>
        <v>44708</v>
      </c>
    </row>
    <row r="74" spans="1:9" ht="15.75">
      <c r="A74" s="486">
        <v>65</v>
      </c>
      <c r="B74" s="730" t="s">
        <v>339</v>
      </c>
      <c r="C74" s="731">
        <v>2023</v>
      </c>
      <c r="D74" s="731" t="s">
        <v>12</v>
      </c>
      <c r="E74" s="36">
        <v>330000</v>
      </c>
      <c r="F74" s="486">
        <v>1</v>
      </c>
      <c r="G74" s="36">
        <v>330000</v>
      </c>
      <c r="H74" s="486">
        <v>1</v>
      </c>
      <c r="I74" s="486">
        <f t="shared" si="1"/>
        <v>330000</v>
      </c>
    </row>
    <row r="75" spans="1:9" ht="15.75">
      <c r="A75" s="486"/>
      <c r="B75" s="730" t="s">
        <v>638</v>
      </c>
      <c r="C75" s="731"/>
      <c r="D75" s="731"/>
      <c r="E75" s="36">
        <v>6974561</v>
      </c>
      <c r="F75" s="754">
        <v>10348.15</v>
      </c>
      <c r="G75" s="36">
        <v>6974561</v>
      </c>
      <c r="H75" s="486">
        <v>10348</v>
      </c>
      <c r="I75" s="486">
        <f t="shared" si="1"/>
        <v>6974561</v>
      </c>
    </row>
    <row r="81" spans="2:10" ht="18">
      <c r="B81" s="693" t="s">
        <v>2668</v>
      </c>
      <c r="C81" s="46"/>
      <c r="D81" s="46"/>
      <c r="E81" s="46"/>
      <c r="F81" s="46"/>
      <c r="G81" s="46"/>
      <c r="H81" s="46"/>
      <c r="I81" s="46"/>
      <c r="J81" s="46"/>
    </row>
    <row r="82" spans="2:10" ht="18">
      <c r="B82" s="693" t="s">
        <v>2669</v>
      </c>
      <c r="C82" s="46"/>
      <c r="D82" s="46"/>
      <c r="E82" s="46"/>
      <c r="F82" s="46"/>
      <c r="G82" s="46"/>
      <c r="H82" s="46"/>
      <c r="I82" s="46"/>
      <c r="J82" s="46"/>
    </row>
    <row r="83" spans="2:10" ht="15.75">
      <c r="B83" s="755"/>
      <c r="C83" s="46"/>
      <c r="D83" s="46"/>
      <c r="E83" s="46"/>
      <c r="F83" s="46"/>
      <c r="G83" s="46"/>
      <c r="H83" s="46"/>
      <c r="I83" s="46"/>
      <c r="J83" s="46"/>
    </row>
    <row r="84" spans="2:10" ht="15.75">
      <c r="B84" s="715" t="s">
        <v>1540</v>
      </c>
      <c r="C84" s="715"/>
      <c r="D84" s="715"/>
      <c r="E84" s="715"/>
      <c r="F84" s="715"/>
      <c r="G84" s="715"/>
      <c r="H84" s="715"/>
      <c r="I84" s="715"/>
      <c r="J84" s="715"/>
    </row>
    <row r="85" spans="2:10" ht="15.75">
      <c r="B85" s="1417" t="s">
        <v>634</v>
      </c>
      <c r="C85" s="1417" t="s">
        <v>648</v>
      </c>
      <c r="D85" s="1421" t="s">
        <v>636</v>
      </c>
      <c r="E85" s="1422"/>
      <c r="F85" s="1423"/>
      <c r="G85" s="1421" t="s">
        <v>637</v>
      </c>
      <c r="H85" s="1422"/>
      <c r="I85" s="1422"/>
      <c r="J85" s="1423"/>
    </row>
    <row r="86" spans="2:10">
      <c r="B86" s="1420"/>
      <c r="C86" s="1420"/>
      <c r="D86" s="1417" t="s">
        <v>638</v>
      </c>
      <c r="E86" s="1424" t="s">
        <v>639</v>
      </c>
      <c r="F86" s="1425"/>
      <c r="G86" s="1417" t="s">
        <v>638</v>
      </c>
      <c r="H86" s="1424" t="s">
        <v>639</v>
      </c>
      <c r="I86" s="1426"/>
      <c r="J86" s="1425"/>
    </row>
    <row r="87" spans="2:10" ht="89.25">
      <c r="B87" s="1418"/>
      <c r="C87" s="1418"/>
      <c r="D87" s="1418"/>
      <c r="E87" s="756" t="s">
        <v>640</v>
      </c>
      <c r="F87" s="756" t="s">
        <v>641</v>
      </c>
      <c r="G87" s="1418"/>
      <c r="H87" s="756" t="s">
        <v>640</v>
      </c>
      <c r="I87" s="756" t="s">
        <v>641</v>
      </c>
      <c r="J87" s="756" t="s">
        <v>642</v>
      </c>
    </row>
    <row r="88" spans="2:10">
      <c r="B88" s="722">
        <v>1</v>
      </c>
      <c r="C88" s="722">
        <v>2</v>
      </c>
      <c r="D88" s="722">
        <v>3</v>
      </c>
      <c r="E88" s="722">
        <v>4</v>
      </c>
      <c r="F88" s="722">
        <v>5</v>
      </c>
      <c r="G88" s="722">
        <v>6</v>
      </c>
      <c r="H88" s="722">
        <v>7</v>
      </c>
      <c r="I88" s="722">
        <v>8</v>
      </c>
      <c r="J88" s="722">
        <v>9</v>
      </c>
    </row>
    <row r="89" spans="2:10" ht="15.75">
      <c r="B89" s="757" t="s">
        <v>643</v>
      </c>
      <c r="C89" s="743">
        <v>900005001186</v>
      </c>
      <c r="D89" s="721">
        <v>4000</v>
      </c>
      <c r="E89" s="721">
        <v>4000</v>
      </c>
      <c r="F89" s="6"/>
      <c r="G89" s="6"/>
      <c r="H89" s="6"/>
      <c r="I89" s="6"/>
      <c r="J89" s="6"/>
    </row>
    <row r="90" spans="2:10" ht="15.75">
      <c r="B90" s="758"/>
      <c r="C90" s="743"/>
      <c r="D90" s="721"/>
      <c r="E90" s="721"/>
      <c r="F90" s="6"/>
      <c r="G90" s="6"/>
      <c r="H90" s="6"/>
      <c r="I90" s="6"/>
      <c r="J90" s="6"/>
    </row>
    <row r="91" spans="2:10" ht="15.75">
      <c r="B91" s="758"/>
      <c r="C91" s="743"/>
      <c r="D91" s="721"/>
      <c r="E91" s="721"/>
      <c r="F91" s="6"/>
      <c r="G91" s="6"/>
      <c r="H91" s="6"/>
      <c r="I91" s="6"/>
      <c r="J91" s="6"/>
    </row>
    <row r="92" spans="2:10" ht="15.75">
      <c r="B92" s="758"/>
      <c r="C92" s="743"/>
      <c r="D92" s="721"/>
      <c r="E92" s="721"/>
      <c r="F92" s="6"/>
      <c r="G92" s="6"/>
      <c r="H92" s="6"/>
      <c r="I92" s="6"/>
      <c r="J92" s="6"/>
    </row>
    <row r="93" spans="2:10" ht="15.75">
      <c r="B93" s="1428" t="s">
        <v>644</v>
      </c>
      <c r="C93" s="1429"/>
      <c r="D93" s="759">
        <f>SUM(D89:D89)</f>
        <v>4000</v>
      </c>
      <c r="E93" s="759">
        <f>SUM(E89:E89)</f>
        <v>4000</v>
      </c>
      <c r="F93" s="6"/>
      <c r="G93" s="6"/>
      <c r="H93" s="6"/>
      <c r="I93" s="6"/>
      <c r="J93" s="6"/>
    </row>
    <row r="94" spans="2:10" ht="15.75">
      <c r="B94" s="760"/>
      <c r="C94" s="760"/>
      <c r="D94" s="761"/>
      <c r="E94" s="761"/>
      <c r="F94" s="761"/>
      <c r="G94" s="761"/>
      <c r="H94" s="761"/>
      <c r="I94" s="761"/>
      <c r="J94" s="761"/>
    </row>
    <row r="95" spans="2:10">
      <c r="B95" s="46"/>
      <c r="C95" s="46"/>
      <c r="D95" s="46"/>
      <c r="E95" s="46"/>
      <c r="F95" s="46"/>
      <c r="G95" s="46"/>
      <c r="H95" s="46"/>
      <c r="I95" s="46"/>
      <c r="J95" s="46"/>
    </row>
    <row r="96" spans="2:10" ht="15.75">
      <c r="B96" s="715" t="s">
        <v>646</v>
      </c>
      <c r="C96" s="715"/>
      <c r="D96" s="715"/>
      <c r="E96" s="715"/>
      <c r="F96" s="715"/>
      <c r="G96" s="715"/>
      <c r="H96" s="715"/>
      <c r="I96" s="715" t="s">
        <v>2629</v>
      </c>
      <c r="J96" s="715"/>
    </row>
    <row r="97" spans="2:10" ht="15.75">
      <c r="B97" s="1417" t="s">
        <v>647</v>
      </c>
      <c r="C97" s="1417" t="s">
        <v>648</v>
      </c>
      <c r="D97" s="1430" t="s">
        <v>636</v>
      </c>
      <c r="E97" s="1430"/>
      <c r="F97" s="1430"/>
      <c r="G97" s="1430" t="s">
        <v>637</v>
      </c>
      <c r="H97" s="1430"/>
      <c r="I97" s="1430"/>
      <c r="J97" s="1430"/>
    </row>
    <row r="98" spans="2:10">
      <c r="B98" s="1420"/>
      <c r="C98" s="1420"/>
      <c r="D98" s="1417" t="s">
        <v>638</v>
      </c>
      <c r="E98" s="1419" t="s">
        <v>639</v>
      </c>
      <c r="F98" s="1419"/>
      <c r="G98" s="1417" t="s">
        <v>638</v>
      </c>
      <c r="H98" s="1419" t="s">
        <v>639</v>
      </c>
      <c r="I98" s="1419"/>
      <c r="J98" s="1419"/>
    </row>
    <row r="99" spans="2:10" ht="89.25">
      <c r="B99" s="1418"/>
      <c r="C99" s="1418"/>
      <c r="D99" s="1418"/>
      <c r="E99" s="756" t="s">
        <v>649</v>
      </c>
      <c r="F99" s="756" t="s">
        <v>650</v>
      </c>
      <c r="G99" s="1418"/>
      <c r="H99" s="756" t="s">
        <v>649</v>
      </c>
      <c r="I99" s="756" t="s">
        <v>650</v>
      </c>
      <c r="J99" s="756" t="s">
        <v>642</v>
      </c>
    </row>
    <row r="100" spans="2:10">
      <c r="B100" s="722">
        <v>1</v>
      </c>
      <c r="C100" s="722">
        <v>2</v>
      </c>
      <c r="D100" s="722">
        <v>3</v>
      </c>
      <c r="E100" s="722">
        <v>4</v>
      </c>
      <c r="F100" s="722">
        <v>5</v>
      </c>
      <c r="G100" s="722">
        <v>6</v>
      </c>
      <c r="H100" s="722">
        <v>7</v>
      </c>
      <c r="I100" s="722">
        <v>8</v>
      </c>
      <c r="J100" s="722">
        <v>9</v>
      </c>
    </row>
    <row r="101" spans="2:10" ht="15.75">
      <c r="B101" s="254" t="s">
        <v>651</v>
      </c>
      <c r="C101" s="679" t="s">
        <v>1013</v>
      </c>
      <c r="D101" s="251">
        <v>344172</v>
      </c>
      <c r="E101" s="486">
        <v>344172</v>
      </c>
      <c r="F101" s="6"/>
      <c r="G101" s="6"/>
      <c r="H101" s="6"/>
      <c r="I101" s="6"/>
      <c r="J101" s="6"/>
    </row>
    <row r="102" spans="2:10" ht="15.75">
      <c r="B102" s="705"/>
      <c r="C102" s="743"/>
      <c r="D102" s="762"/>
      <c r="E102" s="762"/>
      <c r="F102" s="6"/>
      <c r="G102" s="6"/>
      <c r="H102" s="6"/>
      <c r="I102" s="6"/>
      <c r="J102" s="6"/>
    </row>
    <row r="103" spans="2:10" ht="15.75">
      <c r="B103" s="680"/>
      <c r="C103" s="681"/>
      <c r="D103" s="251"/>
      <c r="E103" s="486"/>
      <c r="F103" s="6"/>
      <c r="G103" s="6"/>
      <c r="H103" s="6"/>
      <c r="I103" s="6"/>
      <c r="J103" s="6"/>
    </row>
    <row r="104" spans="2:10" ht="15.75">
      <c r="B104" s="705"/>
      <c r="C104" s="743"/>
      <c r="D104" s="763"/>
      <c r="E104" s="762"/>
      <c r="F104" s="6"/>
      <c r="G104" s="6"/>
      <c r="H104" s="6"/>
      <c r="I104" s="6"/>
      <c r="J104" s="6"/>
    </row>
    <row r="105" spans="2:10" ht="15.75">
      <c r="B105" s="191"/>
      <c r="C105" s="208"/>
      <c r="D105" s="252"/>
      <c r="E105" s="201"/>
      <c r="F105" s="6"/>
      <c r="G105" s="6"/>
      <c r="H105" s="6"/>
      <c r="I105" s="6"/>
      <c r="J105" s="6"/>
    </row>
    <row r="106" spans="2:10" ht="15.75">
      <c r="B106" s="705"/>
      <c r="C106" s="705"/>
      <c r="D106" s="705"/>
      <c r="E106" s="705"/>
      <c r="F106" s="6"/>
      <c r="G106" s="6"/>
      <c r="H106" s="6"/>
      <c r="I106" s="6"/>
      <c r="J106" s="6"/>
    </row>
    <row r="107" spans="2:10" ht="15.75">
      <c r="B107" s="1428" t="s">
        <v>644</v>
      </c>
      <c r="C107" s="1429"/>
      <c r="D107" s="764"/>
      <c r="E107" s="759">
        <f>SUM(E101:E106)</f>
        <v>344172</v>
      </c>
      <c r="F107" s="6"/>
      <c r="G107" s="6"/>
      <c r="H107" s="6"/>
      <c r="I107" s="6"/>
      <c r="J107" s="6"/>
    </row>
    <row r="108" spans="2:10">
      <c r="B108" s="46"/>
      <c r="C108" s="46"/>
      <c r="D108" s="46"/>
      <c r="E108" s="46"/>
      <c r="F108" s="46"/>
      <c r="G108" s="46"/>
      <c r="H108" s="46"/>
      <c r="I108" s="46"/>
      <c r="J108" s="46"/>
    </row>
    <row r="109" spans="2:10">
      <c r="B109" s="46"/>
      <c r="C109" s="46"/>
      <c r="D109" s="46"/>
      <c r="E109" s="46"/>
      <c r="F109" s="46"/>
      <c r="G109" s="46"/>
      <c r="H109" s="46"/>
      <c r="I109" s="46"/>
      <c r="J109" s="46"/>
    </row>
    <row r="110" spans="2:10">
      <c r="B110" s="123" t="s">
        <v>660</v>
      </c>
      <c r="C110" s="123"/>
      <c r="D110" s="123"/>
      <c r="E110" s="123"/>
      <c r="F110" s="123"/>
      <c r="G110" s="123"/>
      <c r="H110" s="123"/>
      <c r="I110" s="123"/>
      <c r="J110" s="123"/>
    </row>
    <row r="111" spans="2:10">
      <c r="B111" s="123" t="s">
        <v>661</v>
      </c>
      <c r="C111" s="123"/>
      <c r="D111" s="123"/>
      <c r="E111" s="123"/>
      <c r="F111" s="123"/>
      <c r="G111" s="123"/>
      <c r="H111" s="123"/>
      <c r="I111" s="123"/>
      <c r="J111" s="123"/>
    </row>
    <row r="112" spans="2:10">
      <c r="B112" s="123" t="s">
        <v>662</v>
      </c>
      <c r="C112" s="123"/>
      <c r="D112" s="123"/>
      <c r="E112" s="123"/>
      <c r="F112" s="123"/>
      <c r="G112" s="123"/>
      <c r="H112" s="123"/>
      <c r="I112" s="123"/>
      <c r="J112" s="123"/>
    </row>
    <row r="113" spans="1:10">
      <c r="B113" s="123" t="s">
        <v>663</v>
      </c>
      <c r="C113" s="123"/>
      <c r="D113" s="123"/>
      <c r="E113" s="123"/>
      <c r="F113" s="123"/>
      <c r="G113" s="123"/>
      <c r="H113" s="123"/>
      <c r="I113" s="123"/>
      <c r="J113" s="123"/>
    </row>
    <row r="114" spans="1:10">
      <c r="B114" s="123" t="s">
        <v>664</v>
      </c>
      <c r="C114" s="123"/>
      <c r="D114" s="123"/>
      <c r="E114" s="123"/>
      <c r="F114" s="123"/>
      <c r="G114" s="123"/>
      <c r="H114" s="123"/>
      <c r="I114" s="123"/>
      <c r="J114" s="123"/>
    </row>
    <row r="115" spans="1:10">
      <c r="B115" s="46"/>
      <c r="C115" s="46"/>
      <c r="D115" s="46"/>
      <c r="E115" s="46"/>
      <c r="F115" s="46"/>
      <c r="G115" s="46"/>
      <c r="H115" s="46"/>
      <c r="I115" s="46"/>
      <c r="J115" s="46"/>
    </row>
    <row r="116" spans="1:10">
      <c r="B116" s="124" t="s">
        <v>665</v>
      </c>
      <c r="C116" s="124"/>
      <c r="D116" s="124"/>
      <c r="E116" s="124"/>
      <c r="F116" s="124"/>
      <c r="G116" s="124"/>
      <c r="H116" s="124"/>
      <c r="I116" s="124"/>
      <c r="J116" s="351"/>
    </row>
    <row r="118" spans="1:10">
      <c r="A118" s="1222" t="s">
        <v>1</v>
      </c>
      <c r="B118" s="1224" t="s">
        <v>667</v>
      </c>
      <c r="C118" s="1224" t="s">
        <v>668</v>
      </c>
      <c r="D118" s="1224" t="s">
        <v>669</v>
      </c>
      <c r="E118" s="1226" t="s">
        <v>670</v>
      </c>
      <c r="F118" s="1227"/>
      <c r="G118" s="1222" t="s">
        <v>671</v>
      </c>
      <c r="H118" s="1223"/>
    </row>
    <row r="119" spans="1:10" ht="56.25">
      <c r="A119" s="1223"/>
      <c r="B119" s="1225"/>
      <c r="C119" s="1225"/>
      <c r="D119" s="1225"/>
      <c r="E119" s="126" t="s">
        <v>672</v>
      </c>
      <c r="F119" s="126" t="s">
        <v>673</v>
      </c>
      <c r="G119" s="239" t="s">
        <v>674</v>
      </c>
      <c r="H119" s="239" t="s">
        <v>675</v>
      </c>
    </row>
    <row r="120" spans="1:10">
      <c r="A120" s="128">
        <v>1</v>
      </c>
      <c r="B120" s="246">
        <v>2</v>
      </c>
      <c r="C120" s="246">
        <v>3</v>
      </c>
      <c r="D120" s="246">
        <v>4</v>
      </c>
      <c r="E120" s="130">
        <v>5</v>
      </c>
      <c r="F120" s="130">
        <v>6</v>
      </c>
      <c r="G120" s="512">
        <v>7</v>
      </c>
      <c r="H120" s="512">
        <v>8</v>
      </c>
    </row>
    <row r="121" spans="1:10" ht="15.75">
      <c r="A121" s="240">
        <v>1</v>
      </c>
      <c r="B121" s="212" t="s">
        <v>1891</v>
      </c>
      <c r="C121" s="241" t="s">
        <v>2670</v>
      </c>
      <c r="D121" s="240" t="s">
        <v>2635</v>
      </c>
      <c r="E121" s="242">
        <v>1.2</v>
      </c>
      <c r="F121" s="242">
        <v>1.2</v>
      </c>
      <c r="G121" s="240"/>
      <c r="H121" s="240"/>
    </row>
  </sheetData>
  <mergeCells count="33">
    <mergeCell ref="G118:H118"/>
    <mergeCell ref="F1:I3"/>
    <mergeCell ref="B6:H6"/>
    <mergeCell ref="B107:C107"/>
    <mergeCell ref="A118:A119"/>
    <mergeCell ref="B118:B119"/>
    <mergeCell ref="C118:C119"/>
    <mergeCell ref="D118:D119"/>
    <mergeCell ref="E118:F118"/>
    <mergeCell ref="B93:C93"/>
    <mergeCell ref="B97:B99"/>
    <mergeCell ref="C97:C99"/>
    <mergeCell ref="D97:F97"/>
    <mergeCell ref="G97:J97"/>
    <mergeCell ref="D98:D99"/>
    <mergeCell ref="E98:F98"/>
    <mergeCell ref="G98:G99"/>
    <mergeCell ref="H98:J98"/>
    <mergeCell ref="H8:I8"/>
    <mergeCell ref="B85:B87"/>
    <mergeCell ref="C85:C87"/>
    <mergeCell ref="D85:F85"/>
    <mergeCell ref="G85:J85"/>
    <mergeCell ref="D86:D87"/>
    <mergeCell ref="E86:F86"/>
    <mergeCell ref="G86:G87"/>
    <mergeCell ref="H86:J86"/>
    <mergeCell ref="F8:G8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8"/>
  <sheetViews>
    <sheetView workbookViewId="0">
      <selection activeCell="T8" sqref="T8"/>
    </sheetView>
  </sheetViews>
  <sheetFormatPr defaultRowHeight="15"/>
  <cols>
    <col min="1" max="1" width="5" customWidth="1"/>
    <col min="2" max="2" width="33" style="967" customWidth="1"/>
    <col min="3" max="3" width="21" customWidth="1"/>
    <col min="4" max="4" width="16.140625" customWidth="1"/>
    <col min="5" max="5" width="12.28515625" customWidth="1"/>
    <col min="6" max="6" width="11.28515625" customWidth="1"/>
    <col min="7" max="7" width="11.7109375" customWidth="1"/>
    <col min="8" max="8" width="15.5703125" customWidth="1"/>
    <col min="9" max="9" width="12.5703125" customWidth="1"/>
    <col min="10" max="10" width="15" customWidth="1"/>
    <col min="11" max="11" width="14.7109375" customWidth="1"/>
    <col min="14" max="16" width="12.85546875" bestFit="1" customWidth="1"/>
    <col min="18" max="18" width="10" bestFit="1" customWidth="1"/>
  </cols>
  <sheetData>
    <row r="1" spans="1:12" ht="15" customHeight="1">
      <c r="H1" s="1431" t="s">
        <v>3226</v>
      </c>
      <c r="I1" s="1431"/>
      <c r="J1" s="1431"/>
      <c r="K1" s="1021"/>
      <c r="L1" s="1021"/>
    </row>
    <row r="2" spans="1:12">
      <c r="H2" s="1431"/>
      <c r="I2" s="1431"/>
      <c r="J2" s="1431"/>
      <c r="K2" s="1021"/>
      <c r="L2" s="1021"/>
    </row>
    <row r="3" spans="1:12">
      <c r="H3" s="1431"/>
      <c r="I3" s="1431"/>
      <c r="J3" s="1431"/>
      <c r="K3" s="1021"/>
      <c r="L3" s="1021"/>
    </row>
    <row r="4" spans="1:12" ht="15.75">
      <c r="A4" s="929"/>
      <c r="B4" s="930"/>
      <c r="C4" s="931"/>
      <c r="D4" s="932"/>
      <c r="E4" s="932"/>
      <c r="F4" s="933"/>
      <c r="G4" s="931"/>
      <c r="H4" s="919"/>
      <c r="I4" s="919"/>
      <c r="J4" s="919"/>
      <c r="K4" s="1021"/>
      <c r="L4" s="1021"/>
    </row>
    <row r="6" spans="1:12" ht="15.75">
      <c r="A6" s="929"/>
      <c r="B6" s="930"/>
      <c r="C6" s="1438" t="s">
        <v>3223</v>
      </c>
      <c r="D6" s="1438"/>
      <c r="E6" s="1438"/>
      <c r="F6" s="1017"/>
      <c r="G6" s="1017"/>
      <c r="H6" s="1017"/>
      <c r="I6" s="933"/>
      <c r="J6" s="931"/>
    </row>
    <row r="7" spans="1:12" ht="15.75" customHeight="1">
      <c r="B7"/>
    </row>
    <row r="8" spans="1:12" ht="15.75" customHeight="1">
      <c r="B8"/>
    </row>
    <row r="9" spans="1:12" ht="15.75">
      <c r="A9" s="1170" t="s">
        <v>678</v>
      </c>
      <c r="B9" s="1435" t="s">
        <v>679</v>
      </c>
      <c r="C9" s="1170" t="s">
        <v>722</v>
      </c>
      <c r="D9" s="1170" t="s">
        <v>2748</v>
      </c>
      <c r="E9" s="1170" t="s">
        <v>2749</v>
      </c>
      <c r="F9" s="1170" t="s">
        <v>724</v>
      </c>
      <c r="G9" s="1176" t="s">
        <v>682</v>
      </c>
      <c r="H9" s="1177"/>
      <c r="I9" s="1176" t="s">
        <v>683</v>
      </c>
      <c r="J9" s="1177"/>
    </row>
    <row r="10" spans="1:12" ht="31.5">
      <c r="A10" s="1171"/>
      <c r="B10" s="1436"/>
      <c r="C10" s="1171"/>
      <c r="D10" s="1171"/>
      <c r="E10" s="1171"/>
      <c r="F10" s="1171"/>
      <c r="G10" s="1019" t="s">
        <v>684</v>
      </c>
      <c r="H10" s="1018" t="s">
        <v>685</v>
      </c>
      <c r="I10" s="5" t="s">
        <v>725</v>
      </c>
      <c r="J10" s="1019" t="s">
        <v>726</v>
      </c>
    </row>
    <row r="11" spans="1:12">
      <c r="A11" s="1022">
        <v>1</v>
      </c>
      <c r="B11" s="940" t="s">
        <v>2750</v>
      </c>
      <c r="C11" s="1023">
        <v>1988</v>
      </c>
      <c r="D11" s="941">
        <v>2010</v>
      </c>
      <c r="E11" s="941" t="s">
        <v>12</v>
      </c>
      <c r="F11" s="113">
        <v>2222000</v>
      </c>
      <c r="G11" s="941">
        <v>1</v>
      </c>
      <c r="H11" s="1024">
        <v>2222000</v>
      </c>
      <c r="I11" s="941">
        <v>1</v>
      </c>
      <c r="J11" s="1024">
        <v>2222000</v>
      </c>
    </row>
    <row r="12" spans="1:12">
      <c r="A12" s="1022">
        <v>2</v>
      </c>
      <c r="B12" s="934" t="s">
        <v>2751</v>
      </c>
      <c r="C12" s="936"/>
      <c r="D12" s="936">
        <v>2010</v>
      </c>
      <c r="E12" s="937" t="s">
        <v>12</v>
      </c>
      <c r="F12" s="938">
        <v>24000</v>
      </c>
      <c r="G12" s="936">
        <v>20</v>
      </c>
      <c r="H12" s="939">
        <f t="shared" ref="H12:H21" si="0">SUM(F12*G12)</f>
        <v>480000</v>
      </c>
      <c r="I12" s="936">
        <v>20</v>
      </c>
      <c r="J12" s="939">
        <v>480000</v>
      </c>
    </row>
    <row r="13" spans="1:12">
      <c r="A13" s="1022">
        <v>3</v>
      </c>
      <c r="B13" s="934" t="s">
        <v>2752</v>
      </c>
      <c r="C13" s="936"/>
      <c r="D13" s="936">
        <v>2010</v>
      </c>
      <c r="E13" s="937" t="s">
        <v>12</v>
      </c>
      <c r="F13" s="938">
        <v>51200</v>
      </c>
      <c r="G13" s="936">
        <v>10</v>
      </c>
      <c r="H13" s="939">
        <f t="shared" si="0"/>
        <v>512000</v>
      </c>
      <c r="I13" s="936">
        <v>10</v>
      </c>
      <c r="J13" s="939">
        <v>512000</v>
      </c>
    </row>
    <row r="14" spans="1:12">
      <c r="A14" s="1022">
        <v>4</v>
      </c>
      <c r="B14" s="934" t="s">
        <v>2753</v>
      </c>
      <c r="C14" s="936"/>
      <c r="D14" s="936">
        <v>1997</v>
      </c>
      <c r="E14" s="937" t="s">
        <v>12</v>
      </c>
      <c r="F14" s="938">
        <v>0</v>
      </c>
      <c r="G14" s="936">
        <v>1</v>
      </c>
      <c r="H14" s="939">
        <v>0</v>
      </c>
      <c r="I14" s="936">
        <v>1</v>
      </c>
      <c r="J14" s="939">
        <v>0</v>
      </c>
    </row>
    <row r="15" spans="1:12">
      <c r="A15" s="1022">
        <v>5</v>
      </c>
      <c r="B15" s="934" t="s">
        <v>2754</v>
      </c>
      <c r="C15" s="936"/>
      <c r="D15" s="936">
        <v>2007</v>
      </c>
      <c r="E15" s="937" t="s">
        <v>12</v>
      </c>
      <c r="F15" s="938">
        <v>29880</v>
      </c>
      <c r="G15" s="936">
        <v>1</v>
      </c>
      <c r="H15" s="939">
        <v>29880</v>
      </c>
      <c r="I15" s="936">
        <v>1</v>
      </c>
      <c r="J15" s="939">
        <v>29880</v>
      </c>
    </row>
    <row r="16" spans="1:12">
      <c r="A16" s="1022">
        <v>6</v>
      </c>
      <c r="B16" s="934" t="s">
        <v>2755</v>
      </c>
      <c r="C16" s="936"/>
      <c r="D16" s="936">
        <v>2007</v>
      </c>
      <c r="E16" s="937" t="s">
        <v>12</v>
      </c>
      <c r="F16" s="938">
        <v>158400</v>
      </c>
      <c r="G16" s="936">
        <v>2</v>
      </c>
      <c r="H16" s="939">
        <f t="shared" si="0"/>
        <v>316800</v>
      </c>
      <c r="I16" s="936">
        <v>2</v>
      </c>
      <c r="J16" s="939">
        <v>316800</v>
      </c>
    </row>
    <row r="17" spans="1:10">
      <c r="A17" s="1022">
        <v>7</v>
      </c>
      <c r="B17" s="934" t="s">
        <v>2756</v>
      </c>
      <c r="C17" s="936"/>
      <c r="D17" s="936">
        <v>2007</v>
      </c>
      <c r="E17" s="937" t="s">
        <v>12</v>
      </c>
      <c r="F17" s="938">
        <v>770400</v>
      </c>
      <c r="G17" s="936">
        <v>1</v>
      </c>
      <c r="H17" s="939">
        <f t="shared" si="0"/>
        <v>770400</v>
      </c>
      <c r="I17" s="936">
        <v>1</v>
      </c>
      <c r="J17" s="939">
        <f t="shared" ref="J17:J21" si="1">SUM(H17*I17)</f>
        <v>770400</v>
      </c>
    </row>
    <row r="18" spans="1:10">
      <c r="A18" s="1022">
        <v>8</v>
      </c>
      <c r="B18" s="934" t="s">
        <v>2757</v>
      </c>
      <c r="C18" s="936"/>
      <c r="D18" s="936">
        <v>2007</v>
      </c>
      <c r="E18" s="937" t="s">
        <v>12</v>
      </c>
      <c r="F18" s="938">
        <v>72000</v>
      </c>
      <c r="G18" s="936">
        <v>1</v>
      </c>
      <c r="H18" s="939">
        <f t="shared" si="0"/>
        <v>72000</v>
      </c>
      <c r="I18" s="936">
        <v>1</v>
      </c>
      <c r="J18" s="939">
        <f t="shared" si="1"/>
        <v>72000</v>
      </c>
    </row>
    <row r="19" spans="1:10">
      <c r="A19" s="1022">
        <v>9</v>
      </c>
      <c r="B19" s="934" t="s">
        <v>2758</v>
      </c>
      <c r="C19" s="935">
        <v>1989</v>
      </c>
      <c r="D19" s="936">
        <v>2008</v>
      </c>
      <c r="E19" s="937" t="s">
        <v>12</v>
      </c>
      <c r="F19" s="938">
        <v>44800</v>
      </c>
      <c r="G19" s="936">
        <v>1</v>
      </c>
      <c r="H19" s="939">
        <f t="shared" si="0"/>
        <v>44800</v>
      </c>
      <c r="I19" s="936">
        <v>1</v>
      </c>
      <c r="J19" s="939">
        <f t="shared" si="1"/>
        <v>44800</v>
      </c>
    </row>
    <row r="20" spans="1:10">
      <c r="A20" s="1022">
        <v>10</v>
      </c>
      <c r="B20" s="934" t="s">
        <v>2759</v>
      </c>
      <c r="C20" s="951">
        <v>1989</v>
      </c>
      <c r="D20" s="936" t="s">
        <v>2760</v>
      </c>
      <c r="E20" s="937" t="s">
        <v>12</v>
      </c>
      <c r="F20" s="938">
        <v>18810</v>
      </c>
      <c r="G20" s="936" t="s">
        <v>1042</v>
      </c>
      <c r="H20" s="939">
        <f t="shared" si="0"/>
        <v>18810</v>
      </c>
      <c r="I20" s="936" t="s">
        <v>1042</v>
      </c>
      <c r="J20" s="939">
        <f t="shared" si="1"/>
        <v>18810</v>
      </c>
    </row>
    <row r="21" spans="1:10">
      <c r="A21" s="1022">
        <v>11</v>
      </c>
      <c r="B21" s="934" t="s">
        <v>2759</v>
      </c>
      <c r="C21" s="951">
        <v>1989</v>
      </c>
      <c r="D21" s="936">
        <v>1991</v>
      </c>
      <c r="E21" s="937" t="s">
        <v>12</v>
      </c>
      <c r="F21" s="938">
        <v>16720</v>
      </c>
      <c r="G21" s="936">
        <v>1</v>
      </c>
      <c r="H21" s="939">
        <f t="shared" si="0"/>
        <v>16720</v>
      </c>
      <c r="I21" s="936">
        <v>1</v>
      </c>
      <c r="J21" s="939">
        <f t="shared" si="1"/>
        <v>16720</v>
      </c>
    </row>
    <row r="22" spans="1:10">
      <c r="A22" s="1022">
        <v>12</v>
      </c>
      <c r="B22" s="934" t="s">
        <v>2761</v>
      </c>
      <c r="C22" s="951">
        <v>1984</v>
      </c>
      <c r="D22" s="936">
        <v>2006</v>
      </c>
      <c r="E22" s="937" t="s">
        <v>12</v>
      </c>
      <c r="F22" s="938">
        <v>57120</v>
      </c>
      <c r="G22" s="936">
        <v>1</v>
      </c>
      <c r="H22" s="939">
        <v>57120</v>
      </c>
      <c r="I22" s="936">
        <v>1</v>
      </c>
      <c r="J22" s="939">
        <v>57120</v>
      </c>
    </row>
    <row r="23" spans="1:10">
      <c r="A23" s="1022">
        <v>13</v>
      </c>
      <c r="B23" s="934" t="s">
        <v>2762</v>
      </c>
      <c r="C23" s="951">
        <v>2008</v>
      </c>
      <c r="D23" s="936">
        <v>2008</v>
      </c>
      <c r="E23" s="937" t="s">
        <v>12</v>
      </c>
      <c r="F23" s="939">
        <v>7637320</v>
      </c>
      <c r="G23" s="936">
        <v>1</v>
      </c>
      <c r="H23" s="1024">
        <v>7637320</v>
      </c>
      <c r="I23" s="936">
        <v>1</v>
      </c>
      <c r="J23" s="1024">
        <v>7637320</v>
      </c>
    </row>
    <row r="24" spans="1:10">
      <c r="A24" s="1022">
        <v>14</v>
      </c>
      <c r="B24" s="934" t="s">
        <v>2763</v>
      </c>
      <c r="C24" s="951">
        <v>2008</v>
      </c>
      <c r="D24" s="936">
        <v>2008</v>
      </c>
      <c r="E24" s="937" t="s">
        <v>12</v>
      </c>
      <c r="F24" s="939">
        <v>8336218</v>
      </c>
      <c r="G24" s="936">
        <v>1</v>
      </c>
      <c r="H24" s="939">
        <v>8336218</v>
      </c>
      <c r="I24" s="936">
        <v>1</v>
      </c>
      <c r="J24" s="939">
        <v>8336218</v>
      </c>
    </row>
    <row r="25" spans="1:10">
      <c r="A25" s="1022">
        <v>15</v>
      </c>
      <c r="B25" s="934" t="s">
        <v>2764</v>
      </c>
      <c r="C25" s="951">
        <v>2007</v>
      </c>
      <c r="D25" s="936">
        <v>2008</v>
      </c>
      <c r="E25" s="937" t="s">
        <v>12</v>
      </c>
      <c r="F25" s="938">
        <v>4857600</v>
      </c>
      <c r="G25" s="936">
        <v>1</v>
      </c>
      <c r="H25" s="939">
        <v>4857600</v>
      </c>
      <c r="I25" s="936">
        <v>1</v>
      </c>
      <c r="J25" s="939">
        <v>4857600</v>
      </c>
    </row>
    <row r="26" spans="1:10">
      <c r="A26" s="1022">
        <v>16</v>
      </c>
      <c r="B26" s="934" t="s">
        <v>2765</v>
      </c>
      <c r="C26" s="951">
        <v>1983</v>
      </c>
      <c r="D26" s="936">
        <v>2009</v>
      </c>
      <c r="E26" s="937" t="s">
        <v>12</v>
      </c>
      <c r="F26" s="938">
        <v>7723040</v>
      </c>
      <c r="G26" s="936">
        <v>1</v>
      </c>
      <c r="H26" s="939">
        <v>7723040</v>
      </c>
      <c r="I26" s="936">
        <v>1</v>
      </c>
      <c r="J26" s="939">
        <v>7723040</v>
      </c>
    </row>
    <row r="27" spans="1:10">
      <c r="A27" s="1022">
        <v>17</v>
      </c>
      <c r="B27" s="934" t="s">
        <v>2766</v>
      </c>
      <c r="C27" s="951">
        <v>2008</v>
      </c>
      <c r="D27" s="936">
        <v>2009</v>
      </c>
      <c r="E27" s="937" t="s">
        <v>12</v>
      </c>
      <c r="F27" s="938">
        <v>260480</v>
      </c>
      <c r="G27" s="936">
        <v>1</v>
      </c>
      <c r="H27" s="939">
        <f t="shared" ref="H27:H90" si="2">SUM(F27*G27)</f>
        <v>260480</v>
      </c>
      <c r="I27" s="936">
        <v>1</v>
      </c>
      <c r="J27" s="939">
        <f t="shared" ref="J27:J38" si="3">SUM(H27*I27)</f>
        <v>260480</v>
      </c>
    </row>
    <row r="28" spans="1:10">
      <c r="A28" s="1022">
        <v>18</v>
      </c>
      <c r="B28" s="934" t="s">
        <v>2767</v>
      </c>
      <c r="C28" s="951">
        <v>2007</v>
      </c>
      <c r="D28" s="936">
        <v>2008</v>
      </c>
      <c r="E28" s="937" t="s">
        <v>12</v>
      </c>
      <c r="F28" s="938">
        <v>1292800</v>
      </c>
      <c r="G28" s="936">
        <v>1</v>
      </c>
      <c r="H28" s="939">
        <f t="shared" si="2"/>
        <v>1292800</v>
      </c>
      <c r="I28" s="936">
        <v>1</v>
      </c>
      <c r="J28" s="939">
        <f t="shared" si="3"/>
        <v>1292800</v>
      </c>
    </row>
    <row r="29" spans="1:10">
      <c r="A29" s="1022">
        <v>19</v>
      </c>
      <c r="B29" s="934" t="s">
        <v>2768</v>
      </c>
      <c r="C29" s="936"/>
      <c r="D29" s="936">
        <v>2008</v>
      </c>
      <c r="E29" s="937" t="s">
        <v>12</v>
      </c>
      <c r="F29" s="938">
        <v>40000</v>
      </c>
      <c r="G29" s="936">
        <v>32</v>
      </c>
      <c r="H29" s="939">
        <f t="shared" si="2"/>
        <v>1280000</v>
      </c>
      <c r="I29" s="936">
        <v>32</v>
      </c>
      <c r="J29" s="939">
        <v>1280000</v>
      </c>
    </row>
    <row r="30" spans="1:10">
      <c r="A30" s="1022">
        <v>20</v>
      </c>
      <c r="B30" s="934" t="s">
        <v>2769</v>
      </c>
      <c r="C30" s="936"/>
      <c r="D30" s="936">
        <v>2008</v>
      </c>
      <c r="E30" s="937" t="s">
        <v>12</v>
      </c>
      <c r="F30" s="938">
        <v>132000</v>
      </c>
      <c r="G30" s="936">
        <v>5</v>
      </c>
      <c r="H30" s="939">
        <f t="shared" si="2"/>
        <v>660000</v>
      </c>
      <c r="I30" s="936">
        <v>5</v>
      </c>
      <c r="J30" s="939">
        <v>660000</v>
      </c>
    </row>
    <row r="31" spans="1:10">
      <c r="A31" s="1022">
        <v>21</v>
      </c>
      <c r="B31" s="934" t="s">
        <v>2770</v>
      </c>
      <c r="C31" s="936"/>
      <c r="D31" s="936">
        <v>2008</v>
      </c>
      <c r="E31" s="937" t="s">
        <v>12</v>
      </c>
      <c r="F31" s="938">
        <v>90000</v>
      </c>
      <c r="G31" s="936">
        <v>5</v>
      </c>
      <c r="H31" s="939">
        <f t="shared" si="2"/>
        <v>450000</v>
      </c>
      <c r="I31" s="936">
        <v>5</v>
      </c>
      <c r="J31" s="939">
        <v>450000</v>
      </c>
    </row>
    <row r="32" spans="1:10">
      <c r="A32" s="1022">
        <v>22</v>
      </c>
      <c r="B32" s="934" t="s">
        <v>2771</v>
      </c>
      <c r="C32" s="936"/>
      <c r="D32" s="936">
        <v>2008</v>
      </c>
      <c r="E32" s="937" t="s">
        <v>12</v>
      </c>
      <c r="F32" s="938">
        <v>109200</v>
      </c>
      <c r="G32" s="936">
        <v>5</v>
      </c>
      <c r="H32" s="939">
        <f t="shared" si="2"/>
        <v>546000</v>
      </c>
      <c r="I32" s="936">
        <v>5</v>
      </c>
      <c r="J32" s="939">
        <v>546000</v>
      </c>
    </row>
    <row r="33" spans="1:10">
      <c r="A33" s="1022">
        <v>23</v>
      </c>
      <c r="B33" s="934" t="s">
        <v>2772</v>
      </c>
      <c r="C33" s="936"/>
      <c r="D33" s="936">
        <v>2008</v>
      </c>
      <c r="E33" s="937" t="s">
        <v>12</v>
      </c>
      <c r="F33" s="938">
        <v>60000</v>
      </c>
      <c r="G33" s="936">
        <v>5</v>
      </c>
      <c r="H33" s="939">
        <f t="shared" si="2"/>
        <v>300000</v>
      </c>
      <c r="I33" s="936">
        <v>5</v>
      </c>
      <c r="J33" s="939">
        <v>300000</v>
      </c>
    </row>
    <row r="34" spans="1:10">
      <c r="A34" s="1022">
        <v>24</v>
      </c>
      <c r="B34" s="934" t="s">
        <v>2773</v>
      </c>
      <c r="C34" s="936"/>
      <c r="D34" s="936">
        <v>2008</v>
      </c>
      <c r="E34" s="937" t="s">
        <v>12</v>
      </c>
      <c r="F34" s="938">
        <v>84000</v>
      </c>
      <c r="G34" s="936">
        <v>5</v>
      </c>
      <c r="H34" s="939">
        <f t="shared" si="2"/>
        <v>420000</v>
      </c>
      <c r="I34" s="936">
        <v>5</v>
      </c>
      <c r="J34" s="939">
        <v>420000</v>
      </c>
    </row>
    <row r="35" spans="1:10">
      <c r="A35" s="1022">
        <v>25</v>
      </c>
      <c r="B35" s="934" t="s">
        <v>2774</v>
      </c>
      <c r="C35" s="936"/>
      <c r="D35" s="936">
        <v>2002</v>
      </c>
      <c r="E35" s="937" t="s">
        <v>12</v>
      </c>
      <c r="F35" s="938">
        <v>43200</v>
      </c>
      <c r="G35" s="936">
        <v>3</v>
      </c>
      <c r="H35" s="939">
        <f t="shared" si="2"/>
        <v>129600</v>
      </c>
      <c r="I35" s="936">
        <v>3</v>
      </c>
      <c r="J35" s="939">
        <v>129600</v>
      </c>
    </row>
    <row r="36" spans="1:10">
      <c r="A36" s="1022">
        <v>26</v>
      </c>
      <c r="B36" s="1025" t="s">
        <v>2775</v>
      </c>
      <c r="C36" s="1026"/>
      <c r="D36" s="1026">
        <v>2002</v>
      </c>
      <c r="E36" s="937" t="s">
        <v>12</v>
      </c>
      <c r="F36" s="1027">
        <v>64200</v>
      </c>
      <c r="G36" s="1026">
        <v>4</v>
      </c>
      <c r="H36" s="950">
        <f t="shared" si="2"/>
        <v>256800</v>
      </c>
      <c r="I36" s="1026">
        <v>4</v>
      </c>
      <c r="J36" s="950">
        <v>256800</v>
      </c>
    </row>
    <row r="37" spans="1:10">
      <c r="A37" s="1022">
        <v>27</v>
      </c>
      <c r="B37" s="934" t="s">
        <v>2776</v>
      </c>
      <c r="C37" s="936"/>
      <c r="D37" s="936">
        <v>2007</v>
      </c>
      <c r="E37" s="937" t="s">
        <v>12</v>
      </c>
      <c r="F37" s="938">
        <v>54000</v>
      </c>
      <c r="G37" s="936">
        <v>2</v>
      </c>
      <c r="H37" s="939">
        <f t="shared" si="2"/>
        <v>108000</v>
      </c>
      <c r="I37" s="936">
        <v>2</v>
      </c>
      <c r="J37" s="939">
        <v>108000</v>
      </c>
    </row>
    <row r="38" spans="1:10">
      <c r="A38" s="1022">
        <v>28</v>
      </c>
      <c r="B38" s="934" t="s">
        <v>2777</v>
      </c>
      <c r="C38" s="951"/>
      <c r="D38" s="936"/>
      <c r="E38" s="937" t="s">
        <v>12</v>
      </c>
      <c r="F38" s="938">
        <v>2200</v>
      </c>
      <c r="G38" s="936">
        <v>1</v>
      </c>
      <c r="H38" s="939">
        <f t="shared" si="2"/>
        <v>2200</v>
      </c>
      <c r="I38" s="936">
        <v>1</v>
      </c>
      <c r="J38" s="939">
        <f t="shared" si="3"/>
        <v>2200</v>
      </c>
    </row>
    <row r="39" spans="1:10">
      <c r="A39" s="1022">
        <v>29</v>
      </c>
      <c r="B39" s="934" t="s">
        <v>2778</v>
      </c>
      <c r="C39" s="936"/>
      <c r="D39" s="936">
        <v>2011</v>
      </c>
      <c r="E39" s="937" t="s">
        <v>364</v>
      </c>
      <c r="F39" s="938">
        <v>9546</v>
      </c>
      <c r="G39" s="936">
        <v>4000</v>
      </c>
      <c r="H39" s="939">
        <v>38184000</v>
      </c>
      <c r="I39" s="936">
        <v>4000</v>
      </c>
      <c r="J39" s="939">
        <v>38184000</v>
      </c>
    </row>
    <row r="40" spans="1:10">
      <c r="A40" s="1022">
        <v>30</v>
      </c>
      <c r="B40" s="940" t="s">
        <v>2779</v>
      </c>
      <c r="C40" s="941"/>
      <c r="D40" s="941">
        <v>2007</v>
      </c>
      <c r="E40" s="937" t="s">
        <v>12</v>
      </c>
      <c r="F40" s="942">
        <v>71500</v>
      </c>
      <c r="G40" s="941">
        <v>22</v>
      </c>
      <c r="H40" s="943">
        <f t="shared" si="2"/>
        <v>1573000</v>
      </c>
      <c r="I40" s="941">
        <v>22</v>
      </c>
      <c r="J40" s="943">
        <v>1573000</v>
      </c>
    </row>
    <row r="41" spans="1:10">
      <c r="A41" s="1022">
        <v>31</v>
      </c>
      <c r="B41" s="934" t="s">
        <v>2780</v>
      </c>
      <c r="C41" s="936"/>
      <c r="D41" s="936">
        <v>2007</v>
      </c>
      <c r="E41" s="937" t="s">
        <v>12</v>
      </c>
      <c r="F41" s="938">
        <v>16250</v>
      </c>
      <c r="G41" s="936">
        <v>88</v>
      </c>
      <c r="H41" s="939">
        <f t="shared" si="2"/>
        <v>1430000</v>
      </c>
      <c r="I41" s="936">
        <v>88</v>
      </c>
      <c r="J41" s="939">
        <v>1430000</v>
      </c>
    </row>
    <row r="42" spans="1:10">
      <c r="A42" s="1022">
        <v>32</v>
      </c>
      <c r="B42" s="934" t="s">
        <v>2781</v>
      </c>
      <c r="C42" s="936"/>
      <c r="D42" s="936">
        <v>2007</v>
      </c>
      <c r="E42" s="937" t="s">
        <v>12</v>
      </c>
      <c r="F42" s="938">
        <v>24000</v>
      </c>
      <c r="G42" s="936">
        <v>1</v>
      </c>
      <c r="H42" s="939">
        <f t="shared" si="2"/>
        <v>24000</v>
      </c>
      <c r="I42" s="936">
        <v>1</v>
      </c>
      <c r="J42" s="939">
        <f t="shared" ref="J42:J46" si="4">SUM(H42*I42)</f>
        <v>24000</v>
      </c>
    </row>
    <row r="43" spans="1:10">
      <c r="A43" s="1022">
        <v>33</v>
      </c>
      <c r="B43" s="934" t="s">
        <v>2782</v>
      </c>
      <c r="C43" s="936"/>
      <c r="D43" s="936">
        <v>2008</v>
      </c>
      <c r="E43" s="937" t="s">
        <v>12</v>
      </c>
      <c r="F43" s="938">
        <v>15000</v>
      </c>
      <c r="G43" s="936">
        <v>28</v>
      </c>
      <c r="H43" s="939">
        <f t="shared" si="2"/>
        <v>420000</v>
      </c>
      <c r="I43" s="936">
        <v>28</v>
      </c>
      <c r="J43" s="939">
        <v>420000</v>
      </c>
    </row>
    <row r="44" spans="1:10">
      <c r="A44" s="1022">
        <v>34</v>
      </c>
      <c r="B44" s="934" t="s">
        <v>2781</v>
      </c>
      <c r="C44" s="936"/>
      <c r="D44" s="936">
        <v>2008</v>
      </c>
      <c r="E44" s="937" t="s">
        <v>12</v>
      </c>
      <c r="F44" s="938">
        <v>24000</v>
      </c>
      <c r="G44" s="936">
        <v>3</v>
      </c>
      <c r="H44" s="939">
        <f t="shared" si="2"/>
        <v>72000</v>
      </c>
      <c r="I44" s="936">
        <v>3</v>
      </c>
      <c r="J44" s="939">
        <v>72000</v>
      </c>
    </row>
    <row r="45" spans="1:10">
      <c r="A45" s="1022">
        <v>35</v>
      </c>
      <c r="B45" s="934" t="s">
        <v>2783</v>
      </c>
      <c r="C45" s="936"/>
      <c r="D45" s="936">
        <v>2008</v>
      </c>
      <c r="E45" s="937" t="s">
        <v>12</v>
      </c>
      <c r="F45" s="938">
        <v>60000</v>
      </c>
      <c r="G45" s="936">
        <v>1</v>
      </c>
      <c r="H45" s="939">
        <f t="shared" si="2"/>
        <v>60000</v>
      </c>
      <c r="I45" s="936">
        <v>1</v>
      </c>
      <c r="J45" s="939">
        <f t="shared" si="4"/>
        <v>60000</v>
      </c>
    </row>
    <row r="46" spans="1:10">
      <c r="A46" s="1022">
        <v>36</v>
      </c>
      <c r="B46" s="934" t="s">
        <v>2784</v>
      </c>
      <c r="C46" s="936"/>
      <c r="D46" s="936">
        <v>2008</v>
      </c>
      <c r="E46" s="937" t="s">
        <v>12</v>
      </c>
      <c r="F46" s="938">
        <v>90000</v>
      </c>
      <c r="G46" s="936">
        <v>1</v>
      </c>
      <c r="H46" s="939">
        <f t="shared" si="2"/>
        <v>90000</v>
      </c>
      <c r="I46" s="936">
        <v>1</v>
      </c>
      <c r="J46" s="939">
        <f t="shared" si="4"/>
        <v>90000</v>
      </c>
    </row>
    <row r="47" spans="1:10">
      <c r="A47" s="1022">
        <v>37</v>
      </c>
      <c r="B47" s="934" t="s">
        <v>2785</v>
      </c>
      <c r="C47" s="936"/>
      <c r="D47" s="936">
        <v>2008</v>
      </c>
      <c r="E47" s="937" t="s">
        <v>12</v>
      </c>
      <c r="F47" s="938">
        <v>7200</v>
      </c>
      <c r="G47" s="936">
        <v>50</v>
      </c>
      <c r="H47" s="939">
        <f t="shared" si="2"/>
        <v>360000</v>
      </c>
      <c r="I47" s="936">
        <v>50</v>
      </c>
      <c r="J47" s="939">
        <f>SUM(F47*I47)</f>
        <v>360000</v>
      </c>
    </row>
    <row r="48" spans="1:10">
      <c r="A48" s="1022">
        <v>38</v>
      </c>
      <c r="B48" s="934" t="s">
        <v>2786</v>
      </c>
      <c r="C48" s="936"/>
      <c r="D48" s="936">
        <v>2008</v>
      </c>
      <c r="E48" s="937" t="s">
        <v>12</v>
      </c>
      <c r="F48" s="703">
        <v>60000</v>
      </c>
      <c r="G48" s="936">
        <v>2</v>
      </c>
      <c r="H48" s="939">
        <f t="shared" si="2"/>
        <v>120000</v>
      </c>
      <c r="I48" s="936">
        <v>2</v>
      </c>
      <c r="J48" s="939">
        <v>120000</v>
      </c>
    </row>
    <row r="49" spans="1:10">
      <c r="A49" s="1022">
        <v>39</v>
      </c>
      <c r="B49" s="944" t="s">
        <v>2787</v>
      </c>
      <c r="C49" s="936"/>
      <c r="D49" s="936">
        <v>2008</v>
      </c>
      <c r="E49" s="937" t="s">
        <v>12</v>
      </c>
      <c r="F49" s="945">
        <v>11160</v>
      </c>
      <c r="G49" s="221">
        <v>15</v>
      </c>
      <c r="H49" s="939">
        <f>SUM(F49*G49)</f>
        <v>167400</v>
      </c>
      <c r="I49" s="221">
        <v>15</v>
      </c>
      <c r="J49" s="939">
        <f>SUM(F49*I49)</f>
        <v>167400</v>
      </c>
    </row>
    <row r="50" spans="1:10">
      <c r="A50" s="1022">
        <v>40</v>
      </c>
      <c r="B50" s="944" t="s">
        <v>2788</v>
      </c>
      <c r="C50" s="936"/>
      <c r="D50" s="936">
        <v>2008</v>
      </c>
      <c r="E50" s="937" t="s">
        <v>12</v>
      </c>
      <c r="F50" s="945">
        <v>1300</v>
      </c>
      <c r="G50" s="221">
        <v>84</v>
      </c>
      <c r="H50" s="939">
        <f t="shared" si="2"/>
        <v>109200</v>
      </c>
      <c r="I50" s="221">
        <v>84</v>
      </c>
      <c r="J50" s="939">
        <v>109200</v>
      </c>
    </row>
    <row r="51" spans="1:10">
      <c r="A51" s="1022">
        <v>41</v>
      </c>
      <c r="B51" s="944" t="s">
        <v>2789</v>
      </c>
      <c r="C51" s="936"/>
      <c r="D51" s="936">
        <v>2008</v>
      </c>
      <c r="E51" s="937" t="s">
        <v>12</v>
      </c>
      <c r="F51" s="945">
        <v>227.5</v>
      </c>
      <c r="G51" s="221">
        <v>62</v>
      </c>
      <c r="H51" s="939">
        <f t="shared" si="2"/>
        <v>14105</v>
      </c>
      <c r="I51" s="221">
        <v>62</v>
      </c>
      <c r="J51" s="939">
        <v>14105</v>
      </c>
    </row>
    <row r="52" spans="1:10">
      <c r="A52" s="1022">
        <v>42</v>
      </c>
      <c r="B52" s="944" t="s">
        <v>2789</v>
      </c>
      <c r="C52" s="936"/>
      <c r="D52" s="936">
        <v>2008</v>
      </c>
      <c r="E52" s="937" t="s">
        <v>12</v>
      </c>
      <c r="F52" s="945">
        <v>163</v>
      </c>
      <c r="G52" s="221">
        <v>45</v>
      </c>
      <c r="H52" s="939">
        <v>7313</v>
      </c>
      <c r="I52" s="221">
        <v>45</v>
      </c>
      <c r="J52" s="939">
        <v>7313</v>
      </c>
    </row>
    <row r="53" spans="1:10">
      <c r="A53" s="1022">
        <v>43</v>
      </c>
      <c r="B53" s="944" t="s">
        <v>2790</v>
      </c>
      <c r="C53" s="936"/>
      <c r="D53" s="936">
        <v>2008</v>
      </c>
      <c r="E53" s="937" t="s">
        <v>12</v>
      </c>
      <c r="F53" s="945">
        <v>845</v>
      </c>
      <c r="G53" s="221">
        <v>30</v>
      </c>
      <c r="H53" s="939">
        <f t="shared" si="2"/>
        <v>25350</v>
      </c>
      <c r="I53" s="221">
        <v>30</v>
      </c>
      <c r="J53" s="939">
        <v>25350</v>
      </c>
    </row>
    <row r="54" spans="1:10">
      <c r="A54" s="1022">
        <v>44</v>
      </c>
      <c r="B54" s="944" t="s">
        <v>2791</v>
      </c>
      <c r="C54" s="936"/>
      <c r="D54" s="936">
        <v>2008</v>
      </c>
      <c r="E54" s="937" t="s">
        <v>12</v>
      </c>
      <c r="F54" s="945">
        <v>650</v>
      </c>
      <c r="G54" s="221">
        <v>78</v>
      </c>
      <c r="H54" s="939">
        <f t="shared" si="2"/>
        <v>50700</v>
      </c>
      <c r="I54" s="221">
        <v>78</v>
      </c>
      <c r="J54" s="939">
        <v>50700</v>
      </c>
    </row>
    <row r="55" spans="1:10">
      <c r="A55" s="1022">
        <v>45</v>
      </c>
      <c r="B55" s="944" t="s">
        <v>2792</v>
      </c>
      <c r="C55" s="936"/>
      <c r="D55" s="936">
        <v>2008</v>
      </c>
      <c r="E55" s="937" t="s">
        <v>12</v>
      </c>
      <c r="F55" s="945">
        <v>780</v>
      </c>
      <c r="G55" s="221">
        <v>705</v>
      </c>
      <c r="H55" s="939">
        <f t="shared" si="2"/>
        <v>549900</v>
      </c>
      <c r="I55" s="221">
        <v>705</v>
      </c>
      <c r="J55" s="939">
        <v>549900</v>
      </c>
    </row>
    <row r="56" spans="1:10">
      <c r="A56" s="1022">
        <v>46</v>
      </c>
      <c r="B56" s="944" t="s">
        <v>2792</v>
      </c>
      <c r="C56" s="936"/>
      <c r="D56" s="936">
        <v>2008</v>
      </c>
      <c r="E56" s="937" t="s">
        <v>12</v>
      </c>
      <c r="F56" s="945">
        <v>520</v>
      </c>
      <c r="G56" s="221">
        <v>284</v>
      </c>
      <c r="H56" s="939">
        <f t="shared" si="2"/>
        <v>147680</v>
      </c>
      <c r="I56" s="221">
        <v>284</v>
      </c>
      <c r="J56" s="939">
        <v>147680</v>
      </c>
    </row>
    <row r="57" spans="1:10">
      <c r="A57" s="1022">
        <v>47</v>
      </c>
      <c r="B57" s="944" t="s">
        <v>2793</v>
      </c>
      <c r="C57" s="936"/>
      <c r="D57" s="936">
        <v>2008</v>
      </c>
      <c r="E57" s="937" t="s">
        <v>12</v>
      </c>
      <c r="F57" s="945">
        <v>585</v>
      </c>
      <c r="G57" s="221">
        <v>70</v>
      </c>
      <c r="H57" s="939">
        <f t="shared" si="2"/>
        <v>40950</v>
      </c>
      <c r="I57" s="221">
        <v>70</v>
      </c>
      <c r="J57" s="939">
        <v>40950</v>
      </c>
    </row>
    <row r="58" spans="1:10">
      <c r="A58" s="1022">
        <v>48</v>
      </c>
      <c r="B58" s="944" t="s">
        <v>2794</v>
      </c>
      <c r="C58" s="936"/>
      <c r="D58" s="936">
        <v>2008</v>
      </c>
      <c r="E58" s="937" t="s">
        <v>12</v>
      </c>
      <c r="F58" s="945">
        <v>227.5</v>
      </c>
      <c r="G58" s="221">
        <v>300</v>
      </c>
      <c r="H58" s="939">
        <f t="shared" si="2"/>
        <v>68250</v>
      </c>
      <c r="I58" s="221">
        <v>300</v>
      </c>
      <c r="J58" s="939">
        <v>68250</v>
      </c>
    </row>
    <row r="59" spans="1:10">
      <c r="A59" s="1022">
        <v>49</v>
      </c>
      <c r="B59" s="944" t="s">
        <v>1167</v>
      </c>
      <c r="C59" s="936"/>
      <c r="D59" s="936">
        <v>2008</v>
      </c>
      <c r="E59" s="937" t="s">
        <v>12</v>
      </c>
      <c r="F59" s="945">
        <v>227.5</v>
      </c>
      <c r="G59" s="221">
        <v>300</v>
      </c>
      <c r="H59" s="939">
        <f t="shared" si="2"/>
        <v>68250</v>
      </c>
      <c r="I59" s="221">
        <v>300</v>
      </c>
      <c r="J59" s="939">
        <v>68250</v>
      </c>
    </row>
    <row r="60" spans="1:10">
      <c r="A60" s="1022">
        <v>50</v>
      </c>
      <c r="B60" s="944" t="s">
        <v>2795</v>
      </c>
      <c r="C60" s="936"/>
      <c r="D60" s="936">
        <v>2008</v>
      </c>
      <c r="E60" s="937" t="s">
        <v>12</v>
      </c>
      <c r="F60" s="945">
        <v>4550</v>
      </c>
      <c r="G60" s="221">
        <v>22</v>
      </c>
      <c r="H60" s="939">
        <f t="shared" si="2"/>
        <v>100100</v>
      </c>
      <c r="I60" s="221">
        <v>22</v>
      </c>
      <c r="J60" s="939">
        <v>100100</v>
      </c>
    </row>
    <row r="61" spans="1:10">
      <c r="A61" s="1022">
        <v>51</v>
      </c>
      <c r="B61" s="944" t="s">
        <v>2796</v>
      </c>
      <c r="C61" s="936"/>
      <c r="D61" s="936">
        <v>2008</v>
      </c>
      <c r="E61" s="937" t="s">
        <v>12</v>
      </c>
      <c r="F61" s="945">
        <v>650</v>
      </c>
      <c r="G61" s="221">
        <v>43</v>
      </c>
      <c r="H61" s="939">
        <f t="shared" si="2"/>
        <v>27950</v>
      </c>
      <c r="I61" s="221">
        <v>43</v>
      </c>
      <c r="J61" s="939">
        <v>27950</v>
      </c>
    </row>
    <row r="62" spans="1:10">
      <c r="A62" s="1022">
        <v>52</v>
      </c>
      <c r="B62" s="944" t="s">
        <v>2797</v>
      </c>
      <c r="C62" s="936"/>
      <c r="D62" s="936">
        <v>2008</v>
      </c>
      <c r="E62" s="937" t="s">
        <v>12</v>
      </c>
      <c r="F62" s="945">
        <v>98</v>
      </c>
      <c r="G62" s="221">
        <v>121</v>
      </c>
      <c r="H62" s="939">
        <v>11798</v>
      </c>
      <c r="I62" s="221">
        <v>121</v>
      </c>
      <c r="J62" s="939">
        <v>11798</v>
      </c>
    </row>
    <row r="63" spans="1:10">
      <c r="A63" s="1022">
        <v>53</v>
      </c>
      <c r="B63" s="944" t="s">
        <v>2798</v>
      </c>
      <c r="C63" s="936"/>
      <c r="D63" s="936">
        <v>2008</v>
      </c>
      <c r="E63" s="937" t="s">
        <v>12</v>
      </c>
      <c r="F63" s="945">
        <v>4550</v>
      </c>
      <c r="G63" s="221">
        <v>29</v>
      </c>
      <c r="H63" s="939">
        <f t="shared" si="2"/>
        <v>131950</v>
      </c>
      <c r="I63" s="221">
        <v>29</v>
      </c>
      <c r="J63" s="939">
        <v>131950</v>
      </c>
    </row>
    <row r="64" spans="1:10">
      <c r="A64" s="1022">
        <v>54</v>
      </c>
      <c r="B64" s="944" t="s">
        <v>2799</v>
      </c>
      <c r="C64" s="936"/>
      <c r="D64" s="936">
        <v>2008</v>
      </c>
      <c r="E64" s="937" t="s">
        <v>12</v>
      </c>
      <c r="F64" s="945">
        <v>30000</v>
      </c>
      <c r="G64" s="221">
        <v>1</v>
      </c>
      <c r="H64" s="939">
        <f t="shared" si="2"/>
        <v>30000</v>
      </c>
      <c r="I64" s="221">
        <v>1</v>
      </c>
      <c r="J64" s="939">
        <f t="shared" ref="J64:J87" si="5">SUM(H64*I64)</f>
        <v>30000</v>
      </c>
    </row>
    <row r="65" spans="1:10">
      <c r="A65" s="1022">
        <v>55</v>
      </c>
      <c r="B65" s="944" t="s">
        <v>2800</v>
      </c>
      <c r="C65" s="936"/>
      <c r="D65" s="936">
        <v>2008</v>
      </c>
      <c r="E65" s="937" t="s">
        <v>12</v>
      </c>
      <c r="F65" s="945">
        <v>33000</v>
      </c>
      <c r="G65" s="221">
        <v>3</v>
      </c>
      <c r="H65" s="939">
        <f t="shared" si="2"/>
        <v>99000</v>
      </c>
      <c r="I65" s="221">
        <v>3</v>
      </c>
      <c r="J65" s="939">
        <v>99000</v>
      </c>
    </row>
    <row r="66" spans="1:10">
      <c r="A66" s="1022">
        <v>56</v>
      </c>
      <c r="B66" s="944" t="s">
        <v>2801</v>
      </c>
      <c r="C66" s="936"/>
      <c r="D66" s="936">
        <v>2008</v>
      </c>
      <c r="E66" s="937" t="s">
        <v>12</v>
      </c>
      <c r="F66" s="945">
        <v>10800</v>
      </c>
      <c r="G66" s="221">
        <v>2</v>
      </c>
      <c r="H66" s="939">
        <f t="shared" si="2"/>
        <v>21600</v>
      </c>
      <c r="I66" s="221">
        <v>2</v>
      </c>
      <c r="J66" s="939">
        <v>21600</v>
      </c>
    </row>
    <row r="67" spans="1:10">
      <c r="A67" s="1022">
        <v>57</v>
      </c>
      <c r="B67" s="944" t="s">
        <v>1130</v>
      </c>
      <c r="C67" s="936"/>
      <c r="D67" s="936">
        <v>2008</v>
      </c>
      <c r="E67" s="937" t="s">
        <v>12</v>
      </c>
      <c r="F67" s="945">
        <v>1080</v>
      </c>
      <c r="G67" s="221">
        <v>2</v>
      </c>
      <c r="H67" s="939">
        <f t="shared" si="2"/>
        <v>2160</v>
      </c>
      <c r="I67" s="221">
        <v>2</v>
      </c>
      <c r="J67" s="939">
        <v>2160</v>
      </c>
    </row>
    <row r="68" spans="1:10">
      <c r="A68" s="1022">
        <v>58</v>
      </c>
      <c r="B68" s="944" t="s">
        <v>2802</v>
      </c>
      <c r="C68" s="936"/>
      <c r="D68" s="936">
        <v>2008</v>
      </c>
      <c r="E68" s="937" t="s">
        <v>12</v>
      </c>
      <c r="F68" s="945">
        <v>900</v>
      </c>
      <c r="G68" s="221">
        <v>2</v>
      </c>
      <c r="H68" s="939">
        <f t="shared" si="2"/>
        <v>1800</v>
      </c>
      <c r="I68" s="221">
        <v>2</v>
      </c>
      <c r="J68" s="939">
        <v>1800</v>
      </c>
    </row>
    <row r="69" spans="1:10">
      <c r="A69" s="1022">
        <v>59</v>
      </c>
      <c r="B69" s="944" t="s">
        <v>2803</v>
      </c>
      <c r="C69" s="936"/>
      <c r="D69" s="936">
        <v>2008</v>
      </c>
      <c r="E69" s="937" t="s">
        <v>12</v>
      </c>
      <c r="F69" s="945">
        <v>720</v>
      </c>
      <c r="G69" s="221">
        <v>2</v>
      </c>
      <c r="H69" s="939">
        <f t="shared" si="2"/>
        <v>1440</v>
      </c>
      <c r="I69" s="221">
        <v>2</v>
      </c>
      <c r="J69" s="939">
        <v>1440</v>
      </c>
    </row>
    <row r="70" spans="1:10">
      <c r="A70" s="1022">
        <v>60</v>
      </c>
      <c r="B70" s="944" t="s">
        <v>2803</v>
      </c>
      <c r="C70" s="936"/>
      <c r="D70" s="936">
        <v>2008</v>
      </c>
      <c r="E70" s="937" t="s">
        <v>12</v>
      </c>
      <c r="F70" s="945">
        <v>690</v>
      </c>
      <c r="G70" s="221">
        <v>4</v>
      </c>
      <c r="H70" s="939">
        <f t="shared" si="2"/>
        <v>2760</v>
      </c>
      <c r="I70" s="221">
        <v>4</v>
      </c>
      <c r="J70" s="939">
        <v>2760</v>
      </c>
    </row>
    <row r="71" spans="1:10">
      <c r="A71" s="1022">
        <v>61</v>
      </c>
      <c r="B71" s="944" t="s">
        <v>2804</v>
      </c>
      <c r="C71" s="936"/>
      <c r="D71" s="936">
        <v>2008</v>
      </c>
      <c r="E71" s="937" t="s">
        <v>12</v>
      </c>
      <c r="F71" s="945">
        <v>1500</v>
      </c>
      <c r="G71" s="221">
        <v>2</v>
      </c>
      <c r="H71" s="939">
        <f t="shared" si="2"/>
        <v>3000</v>
      </c>
      <c r="I71" s="221">
        <v>2</v>
      </c>
      <c r="J71" s="939">
        <v>3000</v>
      </c>
    </row>
    <row r="72" spans="1:10">
      <c r="A72" s="1022">
        <v>62</v>
      </c>
      <c r="B72" s="944" t="s">
        <v>2805</v>
      </c>
      <c r="C72" s="936"/>
      <c r="D72" s="936">
        <v>2008</v>
      </c>
      <c r="E72" s="937" t="s">
        <v>12</v>
      </c>
      <c r="F72" s="945">
        <v>300</v>
      </c>
      <c r="G72" s="221">
        <v>10</v>
      </c>
      <c r="H72" s="939">
        <f t="shared" si="2"/>
        <v>3000</v>
      </c>
      <c r="I72" s="221">
        <v>10</v>
      </c>
      <c r="J72" s="939">
        <v>3000</v>
      </c>
    </row>
    <row r="73" spans="1:10">
      <c r="A73" s="1022">
        <v>63</v>
      </c>
      <c r="B73" s="944" t="s">
        <v>2546</v>
      </c>
      <c r="C73" s="936"/>
      <c r="D73" s="936">
        <v>2008</v>
      </c>
      <c r="E73" s="937" t="s">
        <v>12</v>
      </c>
      <c r="F73" s="945">
        <v>6000</v>
      </c>
      <c r="G73" s="221">
        <v>1</v>
      </c>
      <c r="H73" s="939">
        <f t="shared" si="2"/>
        <v>6000</v>
      </c>
      <c r="I73" s="221">
        <v>1</v>
      </c>
      <c r="J73" s="939">
        <f t="shared" si="5"/>
        <v>6000</v>
      </c>
    </row>
    <row r="74" spans="1:10">
      <c r="A74" s="1022">
        <v>64</v>
      </c>
      <c r="B74" s="944" t="s">
        <v>2806</v>
      </c>
      <c r="C74" s="936"/>
      <c r="D74" s="936">
        <v>2008</v>
      </c>
      <c r="E74" s="937" t="s">
        <v>12</v>
      </c>
      <c r="F74" s="945">
        <v>2400</v>
      </c>
      <c r="G74" s="221">
        <v>2</v>
      </c>
      <c r="H74" s="939">
        <f t="shared" si="2"/>
        <v>4800</v>
      </c>
      <c r="I74" s="221">
        <v>2</v>
      </c>
      <c r="J74" s="939">
        <v>4800</v>
      </c>
    </row>
    <row r="75" spans="1:10">
      <c r="A75" s="1022">
        <v>65</v>
      </c>
      <c r="B75" s="944" t="s">
        <v>2807</v>
      </c>
      <c r="C75" s="936"/>
      <c r="D75" s="936">
        <v>2008</v>
      </c>
      <c r="E75" s="937" t="s">
        <v>12</v>
      </c>
      <c r="F75" s="945">
        <v>900</v>
      </c>
      <c r="G75" s="221">
        <v>1</v>
      </c>
      <c r="H75" s="939">
        <f t="shared" si="2"/>
        <v>900</v>
      </c>
      <c r="I75" s="221">
        <v>1</v>
      </c>
      <c r="J75" s="939">
        <f t="shared" si="5"/>
        <v>900</v>
      </c>
    </row>
    <row r="76" spans="1:10">
      <c r="A76" s="1022">
        <v>66</v>
      </c>
      <c r="B76" s="944" t="s">
        <v>2808</v>
      </c>
      <c r="C76" s="936"/>
      <c r="D76" s="936">
        <v>2008</v>
      </c>
      <c r="E76" s="937" t="s">
        <v>12</v>
      </c>
      <c r="F76" s="945">
        <v>3000</v>
      </c>
      <c r="G76" s="221">
        <v>6</v>
      </c>
      <c r="H76" s="939">
        <f t="shared" si="2"/>
        <v>18000</v>
      </c>
      <c r="I76" s="221">
        <v>6</v>
      </c>
      <c r="J76" s="939">
        <v>18000</v>
      </c>
    </row>
    <row r="77" spans="1:10">
      <c r="A77" s="1022">
        <v>67</v>
      </c>
      <c r="B77" s="944" t="s">
        <v>2807</v>
      </c>
      <c r="C77" s="936"/>
      <c r="D77" s="936">
        <v>2008</v>
      </c>
      <c r="E77" s="937" t="s">
        <v>12</v>
      </c>
      <c r="F77" s="945">
        <v>1200</v>
      </c>
      <c r="G77" s="221">
        <v>5</v>
      </c>
      <c r="H77" s="939">
        <f t="shared" si="2"/>
        <v>6000</v>
      </c>
      <c r="I77" s="221">
        <v>5</v>
      </c>
      <c r="J77" s="939">
        <v>6000</v>
      </c>
    </row>
    <row r="78" spans="1:10">
      <c r="A78" s="1022">
        <v>68</v>
      </c>
      <c r="B78" s="944" t="s">
        <v>2809</v>
      </c>
      <c r="C78" s="936"/>
      <c r="D78" s="936">
        <v>2008</v>
      </c>
      <c r="E78" s="937" t="s">
        <v>12</v>
      </c>
      <c r="F78" s="945">
        <v>2100</v>
      </c>
      <c r="G78" s="221">
        <v>60</v>
      </c>
      <c r="H78" s="939">
        <f t="shared" si="2"/>
        <v>126000</v>
      </c>
      <c r="I78" s="221">
        <v>60</v>
      </c>
      <c r="J78" s="939">
        <v>126000</v>
      </c>
    </row>
    <row r="79" spans="1:10">
      <c r="A79" s="1022">
        <v>69</v>
      </c>
      <c r="B79" s="944" t="s">
        <v>2810</v>
      </c>
      <c r="C79" s="936"/>
      <c r="D79" s="936">
        <v>2008</v>
      </c>
      <c r="E79" s="937" t="s">
        <v>12</v>
      </c>
      <c r="F79" s="945">
        <v>1560</v>
      </c>
      <c r="G79" s="221">
        <v>1</v>
      </c>
      <c r="H79" s="939">
        <f t="shared" si="2"/>
        <v>1560</v>
      </c>
      <c r="I79" s="221">
        <v>1</v>
      </c>
      <c r="J79" s="939">
        <f t="shared" si="5"/>
        <v>1560</v>
      </c>
    </row>
    <row r="80" spans="1:10">
      <c r="A80" s="1022">
        <v>70</v>
      </c>
      <c r="B80" s="944" t="s">
        <v>1125</v>
      </c>
      <c r="C80" s="936"/>
      <c r="D80" s="936">
        <v>2008</v>
      </c>
      <c r="E80" s="937" t="s">
        <v>12</v>
      </c>
      <c r="F80" s="945">
        <v>3600</v>
      </c>
      <c r="G80" s="221">
        <v>1</v>
      </c>
      <c r="H80" s="939">
        <f t="shared" si="2"/>
        <v>3600</v>
      </c>
      <c r="I80" s="221">
        <v>1</v>
      </c>
      <c r="J80" s="939">
        <f t="shared" si="5"/>
        <v>3600</v>
      </c>
    </row>
    <row r="81" spans="1:10">
      <c r="A81" s="1022">
        <v>71</v>
      </c>
      <c r="B81" s="944" t="s">
        <v>2811</v>
      </c>
      <c r="C81" s="936"/>
      <c r="D81" s="936">
        <v>2008</v>
      </c>
      <c r="E81" s="937" t="s">
        <v>12</v>
      </c>
      <c r="F81" s="945">
        <v>240</v>
      </c>
      <c r="G81" s="221">
        <v>320</v>
      </c>
      <c r="H81" s="939">
        <f t="shared" si="2"/>
        <v>76800</v>
      </c>
      <c r="I81" s="221">
        <v>320</v>
      </c>
      <c r="J81" s="939">
        <v>76800</v>
      </c>
    </row>
    <row r="82" spans="1:10">
      <c r="A82" s="1022">
        <v>72</v>
      </c>
      <c r="B82" s="944" t="s">
        <v>2812</v>
      </c>
      <c r="C82" s="936"/>
      <c r="D82" s="936">
        <v>2008</v>
      </c>
      <c r="E82" s="937" t="s">
        <v>12</v>
      </c>
      <c r="F82" s="945">
        <v>180</v>
      </c>
      <c r="G82" s="221">
        <v>333</v>
      </c>
      <c r="H82" s="939">
        <f t="shared" si="2"/>
        <v>59940</v>
      </c>
      <c r="I82" s="221">
        <v>333</v>
      </c>
      <c r="J82" s="939">
        <v>59940</v>
      </c>
    </row>
    <row r="83" spans="1:10">
      <c r="A83" s="1022">
        <v>73</v>
      </c>
      <c r="B83" s="944" t="s">
        <v>2813</v>
      </c>
      <c r="C83" s="936"/>
      <c r="D83" s="936">
        <v>2008</v>
      </c>
      <c r="E83" s="937" t="s">
        <v>12</v>
      </c>
      <c r="F83" s="945">
        <v>720</v>
      </c>
      <c r="G83" s="221">
        <v>4</v>
      </c>
      <c r="H83" s="939">
        <f t="shared" si="2"/>
        <v>2880</v>
      </c>
      <c r="I83" s="221">
        <v>4</v>
      </c>
      <c r="J83" s="939">
        <v>2880</v>
      </c>
    </row>
    <row r="84" spans="1:10">
      <c r="A84" s="1022">
        <v>74</v>
      </c>
      <c r="B84" s="944" t="s">
        <v>2814</v>
      </c>
      <c r="C84" s="936"/>
      <c r="D84" s="936">
        <v>2008</v>
      </c>
      <c r="E84" s="937" t="s">
        <v>12</v>
      </c>
      <c r="F84" s="945">
        <v>1200</v>
      </c>
      <c r="G84" s="221">
        <v>5</v>
      </c>
      <c r="H84" s="939">
        <f t="shared" si="2"/>
        <v>6000</v>
      </c>
      <c r="I84" s="221">
        <v>5</v>
      </c>
      <c r="J84" s="939">
        <v>6000</v>
      </c>
    </row>
    <row r="85" spans="1:10">
      <c r="A85" s="1022">
        <v>75</v>
      </c>
      <c r="B85" s="944" t="s">
        <v>2815</v>
      </c>
      <c r="C85" s="936"/>
      <c r="D85" s="936">
        <v>2008</v>
      </c>
      <c r="E85" s="937" t="s">
        <v>12</v>
      </c>
      <c r="F85" s="945">
        <v>1500</v>
      </c>
      <c r="G85" s="221">
        <v>3</v>
      </c>
      <c r="H85" s="939">
        <f t="shared" si="2"/>
        <v>4500</v>
      </c>
      <c r="I85" s="221">
        <v>3</v>
      </c>
      <c r="J85" s="939">
        <v>4500</v>
      </c>
    </row>
    <row r="86" spans="1:10">
      <c r="A86" s="1022">
        <v>76</v>
      </c>
      <c r="B86" s="944" t="s">
        <v>2816</v>
      </c>
      <c r="C86" s="936"/>
      <c r="D86" s="936">
        <v>2008</v>
      </c>
      <c r="E86" s="937" t="s">
        <v>12</v>
      </c>
      <c r="F86" s="945">
        <v>9000</v>
      </c>
      <c r="G86" s="221">
        <v>3</v>
      </c>
      <c r="H86" s="939">
        <f t="shared" si="2"/>
        <v>27000</v>
      </c>
      <c r="I86" s="221">
        <v>3</v>
      </c>
      <c r="J86" s="939">
        <v>27000</v>
      </c>
    </row>
    <row r="87" spans="1:10">
      <c r="A87" s="1022">
        <v>77</v>
      </c>
      <c r="B87" s="944" t="s">
        <v>2816</v>
      </c>
      <c r="C87" s="936"/>
      <c r="D87" s="936">
        <v>2008</v>
      </c>
      <c r="E87" s="937" t="s">
        <v>12</v>
      </c>
      <c r="F87" s="945">
        <v>7200</v>
      </c>
      <c r="G87" s="221">
        <v>1</v>
      </c>
      <c r="H87" s="939">
        <f t="shared" si="2"/>
        <v>7200</v>
      </c>
      <c r="I87" s="221">
        <v>1</v>
      </c>
      <c r="J87" s="939">
        <f t="shared" si="5"/>
        <v>7200</v>
      </c>
    </row>
    <row r="88" spans="1:10">
      <c r="A88" s="1022">
        <v>78</v>
      </c>
      <c r="B88" s="944" t="s">
        <v>2817</v>
      </c>
      <c r="C88" s="936"/>
      <c r="D88" s="936">
        <v>2008</v>
      </c>
      <c r="E88" s="937" t="s">
        <v>12</v>
      </c>
      <c r="F88" s="945">
        <v>500</v>
      </c>
      <c r="G88" s="221">
        <v>10</v>
      </c>
      <c r="H88" s="939">
        <f t="shared" si="2"/>
        <v>5000</v>
      </c>
      <c r="I88" s="221">
        <v>10</v>
      </c>
      <c r="J88" s="939">
        <v>5000</v>
      </c>
    </row>
    <row r="89" spans="1:10">
      <c r="A89" s="1022">
        <v>79</v>
      </c>
      <c r="B89" s="944" t="s">
        <v>2818</v>
      </c>
      <c r="C89" s="221"/>
      <c r="D89" s="221">
        <v>2008</v>
      </c>
      <c r="E89" s="937" t="s">
        <v>12</v>
      </c>
      <c r="F89" s="945">
        <v>10800</v>
      </c>
      <c r="G89" s="221">
        <v>2</v>
      </c>
      <c r="H89" s="939">
        <f t="shared" si="2"/>
        <v>21600</v>
      </c>
      <c r="I89" s="221">
        <v>2</v>
      </c>
      <c r="J89" s="939">
        <v>21600</v>
      </c>
    </row>
    <row r="90" spans="1:10">
      <c r="A90" s="1022">
        <v>80</v>
      </c>
      <c r="B90" s="944" t="s">
        <v>2819</v>
      </c>
      <c r="C90" s="221"/>
      <c r="D90" s="221">
        <v>2008</v>
      </c>
      <c r="E90" s="937" t="s">
        <v>12</v>
      </c>
      <c r="F90" s="945">
        <v>720</v>
      </c>
      <c r="G90" s="221">
        <v>4</v>
      </c>
      <c r="H90" s="939">
        <f t="shared" si="2"/>
        <v>2880</v>
      </c>
      <c r="I90" s="221">
        <v>4</v>
      </c>
      <c r="J90" s="939">
        <v>2880</v>
      </c>
    </row>
    <row r="91" spans="1:10">
      <c r="A91" s="1022">
        <v>81</v>
      </c>
      <c r="B91" s="944" t="s">
        <v>2820</v>
      </c>
      <c r="C91" s="221"/>
      <c r="D91" s="221">
        <v>2008</v>
      </c>
      <c r="E91" s="937" t="s">
        <v>12</v>
      </c>
      <c r="F91" s="945">
        <v>720</v>
      </c>
      <c r="G91" s="221">
        <v>63</v>
      </c>
      <c r="H91" s="939">
        <f t="shared" ref="H91:H102" si="6">SUM(F91*G91)</f>
        <v>45360</v>
      </c>
      <c r="I91" s="221">
        <v>63</v>
      </c>
      <c r="J91" s="939">
        <v>45360</v>
      </c>
    </row>
    <row r="92" spans="1:10">
      <c r="A92" s="1022">
        <v>82</v>
      </c>
      <c r="B92" s="944" t="s">
        <v>1105</v>
      </c>
      <c r="C92" s="221"/>
      <c r="D92" s="221">
        <v>2008</v>
      </c>
      <c r="E92" s="937" t="s">
        <v>12</v>
      </c>
      <c r="F92" s="945">
        <v>7200</v>
      </c>
      <c r="G92" s="221">
        <v>2</v>
      </c>
      <c r="H92" s="939">
        <f t="shared" si="6"/>
        <v>14400</v>
      </c>
      <c r="I92" s="221">
        <v>2</v>
      </c>
      <c r="J92" s="939">
        <v>14400</v>
      </c>
    </row>
    <row r="93" spans="1:10">
      <c r="A93" s="1022">
        <v>83</v>
      </c>
      <c r="B93" s="944" t="s">
        <v>2821</v>
      </c>
      <c r="C93" s="221"/>
      <c r="D93" s="221">
        <v>2008</v>
      </c>
      <c r="E93" s="937" t="s">
        <v>12</v>
      </c>
      <c r="F93" s="945">
        <v>510</v>
      </c>
      <c r="G93" s="221">
        <v>4</v>
      </c>
      <c r="H93" s="939">
        <f t="shared" si="6"/>
        <v>2040</v>
      </c>
      <c r="I93" s="221">
        <v>4</v>
      </c>
      <c r="J93" s="939">
        <v>2040</v>
      </c>
    </row>
    <row r="94" spans="1:10">
      <c r="A94" s="1022">
        <v>84</v>
      </c>
      <c r="B94" s="944" t="s">
        <v>2822</v>
      </c>
      <c r="C94" s="221"/>
      <c r="D94" s="221">
        <v>2008</v>
      </c>
      <c r="E94" s="937" t="s">
        <v>184</v>
      </c>
      <c r="F94" s="945">
        <v>3420</v>
      </c>
      <c r="G94" s="221">
        <v>31.15</v>
      </c>
      <c r="H94" s="939">
        <f t="shared" si="6"/>
        <v>106533</v>
      </c>
      <c r="I94" s="221">
        <v>31.15</v>
      </c>
      <c r="J94" s="939">
        <v>106533</v>
      </c>
    </row>
    <row r="95" spans="1:10">
      <c r="A95" s="1022">
        <v>85</v>
      </c>
      <c r="B95" s="946" t="s">
        <v>2823</v>
      </c>
      <c r="C95" s="221"/>
      <c r="D95" s="221">
        <v>2009</v>
      </c>
      <c r="E95" s="937" t="s">
        <v>12</v>
      </c>
      <c r="F95" s="945">
        <v>168315</v>
      </c>
      <c r="G95" s="221">
        <v>4</v>
      </c>
      <c r="H95" s="943">
        <f>SUM(F95*G95)</f>
        <v>673260</v>
      </c>
      <c r="I95" s="221">
        <v>4</v>
      </c>
      <c r="J95" s="943">
        <v>673260</v>
      </c>
    </row>
    <row r="96" spans="1:10">
      <c r="A96" s="1022">
        <v>86</v>
      </c>
      <c r="B96" s="947" t="s">
        <v>2824</v>
      </c>
      <c r="C96" s="948"/>
      <c r="D96" s="948">
        <v>2009</v>
      </c>
      <c r="E96" s="937" t="s">
        <v>12</v>
      </c>
      <c r="F96" s="949">
        <v>18000</v>
      </c>
      <c r="G96" s="948">
        <v>1</v>
      </c>
      <c r="H96" s="950">
        <f t="shared" si="6"/>
        <v>18000</v>
      </c>
      <c r="I96" s="948">
        <v>1</v>
      </c>
      <c r="J96" s="950">
        <f t="shared" ref="J96:J101" si="7">SUM(H96*I96)</f>
        <v>18000</v>
      </c>
    </row>
    <row r="97" spans="1:10">
      <c r="A97" s="1022">
        <v>87</v>
      </c>
      <c r="B97" s="934" t="s">
        <v>2825</v>
      </c>
      <c r="C97" s="936"/>
      <c r="D97" s="936">
        <v>2011</v>
      </c>
      <c r="E97" s="937" t="s">
        <v>12</v>
      </c>
      <c r="F97" s="938">
        <v>18000</v>
      </c>
      <c r="G97" s="936">
        <v>1</v>
      </c>
      <c r="H97" s="939">
        <f t="shared" si="6"/>
        <v>18000</v>
      </c>
      <c r="I97" s="936">
        <v>1</v>
      </c>
      <c r="J97" s="939">
        <f t="shared" si="7"/>
        <v>18000</v>
      </c>
    </row>
    <row r="98" spans="1:10">
      <c r="A98" s="1022">
        <v>88</v>
      </c>
      <c r="B98" s="934" t="s">
        <v>2826</v>
      </c>
      <c r="C98" s="936"/>
      <c r="D98" s="936">
        <v>2011</v>
      </c>
      <c r="E98" s="937" t="s">
        <v>12</v>
      </c>
      <c r="F98" s="938">
        <v>9000</v>
      </c>
      <c r="G98" s="936">
        <v>2</v>
      </c>
      <c r="H98" s="939">
        <f t="shared" si="6"/>
        <v>18000</v>
      </c>
      <c r="I98" s="936">
        <v>2</v>
      </c>
      <c r="J98" s="939">
        <v>18000</v>
      </c>
    </row>
    <row r="99" spans="1:10">
      <c r="A99" s="1022">
        <v>89</v>
      </c>
      <c r="B99" s="934" t="s">
        <v>2827</v>
      </c>
      <c r="C99" s="936"/>
      <c r="D99" s="936">
        <v>2011</v>
      </c>
      <c r="E99" s="937" t="s">
        <v>12</v>
      </c>
      <c r="F99" s="938">
        <v>31800</v>
      </c>
      <c r="G99" s="936">
        <v>1</v>
      </c>
      <c r="H99" s="939">
        <f t="shared" si="6"/>
        <v>31800</v>
      </c>
      <c r="I99" s="936">
        <v>1</v>
      </c>
      <c r="J99" s="939">
        <f t="shared" si="7"/>
        <v>31800</v>
      </c>
    </row>
    <row r="100" spans="1:10">
      <c r="A100" s="1022">
        <v>90</v>
      </c>
      <c r="B100" s="944" t="s">
        <v>48</v>
      </c>
      <c r="C100" s="221"/>
      <c r="D100" s="221">
        <v>2010</v>
      </c>
      <c r="E100" s="937" t="s">
        <v>12</v>
      </c>
      <c r="F100" s="945">
        <v>42000</v>
      </c>
      <c r="G100" s="221">
        <v>1</v>
      </c>
      <c r="H100" s="939">
        <f t="shared" si="6"/>
        <v>42000</v>
      </c>
      <c r="I100" s="221">
        <v>1</v>
      </c>
      <c r="J100" s="939">
        <f t="shared" si="7"/>
        <v>42000</v>
      </c>
    </row>
    <row r="101" spans="1:10">
      <c r="A101" s="1022">
        <v>91</v>
      </c>
      <c r="B101" s="944" t="s">
        <v>1110</v>
      </c>
      <c r="C101" s="221"/>
      <c r="D101" s="221">
        <v>2010</v>
      </c>
      <c r="E101" s="937" t="s">
        <v>12</v>
      </c>
      <c r="F101" s="945">
        <v>18000</v>
      </c>
      <c r="G101" s="221">
        <v>1</v>
      </c>
      <c r="H101" s="939">
        <f t="shared" si="6"/>
        <v>18000</v>
      </c>
      <c r="I101" s="221">
        <v>1</v>
      </c>
      <c r="J101" s="939">
        <f t="shared" si="7"/>
        <v>18000</v>
      </c>
    </row>
    <row r="102" spans="1:10">
      <c r="A102" s="1022">
        <v>92</v>
      </c>
      <c r="B102" s="944" t="s">
        <v>2828</v>
      </c>
      <c r="C102" s="221"/>
      <c r="D102" s="221">
        <v>2010</v>
      </c>
      <c r="E102" s="937" t="s">
        <v>12</v>
      </c>
      <c r="F102" s="945">
        <v>21000</v>
      </c>
      <c r="G102" s="221">
        <v>2</v>
      </c>
      <c r="H102" s="939">
        <f t="shared" si="6"/>
        <v>42000</v>
      </c>
      <c r="I102" s="221">
        <v>2</v>
      </c>
      <c r="J102" s="939">
        <v>42000</v>
      </c>
    </row>
    <row r="103" spans="1:10">
      <c r="A103" s="1022">
        <v>93</v>
      </c>
      <c r="B103" s="944" t="s">
        <v>49</v>
      </c>
      <c r="C103" s="221"/>
      <c r="D103" s="221">
        <v>2010</v>
      </c>
      <c r="E103" s="937" t="s">
        <v>12</v>
      </c>
      <c r="F103" s="945">
        <v>57000</v>
      </c>
      <c r="G103" s="221">
        <v>2</v>
      </c>
      <c r="H103" s="939">
        <v>114000</v>
      </c>
      <c r="I103" s="221">
        <v>2</v>
      </c>
      <c r="J103" s="939">
        <v>114000</v>
      </c>
    </row>
    <row r="104" spans="1:10">
      <c r="A104" s="1022">
        <v>94</v>
      </c>
      <c r="B104" s="944" t="s">
        <v>2829</v>
      </c>
      <c r="C104" s="221"/>
      <c r="D104" s="221">
        <v>2010</v>
      </c>
      <c r="E104" s="937" t="s">
        <v>12</v>
      </c>
      <c r="F104" s="945">
        <v>78000</v>
      </c>
      <c r="G104" s="221">
        <v>1</v>
      </c>
      <c r="H104" s="939">
        <f t="shared" ref="H104:H109" si="8">SUM(F104*G104)</f>
        <v>78000</v>
      </c>
      <c r="I104" s="221">
        <v>1</v>
      </c>
      <c r="J104" s="939">
        <f t="shared" ref="J104:J106" si="9">SUM(H104*I104)</f>
        <v>78000</v>
      </c>
    </row>
    <row r="105" spans="1:10">
      <c r="A105" s="1022">
        <v>95</v>
      </c>
      <c r="B105" s="944" t="s">
        <v>1197</v>
      </c>
      <c r="C105" s="221"/>
      <c r="D105" s="221">
        <v>2010</v>
      </c>
      <c r="E105" s="937" t="s">
        <v>12</v>
      </c>
      <c r="F105" s="945">
        <v>42000</v>
      </c>
      <c r="G105" s="221">
        <v>1</v>
      </c>
      <c r="H105" s="939">
        <f t="shared" si="8"/>
        <v>42000</v>
      </c>
      <c r="I105" s="221">
        <v>1</v>
      </c>
      <c r="J105" s="939">
        <f t="shared" si="9"/>
        <v>42000</v>
      </c>
    </row>
    <row r="106" spans="1:10">
      <c r="A106" s="1022">
        <v>96</v>
      </c>
      <c r="B106" s="944" t="s">
        <v>709</v>
      </c>
      <c r="C106" s="221"/>
      <c r="D106" s="221">
        <v>2010</v>
      </c>
      <c r="E106" s="937" t="s">
        <v>12</v>
      </c>
      <c r="F106" s="945">
        <v>10000</v>
      </c>
      <c r="G106" s="221">
        <v>1</v>
      </c>
      <c r="H106" s="939">
        <f t="shared" si="8"/>
        <v>10000</v>
      </c>
      <c r="I106" s="221">
        <v>1</v>
      </c>
      <c r="J106" s="939">
        <f t="shared" si="9"/>
        <v>10000</v>
      </c>
    </row>
    <row r="107" spans="1:10">
      <c r="A107" s="1022">
        <v>97</v>
      </c>
      <c r="B107" s="944" t="s">
        <v>2782</v>
      </c>
      <c r="C107" s="221"/>
      <c r="D107" s="221">
        <v>2010</v>
      </c>
      <c r="E107" s="937" t="s">
        <v>12</v>
      </c>
      <c r="F107" s="945">
        <v>13800</v>
      </c>
      <c r="G107" s="221">
        <v>40</v>
      </c>
      <c r="H107" s="939">
        <f t="shared" si="8"/>
        <v>552000</v>
      </c>
      <c r="I107" s="221">
        <v>40</v>
      </c>
      <c r="J107" s="939">
        <v>552000</v>
      </c>
    </row>
    <row r="108" spans="1:10">
      <c r="A108" s="1022">
        <v>98</v>
      </c>
      <c r="B108" s="944" t="s">
        <v>2830</v>
      </c>
      <c r="C108" s="221"/>
      <c r="D108" s="221">
        <v>2010</v>
      </c>
      <c r="E108" s="937" t="s">
        <v>12</v>
      </c>
      <c r="F108" s="945">
        <v>7000</v>
      </c>
      <c r="G108" s="221">
        <v>20</v>
      </c>
      <c r="H108" s="939">
        <f t="shared" si="8"/>
        <v>140000</v>
      </c>
      <c r="I108" s="221">
        <v>20</v>
      </c>
      <c r="J108" s="939">
        <v>140000</v>
      </c>
    </row>
    <row r="109" spans="1:10">
      <c r="A109" s="1022">
        <v>99</v>
      </c>
      <c r="B109" s="944" t="s">
        <v>214</v>
      </c>
      <c r="C109" s="221"/>
      <c r="D109" s="221">
        <v>2010</v>
      </c>
      <c r="E109" s="221" t="s">
        <v>184</v>
      </c>
      <c r="F109" s="945">
        <v>3300</v>
      </c>
      <c r="G109" s="221">
        <v>16</v>
      </c>
      <c r="H109" s="939">
        <f t="shared" si="8"/>
        <v>52800</v>
      </c>
      <c r="I109" s="221">
        <v>16</v>
      </c>
      <c r="J109" s="939">
        <v>52800</v>
      </c>
    </row>
    <row r="110" spans="1:10">
      <c r="A110" s="1022">
        <v>100</v>
      </c>
      <c r="B110" s="940" t="s">
        <v>2831</v>
      </c>
      <c r="C110" s="941"/>
      <c r="D110" s="941">
        <v>2011</v>
      </c>
      <c r="E110" s="937" t="s">
        <v>364</v>
      </c>
      <c r="F110" s="942">
        <v>11146</v>
      </c>
      <c r="G110" s="941">
        <v>150</v>
      </c>
      <c r="H110" s="943">
        <f>SUM(F110*G110)</f>
        <v>1671900</v>
      </c>
      <c r="I110" s="941">
        <v>150</v>
      </c>
      <c r="J110" s="943">
        <v>1671900</v>
      </c>
    </row>
    <row r="111" spans="1:10">
      <c r="A111" s="1022">
        <v>101</v>
      </c>
      <c r="B111" s="934" t="s">
        <v>2832</v>
      </c>
      <c r="C111" s="951">
        <v>2006</v>
      </c>
      <c r="D111" s="936">
        <v>2011</v>
      </c>
      <c r="E111" s="937" t="s">
        <v>12</v>
      </c>
      <c r="F111" s="952" t="s">
        <v>2833</v>
      </c>
      <c r="G111" s="936">
        <v>1</v>
      </c>
      <c r="H111" s="939">
        <v>4522620</v>
      </c>
      <c r="I111" s="936">
        <v>1</v>
      </c>
      <c r="J111" s="939">
        <v>4522620</v>
      </c>
    </row>
    <row r="112" spans="1:10">
      <c r="A112" s="1022">
        <v>102</v>
      </c>
      <c r="B112" s="934" t="s">
        <v>2834</v>
      </c>
      <c r="C112" s="951">
        <v>1987</v>
      </c>
      <c r="D112" s="936">
        <v>2011</v>
      </c>
      <c r="E112" s="937" t="s">
        <v>12</v>
      </c>
      <c r="F112" s="112">
        <v>4666310</v>
      </c>
      <c r="G112" s="936">
        <v>1</v>
      </c>
      <c r="H112" s="112">
        <v>4666310</v>
      </c>
      <c r="I112" s="936">
        <v>1</v>
      </c>
      <c r="J112" s="112">
        <v>4666310</v>
      </c>
    </row>
    <row r="113" spans="1:10">
      <c r="A113" s="1022">
        <v>103</v>
      </c>
      <c r="B113" s="934" t="s">
        <v>2835</v>
      </c>
      <c r="C113" s="936"/>
      <c r="D113" s="936">
        <v>2012</v>
      </c>
      <c r="E113" s="937" t="s">
        <v>364</v>
      </c>
      <c r="F113" s="938">
        <v>5192</v>
      </c>
      <c r="G113" s="936">
        <v>2700</v>
      </c>
      <c r="H113" s="939">
        <v>14018400</v>
      </c>
      <c r="I113" s="936">
        <v>2700</v>
      </c>
      <c r="J113" s="939">
        <v>14018400</v>
      </c>
    </row>
    <row r="114" spans="1:10">
      <c r="A114" s="1022">
        <v>104</v>
      </c>
      <c r="B114" s="934" t="s">
        <v>2836</v>
      </c>
      <c r="C114" s="936"/>
      <c r="D114" s="936">
        <v>2011</v>
      </c>
      <c r="E114" s="937" t="s">
        <v>364</v>
      </c>
      <c r="F114" s="938">
        <v>49987</v>
      </c>
      <c r="G114" s="936">
        <v>340</v>
      </c>
      <c r="H114" s="939">
        <v>16954600</v>
      </c>
      <c r="I114" s="936">
        <v>340</v>
      </c>
      <c r="J114" s="939">
        <v>16954600</v>
      </c>
    </row>
    <row r="115" spans="1:10">
      <c r="A115" s="1022">
        <v>105</v>
      </c>
      <c r="B115" s="934" t="s">
        <v>2751</v>
      </c>
      <c r="C115" s="936"/>
      <c r="D115" s="936">
        <v>2011</v>
      </c>
      <c r="E115" s="937" t="s">
        <v>12</v>
      </c>
      <c r="F115" s="938">
        <v>25000</v>
      </c>
      <c r="G115" s="936">
        <v>70</v>
      </c>
      <c r="H115" s="939">
        <f>SUM(F115*G115)</f>
        <v>1750000</v>
      </c>
      <c r="I115" s="936">
        <v>70</v>
      </c>
      <c r="J115" s="939">
        <v>1750000</v>
      </c>
    </row>
    <row r="116" spans="1:10">
      <c r="A116" s="1022">
        <v>106</v>
      </c>
      <c r="B116" s="934" t="s">
        <v>2837</v>
      </c>
      <c r="C116" s="936"/>
      <c r="D116" s="936">
        <v>2009</v>
      </c>
      <c r="E116" s="937" t="s">
        <v>364</v>
      </c>
      <c r="F116" s="938">
        <v>12464</v>
      </c>
      <c r="G116" s="936">
        <v>400</v>
      </c>
      <c r="H116" s="939">
        <v>4985600</v>
      </c>
      <c r="I116" s="936">
        <v>400</v>
      </c>
      <c r="J116" s="939">
        <v>4985600</v>
      </c>
    </row>
    <row r="117" spans="1:10">
      <c r="A117" s="1022">
        <v>107</v>
      </c>
      <c r="B117" s="934" t="s">
        <v>2838</v>
      </c>
      <c r="C117" s="936"/>
      <c r="D117" s="936">
        <v>2010</v>
      </c>
      <c r="E117" s="937" t="s">
        <v>364</v>
      </c>
      <c r="F117" s="938">
        <v>12768</v>
      </c>
      <c r="G117" s="936">
        <v>508</v>
      </c>
      <c r="H117" s="939">
        <v>6486144</v>
      </c>
      <c r="I117" s="936">
        <v>508</v>
      </c>
      <c r="J117" s="939">
        <v>6486144</v>
      </c>
    </row>
    <row r="118" spans="1:10">
      <c r="A118" s="1022">
        <v>108</v>
      </c>
      <c r="B118" s="934" t="s">
        <v>2839</v>
      </c>
      <c r="C118" s="936"/>
      <c r="D118" s="936">
        <v>2010</v>
      </c>
      <c r="E118" s="937" t="s">
        <v>12</v>
      </c>
      <c r="F118" s="938">
        <v>106000</v>
      </c>
      <c r="G118" s="936">
        <v>7</v>
      </c>
      <c r="H118" s="939">
        <f t="shared" ref="H118:H123" si="10">SUM(F118*G118)</f>
        <v>742000</v>
      </c>
      <c r="I118" s="936">
        <v>7</v>
      </c>
      <c r="J118" s="939">
        <v>742000</v>
      </c>
    </row>
    <row r="119" spans="1:10">
      <c r="A119" s="1022">
        <v>109</v>
      </c>
      <c r="B119" s="934" t="s">
        <v>2787</v>
      </c>
      <c r="C119" s="936"/>
      <c r="D119" s="936">
        <v>2008</v>
      </c>
      <c r="E119" s="937" t="s">
        <v>12</v>
      </c>
      <c r="F119" s="938">
        <v>6000</v>
      </c>
      <c r="G119" s="936">
        <v>35</v>
      </c>
      <c r="H119" s="939">
        <f t="shared" si="10"/>
        <v>210000</v>
      </c>
      <c r="I119" s="936">
        <v>35</v>
      </c>
      <c r="J119" s="939">
        <v>210000</v>
      </c>
    </row>
    <row r="120" spans="1:10">
      <c r="A120" s="1022">
        <v>110</v>
      </c>
      <c r="B120" s="944" t="s">
        <v>2840</v>
      </c>
      <c r="C120" s="221"/>
      <c r="D120" s="221">
        <v>2008</v>
      </c>
      <c r="E120" s="937" t="s">
        <v>12</v>
      </c>
      <c r="F120" s="945">
        <v>25620</v>
      </c>
      <c r="G120" s="221">
        <v>1</v>
      </c>
      <c r="H120" s="939">
        <f t="shared" si="10"/>
        <v>25620</v>
      </c>
      <c r="I120" s="221">
        <v>1</v>
      </c>
      <c r="J120" s="939">
        <f t="shared" ref="J120" si="11">SUM(H120*I120)</f>
        <v>25620</v>
      </c>
    </row>
    <row r="121" spans="1:10">
      <c r="A121" s="1022">
        <v>111</v>
      </c>
      <c r="B121" s="944" t="s">
        <v>2841</v>
      </c>
      <c r="C121" s="221"/>
      <c r="D121" s="221">
        <v>2010</v>
      </c>
      <c r="E121" s="937" t="s">
        <v>12</v>
      </c>
      <c r="F121" s="945">
        <v>120000</v>
      </c>
      <c r="G121" s="221">
        <v>2</v>
      </c>
      <c r="H121" s="939">
        <f t="shared" si="10"/>
        <v>240000</v>
      </c>
      <c r="I121" s="221">
        <v>2</v>
      </c>
      <c r="J121" s="939">
        <v>240000</v>
      </c>
    </row>
    <row r="122" spans="1:10">
      <c r="A122" s="1022">
        <v>112</v>
      </c>
      <c r="B122" s="944" t="s">
        <v>2770</v>
      </c>
      <c r="C122" s="221"/>
      <c r="D122" s="221">
        <v>2010</v>
      </c>
      <c r="E122" s="937" t="s">
        <v>12</v>
      </c>
      <c r="F122" s="945">
        <v>78000</v>
      </c>
      <c r="G122" s="221">
        <v>2</v>
      </c>
      <c r="H122" s="939">
        <f t="shared" si="10"/>
        <v>156000</v>
      </c>
      <c r="I122" s="221">
        <v>2</v>
      </c>
      <c r="J122" s="939">
        <v>156000</v>
      </c>
    </row>
    <row r="123" spans="1:10">
      <c r="A123" s="1022">
        <v>113</v>
      </c>
      <c r="B123" s="944" t="s">
        <v>2771</v>
      </c>
      <c r="C123" s="221"/>
      <c r="D123" s="221">
        <v>2010</v>
      </c>
      <c r="E123" s="937" t="s">
        <v>12</v>
      </c>
      <c r="F123" s="945">
        <v>90000</v>
      </c>
      <c r="G123" s="221">
        <v>2</v>
      </c>
      <c r="H123" s="939">
        <f t="shared" si="10"/>
        <v>180000</v>
      </c>
      <c r="I123" s="221">
        <v>2</v>
      </c>
      <c r="J123" s="939">
        <v>180000</v>
      </c>
    </row>
    <row r="124" spans="1:10">
      <c r="A124" s="1022">
        <v>114</v>
      </c>
      <c r="B124" s="243" t="s">
        <v>2842</v>
      </c>
      <c r="C124" s="222"/>
      <c r="D124" s="222">
        <v>1997</v>
      </c>
      <c r="E124" s="937" t="s">
        <v>184</v>
      </c>
      <c r="F124" s="945">
        <v>1622.7</v>
      </c>
      <c r="G124" s="221">
        <v>348850</v>
      </c>
      <c r="H124" s="939">
        <v>566112450</v>
      </c>
      <c r="I124" s="221">
        <v>348850</v>
      </c>
      <c r="J124" s="939">
        <v>566112450</v>
      </c>
    </row>
    <row r="125" spans="1:10">
      <c r="A125" s="1022">
        <v>115</v>
      </c>
      <c r="B125" s="243" t="s">
        <v>2842</v>
      </c>
      <c r="C125" s="221"/>
      <c r="D125" s="221">
        <v>2007</v>
      </c>
      <c r="E125" s="937" t="s">
        <v>184</v>
      </c>
      <c r="F125" s="945">
        <v>7141.2</v>
      </c>
      <c r="G125" s="221">
        <v>674</v>
      </c>
      <c r="H125" s="939">
        <v>4813194</v>
      </c>
      <c r="I125" s="221">
        <v>674</v>
      </c>
      <c r="J125" s="939">
        <v>4813194</v>
      </c>
    </row>
    <row r="126" spans="1:10">
      <c r="A126" s="1022">
        <v>116</v>
      </c>
      <c r="B126" s="944" t="s">
        <v>2843</v>
      </c>
      <c r="C126" s="221"/>
      <c r="D126" s="221">
        <v>2007</v>
      </c>
      <c r="E126" s="937" t="s">
        <v>364</v>
      </c>
      <c r="F126" s="945">
        <v>8658</v>
      </c>
      <c r="G126" s="221">
        <v>9100</v>
      </c>
      <c r="H126" s="939">
        <v>78787800</v>
      </c>
      <c r="I126" s="221">
        <v>9100</v>
      </c>
      <c r="J126" s="939">
        <v>78787800</v>
      </c>
    </row>
    <row r="127" spans="1:10">
      <c r="A127" s="1022">
        <v>117</v>
      </c>
      <c r="B127" s="953" t="s">
        <v>2844</v>
      </c>
      <c r="C127" s="221"/>
      <c r="D127" s="221">
        <v>2008</v>
      </c>
      <c r="E127" s="937" t="s">
        <v>364</v>
      </c>
      <c r="F127" s="945">
        <v>8880</v>
      </c>
      <c r="G127" s="221">
        <v>4600</v>
      </c>
      <c r="H127" s="939">
        <v>40848000</v>
      </c>
      <c r="I127" s="221">
        <v>4600</v>
      </c>
      <c r="J127" s="939">
        <v>40848000</v>
      </c>
    </row>
    <row r="128" spans="1:10">
      <c r="A128" s="1022">
        <v>118</v>
      </c>
      <c r="B128" s="953" t="s">
        <v>2845</v>
      </c>
      <c r="C128" s="221"/>
      <c r="D128" s="221">
        <v>2008</v>
      </c>
      <c r="E128" s="221" t="s">
        <v>12</v>
      </c>
      <c r="F128" s="945">
        <v>4802300</v>
      </c>
      <c r="G128" s="221">
        <v>1</v>
      </c>
      <c r="H128" s="939">
        <f>SUM(F128*G128)</f>
        <v>4802300</v>
      </c>
      <c r="I128" s="221">
        <v>1</v>
      </c>
      <c r="J128" s="939">
        <f>SUM(H128*I128)</f>
        <v>4802300</v>
      </c>
    </row>
    <row r="129" spans="1:10">
      <c r="A129" s="1022">
        <v>119</v>
      </c>
      <c r="B129" s="946" t="s">
        <v>2846</v>
      </c>
      <c r="C129" s="221"/>
      <c r="D129" s="221">
        <v>2005</v>
      </c>
      <c r="E129" s="937" t="s">
        <v>12</v>
      </c>
      <c r="F129" s="945">
        <v>40800</v>
      </c>
      <c r="G129" s="221">
        <v>2</v>
      </c>
      <c r="H129" s="943">
        <f>SUM(F129*G129)</f>
        <v>81600</v>
      </c>
      <c r="I129" s="221">
        <v>2</v>
      </c>
      <c r="J129" s="943">
        <v>81600</v>
      </c>
    </row>
    <row r="130" spans="1:10">
      <c r="A130" s="1022">
        <v>120</v>
      </c>
      <c r="B130" s="946" t="s">
        <v>2847</v>
      </c>
      <c r="C130" s="221"/>
      <c r="D130" s="221">
        <v>2005</v>
      </c>
      <c r="E130" s="221" t="s">
        <v>12</v>
      </c>
      <c r="F130" s="945">
        <v>54000</v>
      </c>
      <c r="G130" s="221">
        <v>1</v>
      </c>
      <c r="H130" s="943">
        <f>SUM(F130*G130)</f>
        <v>54000</v>
      </c>
      <c r="I130" s="221">
        <v>1</v>
      </c>
      <c r="J130" s="943">
        <f>SUM(H130*I130)</f>
        <v>54000</v>
      </c>
    </row>
    <row r="131" spans="1:10">
      <c r="A131" s="1022">
        <v>121</v>
      </c>
      <c r="B131" s="954" t="s">
        <v>2848</v>
      </c>
      <c r="C131" s="221"/>
      <c r="D131" s="221">
        <v>2010</v>
      </c>
      <c r="E131" s="937" t="s">
        <v>184</v>
      </c>
      <c r="F131" s="945">
        <v>7496.8</v>
      </c>
      <c r="G131" s="221">
        <v>1059</v>
      </c>
      <c r="H131" s="943">
        <v>7939154</v>
      </c>
      <c r="I131" s="221">
        <v>1059</v>
      </c>
      <c r="J131" s="943">
        <v>7939154</v>
      </c>
    </row>
    <row r="132" spans="1:10">
      <c r="A132" s="1022">
        <v>122</v>
      </c>
      <c r="B132" s="946" t="s">
        <v>2849</v>
      </c>
      <c r="C132" s="221"/>
      <c r="D132" s="221">
        <v>2011</v>
      </c>
      <c r="E132" s="937" t="s">
        <v>364</v>
      </c>
      <c r="F132" s="945">
        <v>9546</v>
      </c>
      <c r="G132" s="221">
        <v>3800</v>
      </c>
      <c r="H132" s="943">
        <v>36274800</v>
      </c>
      <c r="I132" s="221">
        <v>3800</v>
      </c>
      <c r="J132" s="943">
        <v>36274800</v>
      </c>
    </row>
    <row r="133" spans="1:10">
      <c r="A133" s="1022">
        <v>123</v>
      </c>
      <c r="B133" s="946" t="s">
        <v>2850</v>
      </c>
      <c r="C133" s="221"/>
      <c r="D133" s="221">
        <v>2011</v>
      </c>
      <c r="E133" s="937" t="s">
        <v>364</v>
      </c>
      <c r="F133" s="945">
        <v>2235</v>
      </c>
      <c r="G133" s="221">
        <v>6270</v>
      </c>
      <c r="H133" s="943">
        <v>14011700</v>
      </c>
      <c r="I133" s="221">
        <v>6270</v>
      </c>
      <c r="J133" s="943">
        <v>14011700</v>
      </c>
    </row>
    <row r="134" spans="1:10">
      <c r="A134" s="1022">
        <v>124</v>
      </c>
      <c r="B134" s="946" t="s">
        <v>2851</v>
      </c>
      <c r="C134" s="221"/>
      <c r="D134" s="221">
        <v>2011</v>
      </c>
      <c r="E134" s="937" t="s">
        <v>364</v>
      </c>
      <c r="F134" s="945">
        <v>5760</v>
      </c>
      <c r="G134" s="221">
        <v>2742</v>
      </c>
      <c r="H134" s="943">
        <v>15793920</v>
      </c>
      <c r="I134" s="221">
        <v>2742</v>
      </c>
      <c r="J134" s="943">
        <v>15793920</v>
      </c>
    </row>
    <row r="135" spans="1:10">
      <c r="A135" s="1022">
        <v>125</v>
      </c>
      <c r="B135" s="946" t="s">
        <v>2852</v>
      </c>
      <c r="C135" s="221"/>
      <c r="D135" s="221">
        <v>2011</v>
      </c>
      <c r="E135" s="937" t="s">
        <v>364</v>
      </c>
      <c r="F135" s="945">
        <v>11162.8</v>
      </c>
      <c r="G135" s="221">
        <v>270</v>
      </c>
      <c r="H135" s="943">
        <v>3013956</v>
      </c>
      <c r="I135" s="221">
        <v>270</v>
      </c>
      <c r="J135" s="943">
        <v>3013956</v>
      </c>
    </row>
    <row r="136" spans="1:10">
      <c r="A136" s="1022">
        <v>126</v>
      </c>
      <c r="B136" s="954" t="s">
        <v>2853</v>
      </c>
      <c r="C136" s="221"/>
      <c r="D136" s="221">
        <v>2011</v>
      </c>
      <c r="E136" s="221" t="s">
        <v>184</v>
      </c>
      <c r="F136" s="945">
        <v>7807.7</v>
      </c>
      <c r="G136" s="221">
        <v>1900</v>
      </c>
      <c r="H136" s="943">
        <v>14834616</v>
      </c>
      <c r="I136" s="221">
        <v>1900</v>
      </c>
      <c r="J136" s="943">
        <v>14834616</v>
      </c>
    </row>
    <row r="137" spans="1:10">
      <c r="A137" s="1022">
        <v>127</v>
      </c>
      <c r="B137" s="954" t="s">
        <v>2853</v>
      </c>
      <c r="C137" s="221"/>
      <c r="D137" s="221">
        <v>2012</v>
      </c>
      <c r="E137" s="937" t="s">
        <v>184</v>
      </c>
      <c r="F137" s="945">
        <v>7417</v>
      </c>
      <c r="G137" s="221">
        <v>7447</v>
      </c>
      <c r="H137" s="943">
        <v>55235014</v>
      </c>
      <c r="I137" s="221">
        <v>7447</v>
      </c>
      <c r="J137" s="943">
        <v>55235014</v>
      </c>
    </row>
    <row r="138" spans="1:10">
      <c r="A138" s="1022">
        <v>128</v>
      </c>
      <c r="B138" s="946" t="s">
        <v>2854</v>
      </c>
      <c r="C138" s="221"/>
      <c r="D138" s="221">
        <v>2012</v>
      </c>
      <c r="E138" s="937" t="s">
        <v>12</v>
      </c>
      <c r="F138" s="945">
        <v>25000</v>
      </c>
      <c r="G138" s="221">
        <v>19</v>
      </c>
      <c r="H138" s="943">
        <f>SUM(F138*G138)</f>
        <v>475000</v>
      </c>
      <c r="I138" s="221">
        <v>19</v>
      </c>
      <c r="J138" s="943">
        <v>475000</v>
      </c>
    </row>
    <row r="139" spans="1:10">
      <c r="A139" s="1022">
        <v>129</v>
      </c>
      <c r="B139" s="946" t="s">
        <v>2855</v>
      </c>
      <c r="C139" s="221"/>
      <c r="D139" s="221">
        <v>2011</v>
      </c>
      <c r="E139" s="937" t="s">
        <v>364</v>
      </c>
      <c r="F139" s="945">
        <v>13072</v>
      </c>
      <c r="G139" s="221">
        <v>2100</v>
      </c>
      <c r="H139" s="943">
        <v>27451200</v>
      </c>
      <c r="I139" s="221">
        <v>2100</v>
      </c>
      <c r="J139" s="943">
        <v>27451200</v>
      </c>
    </row>
    <row r="140" spans="1:10">
      <c r="A140" s="1022">
        <v>130</v>
      </c>
      <c r="B140" s="946" t="s">
        <v>2856</v>
      </c>
      <c r="C140" s="221"/>
      <c r="D140" s="221">
        <v>2012</v>
      </c>
      <c r="E140" s="937" t="s">
        <v>364</v>
      </c>
      <c r="F140" s="945">
        <v>13376</v>
      </c>
      <c r="G140" s="221">
        <v>240</v>
      </c>
      <c r="H140" s="943">
        <v>3210240</v>
      </c>
      <c r="I140" s="221">
        <v>240</v>
      </c>
      <c r="J140" s="943">
        <v>3210240</v>
      </c>
    </row>
    <row r="141" spans="1:10">
      <c r="A141" s="1022">
        <v>131</v>
      </c>
      <c r="B141" s="946" t="s">
        <v>2857</v>
      </c>
      <c r="C141" s="221"/>
      <c r="D141" s="221">
        <v>2012</v>
      </c>
      <c r="E141" s="937" t="s">
        <v>364</v>
      </c>
      <c r="F141" s="945">
        <v>13376</v>
      </c>
      <c r="G141" s="221">
        <v>210</v>
      </c>
      <c r="H141" s="943">
        <v>2808960</v>
      </c>
      <c r="I141" s="221">
        <v>210</v>
      </c>
      <c r="J141" s="943">
        <v>2808960</v>
      </c>
    </row>
    <row r="142" spans="1:10">
      <c r="A142" s="1022">
        <v>132</v>
      </c>
      <c r="B142" s="946" t="s">
        <v>2858</v>
      </c>
      <c r="C142" s="221"/>
      <c r="D142" s="221">
        <v>2011</v>
      </c>
      <c r="E142" s="937" t="s">
        <v>364</v>
      </c>
      <c r="F142" s="945">
        <v>17423.599999999999</v>
      </c>
      <c r="G142" s="221">
        <v>300</v>
      </c>
      <c r="H142" s="943">
        <v>5227080</v>
      </c>
      <c r="I142" s="221">
        <v>300</v>
      </c>
      <c r="J142" s="943">
        <v>5227080</v>
      </c>
    </row>
    <row r="143" spans="1:10">
      <c r="A143" s="1022">
        <v>133</v>
      </c>
      <c r="B143" s="946" t="s">
        <v>2859</v>
      </c>
      <c r="C143" s="221"/>
      <c r="D143" s="221">
        <v>2012</v>
      </c>
      <c r="E143" s="221" t="s">
        <v>364</v>
      </c>
      <c r="F143" s="945">
        <v>3396.8</v>
      </c>
      <c r="G143" s="221">
        <v>250</v>
      </c>
      <c r="H143" s="943">
        <v>849200</v>
      </c>
      <c r="I143" s="221">
        <v>250</v>
      </c>
      <c r="J143" s="943">
        <v>849200</v>
      </c>
    </row>
    <row r="144" spans="1:10">
      <c r="A144" s="1022">
        <v>134</v>
      </c>
      <c r="B144" s="934" t="s">
        <v>2860</v>
      </c>
      <c r="C144" s="934"/>
      <c r="D144" s="936">
        <v>2012</v>
      </c>
      <c r="E144" s="937" t="s">
        <v>12</v>
      </c>
      <c r="F144" s="955">
        <v>7475000</v>
      </c>
      <c r="G144" s="956">
        <v>1</v>
      </c>
      <c r="H144" s="957">
        <f t="shared" ref="H144:H150" si="12">SUM(F144*G144)</f>
        <v>7475000</v>
      </c>
      <c r="I144" s="956">
        <v>1</v>
      </c>
      <c r="J144" s="957">
        <f t="shared" ref="J144:J148" si="13">SUM(H144*I144)</f>
        <v>7475000</v>
      </c>
    </row>
    <row r="145" spans="1:10">
      <c r="A145" s="1022">
        <v>135</v>
      </c>
      <c r="B145" s="934" t="s">
        <v>2861</v>
      </c>
      <c r="C145" s="934"/>
      <c r="D145" s="936">
        <v>2012</v>
      </c>
      <c r="E145" s="937" t="s">
        <v>12</v>
      </c>
      <c r="F145" s="955">
        <v>78000</v>
      </c>
      <c r="G145" s="956">
        <v>2</v>
      </c>
      <c r="H145" s="957">
        <f t="shared" si="12"/>
        <v>156000</v>
      </c>
      <c r="I145" s="956">
        <v>2</v>
      </c>
      <c r="J145" s="957">
        <v>156000</v>
      </c>
    </row>
    <row r="146" spans="1:10">
      <c r="A146" s="1022">
        <v>136</v>
      </c>
      <c r="B146" s="934" t="s">
        <v>2860</v>
      </c>
      <c r="C146" s="934"/>
      <c r="D146" s="936">
        <v>2012</v>
      </c>
      <c r="E146" s="937" t="s">
        <v>12</v>
      </c>
      <c r="F146" s="955">
        <v>60000</v>
      </c>
      <c r="G146" s="956">
        <v>1</v>
      </c>
      <c r="H146" s="957">
        <f t="shared" si="12"/>
        <v>60000</v>
      </c>
      <c r="I146" s="956">
        <v>1</v>
      </c>
      <c r="J146" s="957">
        <f t="shared" si="13"/>
        <v>60000</v>
      </c>
    </row>
    <row r="147" spans="1:10">
      <c r="A147" s="1022">
        <v>137</v>
      </c>
      <c r="B147" s="934" t="s">
        <v>2862</v>
      </c>
      <c r="C147" s="934"/>
      <c r="D147" s="936">
        <v>2012</v>
      </c>
      <c r="E147" s="937" t="s">
        <v>12</v>
      </c>
      <c r="F147" s="955">
        <v>110000</v>
      </c>
      <c r="G147" s="956">
        <v>1</v>
      </c>
      <c r="H147" s="957">
        <f t="shared" si="12"/>
        <v>110000</v>
      </c>
      <c r="I147" s="956">
        <v>1</v>
      </c>
      <c r="J147" s="957">
        <f t="shared" si="13"/>
        <v>110000</v>
      </c>
    </row>
    <row r="148" spans="1:10">
      <c r="A148" s="1022">
        <v>138</v>
      </c>
      <c r="B148" s="946" t="s">
        <v>2863</v>
      </c>
      <c r="C148" s="958">
        <v>1987</v>
      </c>
      <c r="D148" s="221">
        <v>2013</v>
      </c>
      <c r="E148" s="937" t="s">
        <v>12</v>
      </c>
      <c r="F148" s="945">
        <v>975600</v>
      </c>
      <c r="G148" s="221">
        <v>1</v>
      </c>
      <c r="H148" s="943">
        <f t="shared" si="12"/>
        <v>975600</v>
      </c>
      <c r="I148" s="221">
        <v>1</v>
      </c>
      <c r="J148" s="943">
        <f t="shared" si="13"/>
        <v>975600</v>
      </c>
    </row>
    <row r="149" spans="1:10">
      <c r="A149" s="1022">
        <v>139</v>
      </c>
      <c r="B149" s="946" t="s">
        <v>2864</v>
      </c>
      <c r="C149" s="221"/>
      <c r="D149" s="221">
        <v>2013</v>
      </c>
      <c r="E149" s="937" t="s">
        <v>12</v>
      </c>
      <c r="F149" s="945">
        <v>6600</v>
      </c>
      <c r="G149" s="221">
        <v>25</v>
      </c>
      <c r="H149" s="943">
        <f>SUM(F149*G149)</f>
        <v>165000</v>
      </c>
      <c r="I149" s="221">
        <v>25</v>
      </c>
      <c r="J149" s="943">
        <v>165000</v>
      </c>
    </row>
    <row r="150" spans="1:10">
      <c r="A150" s="1022">
        <v>140</v>
      </c>
      <c r="B150" s="946" t="s">
        <v>2826</v>
      </c>
      <c r="C150" s="221"/>
      <c r="D150" s="221">
        <v>2013</v>
      </c>
      <c r="E150" s="937" t="s">
        <v>12</v>
      </c>
      <c r="F150" s="945">
        <v>25000</v>
      </c>
      <c r="G150" s="221">
        <v>30</v>
      </c>
      <c r="H150" s="943">
        <f t="shared" si="12"/>
        <v>750000</v>
      </c>
      <c r="I150" s="221">
        <v>30</v>
      </c>
      <c r="J150" s="943">
        <v>750000</v>
      </c>
    </row>
    <row r="151" spans="1:10">
      <c r="A151" s="1022">
        <v>141</v>
      </c>
      <c r="B151" s="946" t="s">
        <v>2865</v>
      </c>
      <c r="C151" s="221"/>
      <c r="D151" s="221">
        <v>2013</v>
      </c>
      <c r="E151" s="937" t="s">
        <v>184</v>
      </c>
      <c r="F151" s="945">
        <v>8511.6</v>
      </c>
      <c r="G151" s="221">
        <v>9944</v>
      </c>
      <c r="H151" s="943">
        <v>84640241</v>
      </c>
      <c r="I151" s="221">
        <v>9944</v>
      </c>
      <c r="J151" s="943">
        <v>84640241</v>
      </c>
    </row>
    <row r="152" spans="1:10" ht="25.5">
      <c r="A152" s="1022">
        <v>142</v>
      </c>
      <c r="B152" s="954" t="s">
        <v>2866</v>
      </c>
      <c r="C152" s="221"/>
      <c r="D152" s="221">
        <v>2013</v>
      </c>
      <c r="E152" s="937" t="s">
        <v>364</v>
      </c>
      <c r="F152" s="945">
        <v>968</v>
      </c>
      <c r="G152" s="221">
        <v>320</v>
      </c>
      <c r="H152" s="943">
        <v>309700</v>
      </c>
      <c r="I152" s="221">
        <v>320</v>
      </c>
      <c r="J152" s="943">
        <v>309700</v>
      </c>
    </row>
    <row r="153" spans="1:10" ht="25.5">
      <c r="A153" s="1022">
        <v>143</v>
      </c>
      <c r="B153" s="954" t="s">
        <v>2867</v>
      </c>
      <c r="C153" s="221"/>
      <c r="D153" s="221">
        <v>2013</v>
      </c>
      <c r="E153" s="937" t="s">
        <v>184</v>
      </c>
      <c r="F153" s="945">
        <v>32140</v>
      </c>
      <c r="G153" s="221">
        <v>76.8</v>
      </c>
      <c r="H153" s="943">
        <v>2468300</v>
      </c>
      <c r="I153" s="221">
        <v>76.8</v>
      </c>
      <c r="J153" s="943">
        <v>2468300</v>
      </c>
    </row>
    <row r="154" spans="1:10">
      <c r="A154" s="1022">
        <v>144</v>
      </c>
      <c r="B154" s="954" t="s">
        <v>2868</v>
      </c>
      <c r="C154" s="221"/>
      <c r="D154" s="221">
        <v>2014</v>
      </c>
      <c r="E154" s="937" t="s">
        <v>184</v>
      </c>
      <c r="F154" s="945">
        <v>12533</v>
      </c>
      <c r="G154" s="221">
        <v>650</v>
      </c>
      <c r="H154" s="943">
        <v>8146500</v>
      </c>
      <c r="I154" s="221">
        <v>650</v>
      </c>
      <c r="J154" s="943">
        <v>8146500</v>
      </c>
    </row>
    <row r="155" spans="1:10">
      <c r="A155" s="1022">
        <v>145</v>
      </c>
      <c r="B155" s="954" t="s">
        <v>2869</v>
      </c>
      <c r="C155" s="221"/>
      <c r="D155" s="221">
        <v>2014</v>
      </c>
      <c r="E155" s="221" t="s">
        <v>12</v>
      </c>
      <c r="F155" s="945">
        <v>14170</v>
      </c>
      <c r="G155" s="221">
        <v>1</v>
      </c>
      <c r="H155" s="943">
        <f t="shared" ref="H155:H160" si="14">SUM(F155*G155)</f>
        <v>14170</v>
      </c>
      <c r="I155" s="221">
        <v>1</v>
      </c>
      <c r="J155" s="943">
        <f>SUM(F155*I155)</f>
        <v>14170</v>
      </c>
    </row>
    <row r="156" spans="1:10">
      <c r="A156" s="1022">
        <v>146</v>
      </c>
      <c r="B156" s="946" t="s">
        <v>2870</v>
      </c>
      <c r="C156" s="221"/>
      <c r="D156" s="221">
        <v>2014</v>
      </c>
      <c r="E156" s="937" t="s">
        <v>12</v>
      </c>
      <c r="F156" s="945">
        <v>54000</v>
      </c>
      <c r="G156" s="221">
        <v>1</v>
      </c>
      <c r="H156" s="943">
        <f t="shared" si="14"/>
        <v>54000</v>
      </c>
      <c r="I156" s="221">
        <v>1</v>
      </c>
      <c r="J156" s="943">
        <f t="shared" ref="J156:J157" si="15">SUM(H156*I156)</f>
        <v>54000</v>
      </c>
    </row>
    <row r="157" spans="1:10">
      <c r="A157" s="1022">
        <v>147</v>
      </c>
      <c r="B157" s="954" t="s">
        <v>2871</v>
      </c>
      <c r="C157" s="221"/>
      <c r="D157" s="221">
        <v>2014</v>
      </c>
      <c r="E157" s="937" t="s">
        <v>12</v>
      </c>
      <c r="F157" s="945">
        <v>21000</v>
      </c>
      <c r="G157" s="221">
        <v>1</v>
      </c>
      <c r="H157" s="943">
        <f t="shared" si="14"/>
        <v>21000</v>
      </c>
      <c r="I157" s="221">
        <v>1</v>
      </c>
      <c r="J157" s="943">
        <f t="shared" si="15"/>
        <v>21000</v>
      </c>
    </row>
    <row r="158" spans="1:10">
      <c r="A158" s="1022">
        <v>148</v>
      </c>
      <c r="B158" s="946" t="s">
        <v>2872</v>
      </c>
      <c r="C158" s="221"/>
      <c r="D158" s="221">
        <v>2014</v>
      </c>
      <c r="E158" s="937" t="s">
        <v>12</v>
      </c>
      <c r="F158" s="945">
        <v>52200</v>
      </c>
      <c r="G158" s="221">
        <v>2</v>
      </c>
      <c r="H158" s="943">
        <f t="shared" si="14"/>
        <v>104400</v>
      </c>
      <c r="I158" s="221">
        <v>2</v>
      </c>
      <c r="J158" s="943">
        <v>104400</v>
      </c>
    </row>
    <row r="159" spans="1:10">
      <c r="A159" s="1022">
        <v>149</v>
      </c>
      <c r="B159" s="946" t="s">
        <v>2873</v>
      </c>
      <c r="C159" s="221"/>
      <c r="D159" s="221">
        <v>2014</v>
      </c>
      <c r="E159" s="221" t="s">
        <v>12</v>
      </c>
      <c r="F159" s="945">
        <v>13200</v>
      </c>
      <c r="G159" s="221">
        <v>5</v>
      </c>
      <c r="H159" s="943">
        <f t="shared" si="14"/>
        <v>66000</v>
      </c>
      <c r="I159" s="221">
        <v>5</v>
      </c>
      <c r="J159" s="943">
        <v>66000</v>
      </c>
    </row>
    <row r="160" spans="1:10">
      <c r="A160" s="1022">
        <v>150</v>
      </c>
      <c r="B160" s="946" t="s">
        <v>2874</v>
      </c>
      <c r="C160" s="221"/>
      <c r="D160" s="221">
        <v>2014</v>
      </c>
      <c r="E160" s="937" t="s">
        <v>12</v>
      </c>
      <c r="F160" s="945">
        <v>15000</v>
      </c>
      <c r="G160" s="221">
        <v>3</v>
      </c>
      <c r="H160" s="943">
        <f t="shared" si="14"/>
        <v>45000</v>
      </c>
      <c r="I160" s="221">
        <v>3</v>
      </c>
      <c r="J160" s="943">
        <v>45000</v>
      </c>
    </row>
    <row r="161" spans="1:10">
      <c r="A161" s="1022">
        <v>151</v>
      </c>
      <c r="B161" s="954" t="s">
        <v>2875</v>
      </c>
      <c r="C161" s="221"/>
      <c r="D161" s="221">
        <v>2014</v>
      </c>
      <c r="E161" s="937" t="s">
        <v>364</v>
      </c>
      <c r="F161" s="945">
        <v>13984</v>
      </c>
      <c r="G161" s="221">
        <v>250</v>
      </c>
      <c r="H161" s="943">
        <v>3496000</v>
      </c>
      <c r="I161" s="221">
        <v>250</v>
      </c>
      <c r="J161" s="943">
        <v>3496000</v>
      </c>
    </row>
    <row r="162" spans="1:10">
      <c r="A162" s="1022">
        <v>152</v>
      </c>
      <c r="B162" s="954" t="s">
        <v>434</v>
      </c>
      <c r="C162" s="221"/>
      <c r="D162" s="221">
        <v>2015</v>
      </c>
      <c r="E162" s="937" t="s">
        <v>12</v>
      </c>
      <c r="F162" s="945">
        <v>56400</v>
      </c>
      <c r="G162" s="221">
        <v>1</v>
      </c>
      <c r="H162" s="943">
        <v>56400</v>
      </c>
      <c r="I162" s="221">
        <v>1</v>
      </c>
      <c r="J162" s="943">
        <v>56400</v>
      </c>
    </row>
    <row r="163" spans="1:10">
      <c r="A163" s="1022">
        <v>153</v>
      </c>
      <c r="B163" s="954" t="s">
        <v>434</v>
      </c>
      <c r="C163" s="221"/>
      <c r="D163" s="221">
        <v>2015</v>
      </c>
      <c r="E163" s="937" t="s">
        <v>12</v>
      </c>
      <c r="F163" s="945">
        <v>72000</v>
      </c>
      <c r="G163" s="221">
        <v>1</v>
      </c>
      <c r="H163" s="943">
        <v>72000</v>
      </c>
      <c r="I163" s="221">
        <v>1</v>
      </c>
      <c r="J163" s="943">
        <v>72000</v>
      </c>
    </row>
    <row r="164" spans="1:10">
      <c r="A164" s="1022">
        <v>154</v>
      </c>
      <c r="B164" s="954" t="s">
        <v>434</v>
      </c>
      <c r="C164" s="221"/>
      <c r="D164" s="221">
        <v>2015</v>
      </c>
      <c r="E164" s="937" t="s">
        <v>12</v>
      </c>
      <c r="F164" s="945">
        <v>34200</v>
      </c>
      <c r="G164" s="221">
        <v>2</v>
      </c>
      <c r="H164" s="943">
        <v>68400</v>
      </c>
      <c r="I164" s="221">
        <v>2</v>
      </c>
      <c r="J164" s="943">
        <v>68400</v>
      </c>
    </row>
    <row r="165" spans="1:10">
      <c r="A165" s="1022">
        <v>155</v>
      </c>
      <c r="B165" s="954" t="s">
        <v>2876</v>
      </c>
      <c r="C165" s="221"/>
      <c r="D165" s="221">
        <v>2015</v>
      </c>
      <c r="E165" s="221" t="s">
        <v>12</v>
      </c>
      <c r="F165" s="945">
        <v>31396</v>
      </c>
      <c r="G165" s="221">
        <v>420</v>
      </c>
      <c r="H165" s="943">
        <v>13186320</v>
      </c>
      <c r="I165" s="221">
        <v>420</v>
      </c>
      <c r="J165" s="943">
        <v>13186320</v>
      </c>
    </row>
    <row r="166" spans="1:10">
      <c r="A166" s="1022">
        <v>156</v>
      </c>
      <c r="B166" s="954" t="s">
        <v>2877</v>
      </c>
      <c r="C166" s="221"/>
      <c r="D166" s="221">
        <v>2015</v>
      </c>
      <c r="E166" s="937" t="s">
        <v>12</v>
      </c>
      <c r="F166" s="945">
        <v>57000</v>
      </c>
      <c r="G166" s="221">
        <v>1</v>
      </c>
      <c r="H166" s="943">
        <v>57000</v>
      </c>
      <c r="I166" s="221">
        <v>1</v>
      </c>
      <c r="J166" s="943">
        <v>57000</v>
      </c>
    </row>
    <row r="167" spans="1:10">
      <c r="A167" s="1022">
        <v>157</v>
      </c>
      <c r="B167" s="954" t="s">
        <v>2878</v>
      </c>
      <c r="C167" s="221"/>
      <c r="D167" s="221">
        <v>2015</v>
      </c>
      <c r="E167" s="937" t="s">
        <v>184</v>
      </c>
      <c r="F167" s="945">
        <v>6508.3</v>
      </c>
      <c r="G167" s="221">
        <v>4540</v>
      </c>
      <c r="H167" s="943">
        <v>29547682</v>
      </c>
      <c r="I167" s="221">
        <v>4540</v>
      </c>
      <c r="J167" s="943">
        <v>29547682</v>
      </c>
    </row>
    <row r="168" spans="1:10">
      <c r="A168" s="1022">
        <v>158</v>
      </c>
      <c r="B168" s="954" t="s">
        <v>2879</v>
      </c>
      <c r="C168" s="221"/>
      <c r="D168" s="221">
        <v>2015</v>
      </c>
      <c r="E168" s="937" t="s">
        <v>12</v>
      </c>
      <c r="F168" s="945">
        <v>22400</v>
      </c>
      <c r="G168" s="221">
        <v>12</v>
      </c>
      <c r="H168" s="943">
        <v>268800</v>
      </c>
      <c r="I168" s="221">
        <v>12</v>
      </c>
      <c r="J168" s="943">
        <v>268800</v>
      </c>
    </row>
    <row r="169" spans="1:10">
      <c r="A169" s="1022">
        <v>159</v>
      </c>
      <c r="B169" s="954" t="s">
        <v>154</v>
      </c>
      <c r="C169" s="221"/>
      <c r="D169" s="221">
        <v>2016</v>
      </c>
      <c r="E169" s="221" t="s">
        <v>12</v>
      </c>
      <c r="F169" s="945">
        <v>11840</v>
      </c>
      <c r="G169" s="221">
        <v>1</v>
      </c>
      <c r="H169" s="943">
        <v>11840</v>
      </c>
      <c r="I169" s="221">
        <v>1</v>
      </c>
      <c r="J169" s="943">
        <v>11840</v>
      </c>
    </row>
    <row r="170" spans="1:10">
      <c r="A170" s="1022">
        <v>160</v>
      </c>
      <c r="B170" s="954" t="s">
        <v>2880</v>
      </c>
      <c r="C170" s="221"/>
      <c r="D170" s="221">
        <v>2016</v>
      </c>
      <c r="E170" s="937" t="s">
        <v>12</v>
      </c>
      <c r="F170" s="945">
        <v>224000</v>
      </c>
      <c r="G170" s="221">
        <v>1</v>
      </c>
      <c r="H170" s="943">
        <v>224000</v>
      </c>
      <c r="I170" s="221">
        <v>1</v>
      </c>
      <c r="J170" s="943">
        <v>224000</v>
      </c>
    </row>
    <row r="171" spans="1:10" ht="25.5">
      <c r="A171" s="1022">
        <v>161</v>
      </c>
      <c r="B171" s="954" t="s">
        <v>2881</v>
      </c>
      <c r="C171" s="221"/>
      <c r="D171" s="221">
        <v>2016</v>
      </c>
      <c r="E171" s="937" t="s">
        <v>364</v>
      </c>
      <c r="F171" s="945">
        <v>10656</v>
      </c>
      <c r="G171" s="221">
        <v>950</v>
      </c>
      <c r="H171" s="943">
        <v>10123200</v>
      </c>
      <c r="I171" s="221">
        <v>950</v>
      </c>
      <c r="J171" s="943">
        <v>10123200</v>
      </c>
    </row>
    <row r="172" spans="1:10" ht="25.5">
      <c r="A172" s="1022">
        <v>162</v>
      </c>
      <c r="B172" s="954" t="s">
        <v>2882</v>
      </c>
      <c r="C172" s="221"/>
      <c r="D172" s="221">
        <v>2016</v>
      </c>
      <c r="E172" s="937" t="s">
        <v>364</v>
      </c>
      <c r="F172" s="945">
        <v>5529.6</v>
      </c>
      <c r="G172" s="221">
        <v>191</v>
      </c>
      <c r="H172" s="943">
        <v>1056154</v>
      </c>
      <c r="I172" s="221">
        <v>191</v>
      </c>
      <c r="J172" s="943">
        <v>1056154</v>
      </c>
    </row>
    <row r="173" spans="1:10">
      <c r="A173" s="1022">
        <v>163</v>
      </c>
      <c r="B173" s="954" t="s">
        <v>2883</v>
      </c>
      <c r="C173" s="221"/>
      <c r="D173" s="221">
        <v>2016</v>
      </c>
      <c r="E173" s="221" t="s">
        <v>12</v>
      </c>
      <c r="F173" s="945">
        <v>42336</v>
      </c>
      <c r="G173" s="221">
        <v>2</v>
      </c>
      <c r="H173" s="943">
        <v>84672</v>
      </c>
      <c r="I173" s="221">
        <v>2</v>
      </c>
      <c r="J173" s="943">
        <v>84672</v>
      </c>
    </row>
    <row r="174" spans="1:10">
      <c r="A174" s="1022">
        <v>164</v>
      </c>
      <c r="B174" s="954" t="s">
        <v>2884</v>
      </c>
      <c r="C174" s="221"/>
      <c r="D174" s="221">
        <v>2016</v>
      </c>
      <c r="E174" s="937" t="s">
        <v>12</v>
      </c>
      <c r="F174" s="945">
        <v>80640</v>
      </c>
      <c r="G174" s="221">
        <v>2</v>
      </c>
      <c r="H174" s="943">
        <v>161280</v>
      </c>
      <c r="I174" s="221">
        <v>2</v>
      </c>
      <c r="J174" s="943">
        <v>161280</v>
      </c>
    </row>
    <row r="175" spans="1:10">
      <c r="A175" s="1022">
        <v>165</v>
      </c>
      <c r="B175" s="954" t="s">
        <v>2854</v>
      </c>
      <c r="C175" s="221"/>
      <c r="D175" s="221">
        <v>2016</v>
      </c>
      <c r="E175" s="937" t="s">
        <v>12</v>
      </c>
      <c r="F175" s="945">
        <v>11625</v>
      </c>
      <c r="G175" s="221">
        <v>40</v>
      </c>
      <c r="H175" s="943">
        <f>G175*F175</f>
        <v>465000</v>
      </c>
      <c r="I175" s="221">
        <v>40</v>
      </c>
      <c r="J175" s="943">
        <v>465000</v>
      </c>
    </row>
    <row r="176" spans="1:10" ht="25.5">
      <c r="A176" s="1022">
        <v>166</v>
      </c>
      <c r="B176" s="954" t="s">
        <v>2885</v>
      </c>
      <c r="C176" s="221"/>
      <c r="D176" s="221">
        <v>2016</v>
      </c>
      <c r="E176" s="937" t="s">
        <v>364</v>
      </c>
      <c r="F176" s="945">
        <v>13376</v>
      </c>
      <c r="G176" s="221">
        <v>80</v>
      </c>
      <c r="H176" s="943">
        <f>G176*F176</f>
        <v>1070080</v>
      </c>
      <c r="I176" s="221">
        <v>80</v>
      </c>
      <c r="J176" s="943">
        <v>1070080</v>
      </c>
    </row>
    <row r="177" spans="1:10" ht="25.5">
      <c r="A177" s="1022">
        <v>167</v>
      </c>
      <c r="B177" s="1028" t="s">
        <v>2886</v>
      </c>
      <c r="C177" s="221"/>
      <c r="D177" s="221">
        <v>2016</v>
      </c>
      <c r="E177" s="937" t="s">
        <v>364</v>
      </c>
      <c r="F177" s="945">
        <v>3705.6</v>
      </c>
      <c r="G177" s="221">
        <v>210</v>
      </c>
      <c r="H177" s="939">
        <v>778176</v>
      </c>
      <c r="I177" s="221">
        <v>210</v>
      </c>
      <c r="J177" s="939">
        <v>778176</v>
      </c>
    </row>
    <row r="178" spans="1:10">
      <c r="A178" s="1022">
        <v>168</v>
      </c>
      <c r="B178" s="954" t="s">
        <v>2887</v>
      </c>
      <c r="C178" s="221"/>
      <c r="D178" s="221">
        <v>2017</v>
      </c>
      <c r="E178" s="937" t="s">
        <v>12</v>
      </c>
      <c r="F178" s="945">
        <v>84480</v>
      </c>
      <c r="G178" s="221">
        <v>1</v>
      </c>
      <c r="H178" s="939">
        <v>84480</v>
      </c>
      <c r="I178" s="221">
        <v>1</v>
      </c>
      <c r="J178" s="939">
        <v>84480</v>
      </c>
    </row>
    <row r="179" spans="1:10">
      <c r="A179" s="1022">
        <v>169</v>
      </c>
      <c r="B179" s="954" t="s">
        <v>2888</v>
      </c>
      <c r="C179" s="221"/>
      <c r="D179" s="221">
        <v>2017</v>
      </c>
      <c r="E179" s="937" t="s">
        <v>12</v>
      </c>
      <c r="F179" s="945">
        <v>44800</v>
      </c>
      <c r="G179" s="221">
        <v>1</v>
      </c>
      <c r="H179" s="939">
        <v>44800</v>
      </c>
      <c r="I179" s="221">
        <v>1</v>
      </c>
      <c r="J179" s="939">
        <v>44800</v>
      </c>
    </row>
    <row r="180" spans="1:10">
      <c r="A180" s="1022">
        <v>170</v>
      </c>
      <c r="B180" s="954" t="s">
        <v>2889</v>
      </c>
      <c r="C180" s="221"/>
      <c r="D180" s="221">
        <v>2017</v>
      </c>
      <c r="E180" s="937" t="s">
        <v>12</v>
      </c>
      <c r="F180" s="945">
        <v>14400</v>
      </c>
      <c r="G180" s="221">
        <v>20</v>
      </c>
      <c r="H180" s="939">
        <v>288000</v>
      </c>
      <c r="I180" s="221">
        <v>20</v>
      </c>
      <c r="J180" s="939">
        <v>288000</v>
      </c>
    </row>
    <row r="181" spans="1:10">
      <c r="A181" s="1022">
        <v>171</v>
      </c>
      <c r="B181" s="954" t="s">
        <v>2890</v>
      </c>
      <c r="C181" s="221"/>
      <c r="D181" s="221">
        <v>2017</v>
      </c>
      <c r="E181" s="937" t="s">
        <v>12</v>
      </c>
      <c r="F181" s="945">
        <v>631040</v>
      </c>
      <c r="G181" s="221">
        <v>1</v>
      </c>
      <c r="H181" s="939">
        <f>G181*F181</f>
        <v>631040</v>
      </c>
      <c r="I181" s="221">
        <v>1</v>
      </c>
      <c r="J181" s="939">
        <f>I181*H181</f>
        <v>631040</v>
      </c>
    </row>
    <row r="182" spans="1:10">
      <c r="A182" s="1022">
        <v>172</v>
      </c>
      <c r="B182" s="954" t="s">
        <v>2891</v>
      </c>
      <c r="C182" s="221"/>
      <c r="D182" s="221">
        <v>2017</v>
      </c>
      <c r="E182" s="937" t="s">
        <v>12</v>
      </c>
      <c r="F182" s="945">
        <v>211000</v>
      </c>
      <c r="G182" s="221">
        <v>4</v>
      </c>
      <c r="H182" s="939">
        <f>G182*F182</f>
        <v>844000</v>
      </c>
      <c r="I182" s="221">
        <v>4</v>
      </c>
      <c r="J182" s="939">
        <v>844000</v>
      </c>
    </row>
    <row r="183" spans="1:10" s="959" customFormat="1">
      <c r="A183" s="1022">
        <v>173</v>
      </c>
      <c r="B183" s="934" t="s">
        <v>2892</v>
      </c>
      <c r="C183" s="951">
        <v>2018</v>
      </c>
      <c r="D183" s="936">
        <v>2018</v>
      </c>
      <c r="E183" s="936" t="s">
        <v>12</v>
      </c>
      <c r="F183" s="939">
        <v>11000</v>
      </c>
      <c r="G183" s="936">
        <v>1</v>
      </c>
      <c r="H183" s="939">
        <v>11000</v>
      </c>
      <c r="I183" s="936">
        <v>1</v>
      </c>
      <c r="J183" s="939">
        <v>11000</v>
      </c>
    </row>
    <row r="184" spans="1:10" s="959" customFormat="1">
      <c r="A184" s="1022">
        <v>174</v>
      </c>
      <c r="B184" s="934" t="s">
        <v>2893</v>
      </c>
      <c r="C184" s="936">
        <v>2018</v>
      </c>
      <c r="D184" s="936">
        <v>2018</v>
      </c>
      <c r="E184" s="937" t="s">
        <v>12</v>
      </c>
      <c r="F184" s="938">
        <v>35000</v>
      </c>
      <c r="G184" s="936">
        <v>1</v>
      </c>
      <c r="H184" s="939">
        <f t="shared" ref="H184:H191" si="16">SUM(F184*G184)</f>
        <v>35000</v>
      </c>
      <c r="I184" s="936">
        <v>1</v>
      </c>
      <c r="J184" s="939">
        <f t="shared" ref="J184:J186" si="17">SUM(H184*I184)</f>
        <v>35000</v>
      </c>
    </row>
    <row r="185" spans="1:10" s="959" customFormat="1">
      <c r="A185" s="1022">
        <v>175</v>
      </c>
      <c r="B185" s="934" t="s">
        <v>2894</v>
      </c>
      <c r="C185" s="936">
        <v>2018</v>
      </c>
      <c r="D185" s="936">
        <v>2018</v>
      </c>
      <c r="E185" s="937" t="s">
        <v>12</v>
      </c>
      <c r="F185" s="938">
        <v>345000</v>
      </c>
      <c r="G185" s="936">
        <v>1</v>
      </c>
      <c r="H185" s="939">
        <f t="shared" si="16"/>
        <v>345000</v>
      </c>
      <c r="I185" s="936">
        <v>1</v>
      </c>
      <c r="J185" s="939">
        <f t="shared" si="17"/>
        <v>345000</v>
      </c>
    </row>
    <row r="186" spans="1:10" s="959" customFormat="1">
      <c r="A186" s="1022">
        <v>176</v>
      </c>
      <c r="B186" s="934" t="s">
        <v>2895</v>
      </c>
      <c r="C186" s="936">
        <v>2018</v>
      </c>
      <c r="D186" s="936">
        <v>2018</v>
      </c>
      <c r="E186" s="937" t="s">
        <v>12</v>
      </c>
      <c r="F186" s="938">
        <v>64000</v>
      </c>
      <c r="G186" s="936">
        <v>1</v>
      </c>
      <c r="H186" s="939">
        <f t="shared" si="16"/>
        <v>64000</v>
      </c>
      <c r="I186" s="936">
        <v>1</v>
      </c>
      <c r="J186" s="939">
        <f t="shared" si="17"/>
        <v>64000</v>
      </c>
    </row>
    <row r="187" spans="1:10" s="959" customFormat="1">
      <c r="A187" s="1022">
        <v>177</v>
      </c>
      <c r="B187" s="934" t="s">
        <v>2896</v>
      </c>
      <c r="C187" s="936">
        <v>2018</v>
      </c>
      <c r="D187" s="936">
        <v>2018</v>
      </c>
      <c r="E187" s="937" t="s">
        <v>12</v>
      </c>
      <c r="F187" s="938">
        <v>100000</v>
      </c>
      <c r="G187" s="936">
        <v>1</v>
      </c>
      <c r="H187" s="939">
        <v>100000</v>
      </c>
      <c r="I187" s="936">
        <v>1</v>
      </c>
      <c r="J187" s="939">
        <v>100000</v>
      </c>
    </row>
    <row r="188" spans="1:10" s="959" customFormat="1">
      <c r="A188" s="1022">
        <v>178</v>
      </c>
      <c r="B188" s="934" t="s">
        <v>2897</v>
      </c>
      <c r="C188" s="936">
        <v>2018</v>
      </c>
      <c r="D188" s="936">
        <v>2018</v>
      </c>
      <c r="E188" s="937" t="s">
        <v>12</v>
      </c>
      <c r="F188" s="938">
        <v>9200</v>
      </c>
      <c r="G188" s="936">
        <v>2</v>
      </c>
      <c r="H188" s="939">
        <f t="shared" si="16"/>
        <v>18400</v>
      </c>
      <c r="I188" s="936">
        <v>2</v>
      </c>
      <c r="J188" s="939">
        <v>18400</v>
      </c>
    </row>
    <row r="189" spans="1:10" s="959" customFormat="1">
      <c r="A189" s="1022">
        <v>179</v>
      </c>
      <c r="B189" s="934" t="s">
        <v>2898</v>
      </c>
      <c r="C189" s="936">
        <v>2018</v>
      </c>
      <c r="D189" s="936">
        <v>2018</v>
      </c>
      <c r="E189" s="937" t="s">
        <v>12</v>
      </c>
      <c r="F189" s="938">
        <v>85000</v>
      </c>
      <c r="G189" s="936">
        <v>1</v>
      </c>
      <c r="H189" s="939">
        <f t="shared" si="16"/>
        <v>85000</v>
      </c>
      <c r="I189" s="936">
        <v>1</v>
      </c>
      <c r="J189" s="939">
        <f t="shared" ref="J189:J191" si="18">SUM(H189*I189)</f>
        <v>85000</v>
      </c>
    </row>
    <row r="190" spans="1:10" s="959" customFormat="1">
      <c r="A190" s="1022">
        <v>180</v>
      </c>
      <c r="B190" s="934" t="s">
        <v>2899</v>
      </c>
      <c r="C190" s="936">
        <v>2018</v>
      </c>
      <c r="D190" s="936">
        <v>2018</v>
      </c>
      <c r="E190" s="937" t="s">
        <v>12</v>
      </c>
      <c r="F190" s="938">
        <v>300000</v>
      </c>
      <c r="G190" s="936">
        <v>1</v>
      </c>
      <c r="H190" s="939">
        <f t="shared" si="16"/>
        <v>300000</v>
      </c>
      <c r="I190" s="936">
        <v>1</v>
      </c>
      <c r="J190" s="939">
        <f t="shared" si="18"/>
        <v>300000</v>
      </c>
    </row>
    <row r="191" spans="1:10" s="959" customFormat="1">
      <c r="A191" s="1022">
        <v>181</v>
      </c>
      <c r="B191" s="934" t="s">
        <v>2900</v>
      </c>
      <c r="C191" s="936">
        <v>2018</v>
      </c>
      <c r="D191" s="936">
        <v>2018</v>
      </c>
      <c r="E191" s="937" t="s">
        <v>12</v>
      </c>
      <c r="F191" s="938">
        <v>26000</v>
      </c>
      <c r="G191" s="936">
        <v>1</v>
      </c>
      <c r="H191" s="939">
        <f t="shared" si="16"/>
        <v>26000</v>
      </c>
      <c r="I191" s="936">
        <v>1</v>
      </c>
      <c r="J191" s="939">
        <f t="shared" si="18"/>
        <v>26000</v>
      </c>
    </row>
    <row r="192" spans="1:10" s="959" customFormat="1">
      <c r="A192" s="1022">
        <v>182</v>
      </c>
      <c r="B192" s="934" t="s">
        <v>2883</v>
      </c>
      <c r="C192" s="951"/>
      <c r="D192" s="936">
        <v>2018</v>
      </c>
      <c r="E192" s="937" t="s">
        <v>12</v>
      </c>
      <c r="F192" s="938">
        <v>151000</v>
      </c>
      <c r="G192" s="936">
        <v>1</v>
      </c>
      <c r="H192" s="939">
        <v>151000</v>
      </c>
      <c r="I192" s="936">
        <v>1</v>
      </c>
      <c r="J192" s="939">
        <v>151000</v>
      </c>
    </row>
    <row r="193" spans="1:10" s="959" customFormat="1">
      <c r="A193" s="1022">
        <v>183</v>
      </c>
      <c r="B193" s="934" t="s">
        <v>2883</v>
      </c>
      <c r="C193" s="951"/>
      <c r="D193" s="936">
        <v>2018</v>
      </c>
      <c r="E193" s="937" t="s">
        <v>12</v>
      </c>
      <c r="F193" s="938">
        <v>150000</v>
      </c>
      <c r="G193" s="936">
        <v>1</v>
      </c>
      <c r="H193" s="939">
        <v>150000</v>
      </c>
      <c r="I193" s="936">
        <v>1</v>
      </c>
      <c r="J193" s="939">
        <v>150000</v>
      </c>
    </row>
    <row r="194" spans="1:10" s="959" customFormat="1">
      <c r="A194" s="1022">
        <v>184</v>
      </c>
      <c r="B194" s="934" t="s">
        <v>2854</v>
      </c>
      <c r="C194" s="951"/>
      <c r="D194" s="936">
        <v>2018</v>
      </c>
      <c r="E194" s="937" t="s">
        <v>12</v>
      </c>
      <c r="F194" s="938">
        <v>25500</v>
      </c>
      <c r="G194" s="936">
        <v>39</v>
      </c>
      <c r="H194" s="939">
        <f>SUM(F194*G194)</f>
        <v>994500</v>
      </c>
      <c r="I194" s="936">
        <v>39</v>
      </c>
      <c r="J194" s="939">
        <v>994500</v>
      </c>
    </row>
    <row r="195" spans="1:10" s="959" customFormat="1">
      <c r="A195" s="1022">
        <v>185</v>
      </c>
      <c r="B195" s="934" t="s">
        <v>2901</v>
      </c>
      <c r="C195" s="951"/>
      <c r="D195" s="936">
        <v>2018</v>
      </c>
      <c r="E195" s="937" t="s">
        <v>12</v>
      </c>
      <c r="F195" s="938">
        <v>800000</v>
      </c>
      <c r="G195" s="936">
        <v>1</v>
      </c>
      <c r="H195" s="939">
        <f>SUM(F195*G195)</f>
        <v>800000</v>
      </c>
      <c r="I195" s="936">
        <v>1</v>
      </c>
      <c r="J195" s="939">
        <f>SUM(H195*I195)</f>
        <v>800000</v>
      </c>
    </row>
    <row r="196" spans="1:10" s="959" customFormat="1">
      <c r="A196" s="1022">
        <v>186</v>
      </c>
      <c r="B196" s="934" t="s">
        <v>2902</v>
      </c>
      <c r="C196" s="936"/>
      <c r="D196" s="936">
        <v>2018</v>
      </c>
      <c r="E196" s="937" t="s">
        <v>12</v>
      </c>
      <c r="F196" s="938">
        <v>993000</v>
      </c>
      <c r="G196" s="936">
        <v>1</v>
      </c>
      <c r="H196" s="939">
        <f>SUM(F196*G196)</f>
        <v>993000</v>
      </c>
      <c r="I196" s="936">
        <v>1</v>
      </c>
      <c r="J196" s="939">
        <f>SUM(H196*I196)</f>
        <v>993000</v>
      </c>
    </row>
    <row r="197" spans="1:10" s="959" customFormat="1">
      <c r="A197" s="1022">
        <v>187</v>
      </c>
      <c r="B197" s="980" t="s">
        <v>2903</v>
      </c>
      <c r="C197" s="936"/>
      <c r="D197" s="936">
        <v>2018</v>
      </c>
      <c r="E197" s="937" t="s">
        <v>12</v>
      </c>
      <c r="F197" s="938">
        <v>450000</v>
      </c>
      <c r="G197" s="936">
        <v>1</v>
      </c>
      <c r="H197" s="939">
        <f>SUM(F197*G197)</f>
        <v>450000</v>
      </c>
      <c r="I197" s="936">
        <v>1</v>
      </c>
      <c r="J197" s="939">
        <f>SUM(H197*I197)</f>
        <v>450000</v>
      </c>
    </row>
    <row r="198" spans="1:10" s="959" customFormat="1">
      <c r="A198" s="1022">
        <v>188</v>
      </c>
      <c r="B198" s="934" t="s">
        <v>2904</v>
      </c>
      <c r="C198" s="936"/>
      <c r="D198" s="936">
        <v>2018</v>
      </c>
      <c r="E198" s="937" t="s">
        <v>184</v>
      </c>
      <c r="F198" s="938">
        <v>4751</v>
      </c>
      <c r="G198" s="936">
        <v>4928.22</v>
      </c>
      <c r="H198" s="939">
        <v>23414000</v>
      </c>
      <c r="I198" s="936">
        <v>4928.22</v>
      </c>
      <c r="J198" s="939">
        <v>23414000</v>
      </c>
    </row>
    <row r="199" spans="1:10" s="959" customFormat="1">
      <c r="A199" s="1022">
        <v>189</v>
      </c>
      <c r="B199" s="934" t="s">
        <v>2905</v>
      </c>
      <c r="C199" s="936"/>
      <c r="D199" s="936">
        <v>2018</v>
      </c>
      <c r="E199" s="937" t="s">
        <v>184</v>
      </c>
      <c r="F199" s="938">
        <v>1820</v>
      </c>
      <c r="G199" s="936">
        <v>18324.2</v>
      </c>
      <c r="H199" s="939">
        <v>33350000</v>
      </c>
      <c r="I199" s="936">
        <v>18324.2</v>
      </c>
      <c r="J199" s="939">
        <v>33350000</v>
      </c>
    </row>
    <row r="200" spans="1:10" s="959" customFormat="1">
      <c r="A200" s="1022">
        <v>190</v>
      </c>
      <c r="B200" s="934" t="s">
        <v>2906</v>
      </c>
      <c r="C200" s="936"/>
      <c r="D200" s="936">
        <v>2019</v>
      </c>
      <c r="E200" s="937" t="s">
        <v>12</v>
      </c>
      <c r="F200" s="938">
        <v>44000</v>
      </c>
      <c r="G200" s="936">
        <v>39</v>
      </c>
      <c r="H200" s="939">
        <v>1716000</v>
      </c>
      <c r="I200" s="936">
        <v>39</v>
      </c>
      <c r="J200" s="939">
        <v>1716000</v>
      </c>
    </row>
    <row r="201" spans="1:10" s="959" customFormat="1">
      <c r="A201" s="1022">
        <v>191</v>
      </c>
      <c r="B201" s="934" t="s">
        <v>2854</v>
      </c>
      <c r="C201" s="936"/>
      <c r="D201" s="936">
        <v>2019</v>
      </c>
      <c r="E201" s="937" t="s">
        <v>12</v>
      </c>
      <c r="F201" s="938">
        <v>50000</v>
      </c>
      <c r="G201" s="936">
        <v>20</v>
      </c>
      <c r="H201" s="939">
        <v>1000000</v>
      </c>
      <c r="I201" s="936">
        <v>20</v>
      </c>
      <c r="J201" s="939">
        <v>1000000</v>
      </c>
    </row>
    <row r="202" spans="1:10" s="959" customFormat="1" ht="24.95" customHeight="1">
      <c r="A202" s="1022">
        <v>192</v>
      </c>
      <c r="B202" s="934" t="s">
        <v>2907</v>
      </c>
      <c r="C202" s="936"/>
      <c r="D202" s="936">
        <v>2019</v>
      </c>
      <c r="E202" s="937" t="s">
        <v>12</v>
      </c>
      <c r="F202" s="938">
        <v>14500</v>
      </c>
      <c r="G202" s="936">
        <v>2</v>
      </c>
      <c r="H202" s="939">
        <v>29000</v>
      </c>
      <c r="I202" s="936">
        <v>2</v>
      </c>
      <c r="J202" s="939">
        <v>29000</v>
      </c>
    </row>
    <row r="203" spans="1:10" s="959" customFormat="1" ht="24.95" customHeight="1">
      <c r="A203" s="1022">
        <v>193</v>
      </c>
      <c r="B203" s="934" t="s">
        <v>2908</v>
      </c>
      <c r="C203" s="936"/>
      <c r="D203" s="936">
        <v>2019</v>
      </c>
      <c r="E203" s="937" t="s">
        <v>184</v>
      </c>
      <c r="F203" s="938">
        <v>452276</v>
      </c>
      <c r="G203" s="936">
        <v>5094.3</v>
      </c>
      <c r="H203" s="939">
        <v>23040300</v>
      </c>
      <c r="I203" s="936">
        <v>5094.3</v>
      </c>
      <c r="J203" s="939">
        <v>23040300</v>
      </c>
    </row>
    <row r="204" spans="1:10" s="959" customFormat="1" ht="24.95" customHeight="1">
      <c r="A204" s="1022">
        <v>194</v>
      </c>
      <c r="B204" s="980" t="s">
        <v>2909</v>
      </c>
      <c r="C204" s="936"/>
      <c r="D204" s="936">
        <v>2019</v>
      </c>
      <c r="E204" s="937" t="s">
        <v>2910</v>
      </c>
      <c r="F204" s="938">
        <v>7113.2</v>
      </c>
      <c r="G204" s="936">
        <v>140</v>
      </c>
      <c r="H204" s="939">
        <v>995844</v>
      </c>
      <c r="I204" s="936">
        <v>140</v>
      </c>
      <c r="J204" s="939">
        <v>995844</v>
      </c>
    </row>
    <row r="205" spans="1:10" s="959" customFormat="1" ht="24.95" customHeight="1">
      <c r="A205" s="1022">
        <v>195</v>
      </c>
      <c r="B205" s="980" t="s">
        <v>2911</v>
      </c>
      <c r="C205" s="936">
        <v>2018</v>
      </c>
      <c r="D205" s="936">
        <v>2019</v>
      </c>
      <c r="E205" s="937" t="s">
        <v>184</v>
      </c>
      <c r="F205" s="938">
        <v>1708</v>
      </c>
      <c r="G205" s="936">
        <v>8556</v>
      </c>
      <c r="H205" s="939">
        <v>14614600</v>
      </c>
      <c r="I205" s="936">
        <v>8556</v>
      </c>
      <c r="J205" s="939">
        <v>14614600</v>
      </c>
    </row>
    <row r="206" spans="1:10" s="959" customFormat="1" ht="24.95" customHeight="1">
      <c r="A206" s="1022">
        <v>196</v>
      </c>
      <c r="B206" s="980" t="s">
        <v>2911</v>
      </c>
      <c r="C206" s="936"/>
      <c r="D206" s="936">
        <v>2019</v>
      </c>
      <c r="E206" s="937" t="s">
        <v>184</v>
      </c>
      <c r="F206" s="938">
        <v>2496</v>
      </c>
      <c r="G206" s="936">
        <v>18846</v>
      </c>
      <c r="H206" s="939">
        <v>47039600</v>
      </c>
      <c r="I206" s="936">
        <v>18846</v>
      </c>
      <c r="J206" s="939">
        <v>47039600</v>
      </c>
    </row>
    <row r="207" spans="1:10" s="959" customFormat="1" ht="24.95" customHeight="1">
      <c r="A207" s="1022">
        <v>197</v>
      </c>
      <c r="B207" s="980" t="s">
        <v>2912</v>
      </c>
      <c r="C207" s="936"/>
      <c r="D207" s="936">
        <v>2019</v>
      </c>
      <c r="E207" s="937" t="s">
        <v>2913</v>
      </c>
      <c r="F207" s="1029">
        <v>19141</v>
      </c>
      <c r="G207" s="937">
        <v>565</v>
      </c>
      <c r="H207" s="935">
        <v>10814683</v>
      </c>
      <c r="I207" s="937">
        <v>565</v>
      </c>
      <c r="J207" s="935">
        <v>10814683</v>
      </c>
    </row>
    <row r="208" spans="1:10" s="959" customFormat="1" ht="24.95" customHeight="1">
      <c r="A208" s="1022">
        <v>198</v>
      </c>
      <c r="B208" s="980" t="s">
        <v>2914</v>
      </c>
      <c r="C208" s="936"/>
      <c r="D208" s="936">
        <v>2019</v>
      </c>
      <c r="E208" s="937" t="s">
        <v>2913</v>
      </c>
      <c r="F208" s="1029">
        <v>27275.7</v>
      </c>
      <c r="G208" s="937">
        <v>197</v>
      </c>
      <c r="H208" s="935">
        <v>5373317</v>
      </c>
      <c r="I208" s="937">
        <v>197</v>
      </c>
      <c r="J208" s="935">
        <v>5373317</v>
      </c>
    </row>
    <row r="209" spans="1:10" s="959" customFormat="1" ht="24.95" customHeight="1">
      <c r="A209" s="1022">
        <v>199</v>
      </c>
      <c r="B209" s="980" t="s">
        <v>2915</v>
      </c>
      <c r="C209" s="936"/>
      <c r="D209" s="936">
        <v>2019</v>
      </c>
      <c r="E209" s="937" t="s">
        <v>2913</v>
      </c>
      <c r="F209" s="1029">
        <v>9615.9</v>
      </c>
      <c r="G209" s="937">
        <v>44</v>
      </c>
      <c r="H209" s="935">
        <v>423100</v>
      </c>
      <c r="I209" s="937">
        <v>44</v>
      </c>
      <c r="J209" s="935">
        <v>423100</v>
      </c>
    </row>
    <row r="210" spans="1:10" s="959" customFormat="1" ht="24.95" customHeight="1">
      <c r="A210" s="1022">
        <v>200</v>
      </c>
      <c r="B210" s="980" t="s">
        <v>2916</v>
      </c>
      <c r="C210" s="936"/>
      <c r="D210" s="936">
        <v>2019</v>
      </c>
      <c r="E210" s="937" t="s">
        <v>2913</v>
      </c>
      <c r="F210" s="1029">
        <v>3156</v>
      </c>
      <c r="G210" s="937">
        <v>7570.3</v>
      </c>
      <c r="H210" s="935">
        <v>23892000</v>
      </c>
      <c r="I210" s="937">
        <v>7570.3</v>
      </c>
      <c r="J210" s="935">
        <v>23892000</v>
      </c>
    </row>
    <row r="211" spans="1:10" s="959" customFormat="1" ht="24.95" customHeight="1">
      <c r="A211" s="1022">
        <v>201</v>
      </c>
      <c r="B211" s="1030" t="s">
        <v>2917</v>
      </c>
      <c r="C211" s="936"/>
      <c r="D211" s="936">
        <v>2019</v>
      </c>
      <c r="E211" s="937" t="s">
        <v>12</v>
      </c>
      <c r="F211" s="1029">
        <v>70000</v>
      </c>
      <c r="G211" s="937">
        <v>7</v>
      </c>
      <c r="H211" s="935">
        <v>490000</v>
      </c>
      <c r="I211" s="937">
        <v>7</v>
      </c>
      <c r="J211" s="935">
        <v>490000</v>
      </c>
    </row>
    <row r="212" spans="1:10" s="959" customFormat="1" ht="24.95" customHeight="1">
      <c r="A212" s="1022">
        <v>202</v>
      </c>
      <c r="B212" s="1030" t="s">
        <v>2918</v>
      </c>
      <c r="C212" s="1026">
        <v>2020</v>
      </c>
      <c r="D212" s="1026">
        <v>2022</v>
      </c>
      <c r="E212" s="963" t="s">
        <v>12</v>
      </c>
      <c r="F212" s="962">
        <v>86461</v>
      </c>
      <c r="G212" s="963">
        <v>18</v>
      </c>
      <c r="H212" s="961">
        <v>1800000</v>
      </c>
      <c r="I212" s="963">
        <v>18</v>
      </c>
      <c r="J212" s="961">
        <v>1800000</v>
      </c>
    </row>
    <row r="213" spans="1:10" s="959" customFormat="1" ht="24.95" customHeight="1">
      <c r="A213" s="1022">
        <v>203</v>
      </c>
      <c r="B213" s="960" t="s">
        <v>2906</v>
      </c>
      <c r="C213" s="1026"/>
      <c r="D213" s="1026">
        <v>2020</v>
      </c>
      <c r="E213" s="963" t="s">
        <v>12</v>
      </c>
      <c r="F213" s="962">
        <v>44500</v>
      </c>
      <c r="G213" s="963">
        <v>37</v>
      </c>
      <c r="H213" s="961">
        <v>1646500</v>
      </c>
      <c r="I213" s="963">
        <v>37</v>
      </c>
      <c r="J213" s="961">
        <v>1646500</v>
      </c>
    </row>
    <row r="214" spans="1:10" s="959" customFormat="1" ht="24.95" customHeight="1">
      <c r="A214" s="1022">
        <v>204</v>
      </c>
      <c r="B214" s="960" t="s">
        <v>2919</v>
      </c>
      <c r="C214" s="1026"/>
      <c r="D214" s="1026">
        <v>2020</v>
      </c>
      <c r="E214" s="963" t="s">
        <v>12</v>
      </c>
      <c r="F214" s="962">
        <v>98000</v>
      </c>
      <c r="G214" s="963">
        <v>1</v>
      </c>
      <c r="H214" s="961">
        <v>98000</v>
      </c>
      <c r="I214" s="963">
        <v>1</v>
      </c>
      <c r="J214" s="961">
        <v>98000</v>
      </c>
    </row>
    <row r="215" spans="1:10" s="959" customFormat="1" ht="24.95" customHeight="1">
      <c r="A215" s="1022">
        <v>205</v>
      </c>
      <c r="B215" s="960" t="s">
        <v>2920</v>
      </c>
      <c r="C215" s="1026"/>
      <c r="D215" s="1026">
        <v>2020</v>
      </c>
      <c r="E215" s="963" t="s">
        <v>12</v>
      </c>
      <c r="F215" s="962">
        <v>69400</v>
      </c>
      <c r="G215" s="963">
        <v>1</v>
      </c>
      <c r="H215" s="961">
        <v>69400</v>
      </c>
      <c r="I215" s="963">
        <v>1</v>
      </c>
      <c r="J215" s="961">
        <v>69400</v>
      </c>
    </row>
    <row r="216" spans="1:10" s="959" customFormat="1" ht="24.95" customHeight="1">
      <c r="A216" s="1022">
        <v>206</v>
      </c>
      <c r="B216" s="960" t="s">
        <v>2921</v>
      </c>
      <c r="C216" s="1026">
        <v>2020</v>
      </c>
      <c r="D216" s="1026">
        <v>2021</v>
      </c>
      <c r="E216" s="963" t="s">
        <v>2910</v>
      </c>
      <c r="F216" s="962">
        <v>13252</v>
      </c>
      <c r="G216" s="963">
        <v>350</v>
      </c>
      <c r="H216" s="961">
        <v>4638200</v>
      </c>
      <c r="I216" s="963">
        <v>350</v>
      </c>
      <c r="J216" s="961">
        <v>4638200</v>
      </c>
    </row>
    <row r="217" spans="1:10" s="959" customFormat="1" ht="24.95" customHeight="1">
      <c r="A217" s="1022">
        <v>207</v>
      </c>
      <c r="B217" s="960" t="s">
        <v>2922</v>
      </c>
      <c r="C217" s="1026"/>
      <c r="D217" s="1026">
        <v>2020</v>
      </c>
      <c r="E217" s="963" t="s">
        <v>2910</v>
      </c>
      <c r="F217" s="962">
        <v>2502</v>
      </c>
      <c r="G217" s="963">
        <v>398</v>
      </c>
      <c r="H217" s="961">
        <v>995911</v>
      </c>
      <c r="I217" s="963">
        <v>398</v>
      </c>
      <c r="J217" s="961">
        <v>995911</v>
      </c>
    </row>
    <row r="218" spans="1:10" s="959" customFormat="1" ht="24.95" customHeight="1">
      <c r="A218" s="1022">
        <v>208</v>
      </c>
      <c r="B218" s="960" t="s">
        <v>2923</v>
      </c>
      <c r="C218" s="1026"/>
      <c r="D218" s="1026">
        <v>2020</v>
      </c>
      <c r="E218" s="963" t="s">
        <v>2910</v>
      </c>
      <c r="F218" s="962">
        <v>10113</v>
      </c>
      <c r="G218" s="963">
        <v>527</v>
      </c>
      <c r="H218" s="961">
        <v>5330906</v>
      </c>
      <c r="I218" s="963">
        <v>527</v>
      </c>
      <c r="J218" s="961">
        <v>5330906</v>
      </c>
    </row>
    <row r="219" spans="1:10" s="959" customFormat="1" ht="24.95" customHeight="1">
      <c r="A219" s="1022">
        <v>209</v>
      </c>
      <c r="B219" s="960" t="s">
        <v>2924</v>
      </c>
      <c r="C219" s="1026"/>
      <c r="D219" s="1026">
        <v>2020</v>
      </c>
      <c r="E219" s="963" t="s">
        <v>184</v>
      </c>
      <c r="F219" s="962">
        <v>7640</v>
      </c>
      <c r="G219" s="963">
        <v>23321</v>
      </c>
      <c r="H219" s="961">
        <v>178173400</v>
      </c>
      <c r="I219" s="963">
        <v>23321</v>
      </c>
      <c r="J219" s="961">
        <v>178173400</v>
      </c>
    </row>
    <row r="220" spans="1:10" s="959" customFormat="1" ht="24.95" customHeight="1">
      <c r="A220" s="1022">
        <v>210</v>
      </c>
      <c r="B220" s="960" t="s">
        <v>2904</v>
      </c>
      <c r="C220" s="1026"/>
      <c r="D220" s="1026">
        <v>2020</v>
      </c>
      <c r="E220" s="963" t="s">
        <v>184</v>
      </c>
      <c r="F220" s="962">
        <v>7671.5</v>
      </c>
      <c r="G220" s="963">
        <v>6090</v>
      </c>
      <c r="H220" s="961">
        <v>46719900</v>
      </c>
      <c r="I220" s="963">
        <v>6090</v>
      </c>
      <c r="J220" s="961">
        <v>46719900</v>
      </c>
    </row>
    <row r="221" spans="1:10" s="959" customFormat="1" ht="24.95" customHeight="1">
      <c r="A221" s="1022">
        <v>211</v>
      </c>
      <c r="B221" s="980" t="s">
        <v>2911</v>
      </c>
      <c r="C221" s="1026"/>
      <c r="D221" s="1026">
        <v>2020</v>
      </c>
      <c r="E221" s="963" t="s">
        <v>184</v>
      </c>
      <c r="F221" s="962">
        <v>2511.6</v>
      </c>
      <c r="G221" s="963">
        <v>20420</v>
      </c>
      <c r="H221" s="961">
        <v>51286900</v>
      </c>
      <c r="I221" s="963">
        <v>20420</v>
      </c>
      <c r="J221" s="961">
        <v>51286900</v>
      </c>
    </row>
    <row r="222" spans="1:10" s="959" customFormat="1" ht="24.95" customHeight="1">
      <c r="A222" s="1022">
        <v>212</v>
      </c>
      <c r="B222" s="960" t="s">
        <v>2925</v>
      </c>
      <c r="C222" s="1026"/>
      <c r="D222" s="1026">
        <v>2020</v>
      </c>
      <c r="E222" s="963" t="s">
        <v>12</v>
      </c>
      <c r="F222" s="962">
        <v>56150000</v>
      </c>
      <c r="G222" s="963">
        <v>1</v>
      </c>
      <c r="H222" s="961">
        <v>56150000</v>
      </c>
      <c r="I222" s="963">
        <v>1</v>
      </c>
      <c r="J222" s="961">
        <v>56150000</v>
      </c>
    </row>
    <row r="223" spans="1:10" s="959" customFormat="1" ht="24.95" customHeight="1">
      <c r="A223" s="1022">
        <v>213</v>
      </c>
      <c r="B223" s="960" t="s">
        <v>2926</v>
      </c>
      <c r="C223" s="1026"/>
      <c r="D223" s="1026">
        <v>2020</v>
      </c>
      <c r="E223" s="963" t="s">
        <v>12</v>
      </c>
      <c r="F223" s="962">
        <v>34600000</v>
      </c>
      <c r="G223" s="963">
        <v>1</v>
      </c>
      <c r="H223" s="961">
        <v>34600000</v>
      </c>
      <c r="I223" s="963">
        <v>1</v>
      </c>
      <c r="J223" s="961">
        <v>34600000</v>
      </c>
    </row>
    <row r="224" spans="1:10" s="959" customFormat="1" ht="24.95" customHeight="1">
      <c r="A224" s="1022">
        <v>214</v>
      </c>
      <c r="B224" s="960" t="s">
        <v>2927</v>
      </c>
      <c r="C224" s="1026"/>
      <c r="D224" s="1026">
        <v>2020</v>
      </c>
      <c r="E224" s="963" t="s">
        <v>12</v>
      </c>
      <c r="F224" s="962">
        <v>3860000</v>
      </c>
      <c r="G224" s="963">
        <v>1</v>
      </c>
      <c r="H224" s="961">
        <v>3860000</v>
      </c>
      <c r="I224" s="963">
        <v>1</v>
      </c>
      <c r="J224" s="961">
        <v>3860000</v>
      </c>
    </row>
    <row r="225" spans="1:10" s="959" customFormat="1" ht="24.95" customHeight="1">
      <c r="A225" s="1022">
        <v>215</v>
      </c>
      <c r="B225" s="960" t="s">
        <v>2928</v>
      </c>
      <c r="C225" s="1026"/>
      <c r="D225" s="1026">
        <v>2020</v>
      </c>
      <c r="E225" s="963" t="s">
        <v>12</v>
      </c>
      <c r="F225" s="962">
        <v>797000</v>
      </c>
      <c r="G225" s="963">
        <v>1</v>
      </c>
      <c r="H225" s="961">
        <v>797000</v>
      </c>
      <c r="I225" s="963">
        <v>1</v>
      </c>
      <c r="J225" s="961">
        <v>797000</v>
      </c>
    </row>
    <row r="226" spans="1:10" s="959" customFormat="1" ht="24.95" customHeight="1">
      <c r="A226" s="1022">
        <v>216</v>
      </c>
      <c r="B226" s="960" t="s">
        <v>2929</v>
      </c>
      <c r="C226" s="1026"/>
      <c r="D226" s="1026">
        <v>2020</v>
      </c>
      <c r="E226" s="963" t="s">
        <v>12</v>
      </c>
      <c r="F226" s="962">
        <v>850000</v>
      </c>
      <c r="G226" s="963">
        <v>1</v>
      </c>
      <c r="H226" s="961">
        <v>850000</v>
      </c>
      <c r="I226" s="963">
        <v>1</v>
      </c>
      <c r="J226" s="961">
        <v>850000</v>
      </c>
    </row>
    <row r="227" spans="1:10" s="959" customFormat="1" ht="24.95" customHeight="1">
      <c r="A227" s="1022">
        <v>217</v>
      </c>
      <c r="B227" s="960" t="s">
        <v>2930</v>
      </c>
      <c r="C227" s="1026"/>
      <c r="D227" s="1026">
        <v>2020</v>
      </c>
      <c r="E227" s="963" t="s">
        <v>12</v>
      </c>
      <c r="F227" s="962">
        <v>3800000</v>
      </c>
      <c r="G227" s="963">
        <v>1</v>
      </c>
      <c r="H227" s="961">
        <v>3800000</v>
      </c>
      <c r="I227" s="963">
        <v>1</v>
      </c>
      <c r="J227" s="961">
        <v>3800000</v>
      </c>
    </row>
    <row r="228" spans="1:10" s="959" customFormat="1" ht="24.95" customHeight="1">
      <c r="A228" s="1022">
        <v>218</v>
      </c>
      <c r="B228" s="960" t="s">
        <v>2931</v>
      </c>
      <c r="C228" s="1026"/>
      <c r="D228" s="1026">
        <v>2020</v>
      </c>
      <c r="E228" s="963" t="s">
        <v>12</v>
      </c>
      <c r="F228" s="962">
        <v>12975000</v>
      </c>
      <c r="G228" s="963">
        <v>1</v>
      </c>
      <c r="H228" s="961">
        <v>12975000</v>
      </c>
      <c r="I228" s="963">
        <v>1</v>
      </c>
      <c r="J228" s="961">
        <v>12975000</v>
      </c>
    </row>
    <row r="229" spans="1:10" s="959" customFormat="1" ht="24.95" customHeight="1">
      <c r="A229" s="1022">
        <v>219</v>
      </c>
      <c r="B229" s="960" t="s">
        <v>2932</v>
      </c>
      <c r="C229" s="1026"/>
      <c r="D229" s="1026">
        <v>2020</v>
      </c>
      <c r="E229" s="963" t="s">
        <v>12</v>
      </c>
      <c r="F229" s="962">
        <v>23610000</v>
      </c>
      <c r="G229" s="963">
        <v>1</v>
      </c>
      <c r="H229" s="961">
        <v>23610000</v>
      </c>
      <c r="I229" s="963">
        <v>1</v>
      </c>
      <c r="J229" s="961">
        <v>23610000</v>
      </c>
    </row>
    <row r="230" spans="1:10" s="959" customFormat="1" ht="24.95" customHeight="1">
      <c r="A230" s="1022">
        <v>220</v>
      </c>
      <c r="B230" s="960" t="s">
        <v>2933</v>
      </c>
      <c r="C230" s="1026"/>
      <c r="D230" s="1026">
        <v>2020</v>
      </c>
      <c r="E230" s="963" t="s">
        <v>12</v>
      </c>
      <c r="F230" s="962">
        <v>17000000</v>
      </c>
      <c r="G230" s="963">
        <v>1</v>
      </c>
      <c r="H230" s="961">
        <v>17000000</v>
      </c>
      <c r="I230" s="963">
        <v>1</v>
      </c>
      <c r="J230" s="961">
        <v>17000000</v>
      </c>
    </row>
    <row r="231" spans="1:10" s="959" customFormat="1" ht="24.95" customHeight="1">
      <c r="A231" s="1022">
        <v>221</v>
      </c>
      <c r="B231" s="960" t="s">
        <v>2934</v>
      </c>
      <c r="C231" s="1026">
        <v>2021</v>
      </c>
      <c r="D231" s="1026">
        <v>2022</v>
      </c>
      <c r="E231" s="963" t="s">
        <v>312</v>
      </c>
      <c r="F231" s="962">
        <v>109342260</v>
      </c>
      <c r="G231" s="963">
        <v>1.5</v>
      </c>
      <c r="H231" s="961">
        <v>230902191</v>
      </c>
      <c r="I231" s="963">
        <v>1.5</v>
      </c>
      <c r="J231" s="961">
        <v>230902191</v>
      </c>
    </row>
    <row r="232" spans="1:10" s="959" customFormat="1" ht="24.95" customHeight="1">
      <c r="A232" s="1022">
        <v>222</v>
      </c>
      <c r="B232" s="960" t="s">
        <v>2911</v>
      </c>
      <c r="C232" s="1026"/>
      <c r="D232" s="1026">
        <v>2021</v>
      </c>
      <c r="E232" s="963" t="s">
        <v>184</v>
      </c>
      <c r="F232" s="962">
        <v>2220</v>
      </c>
      <c r="G232" s="963">
        <v>27500</v>
      </c>
      <c r="H232" s="961">
        <v>61058100</v>
      </c>
      <c r="I232" s="963">
        <v>27500</v>
      </c>
      <c r="J232" s="961">
        <v>61058100</v>
      </c>
    </row>
    <row r="233" spans="1:10" s="959" customFormat="1" ht="24.95" customHeight="1">
      <c r="A233" s="1022">
        <v>223</v>
      </c>
      <c r="B233" s="960" t="s">
        <v>2935</v>
      </c>
      <c r="C233" s="1026">
        <v>2021</v>
      </c>
      <c r="D233" s="1026">
        <v>2022</v>
      </c>
      <c r="E233" s="963" t="s">
        <v>2936</v>
      </c>
      <c r="F233" s="962">
        <v>3377834</v>
      </c>
      <c r="G233" s="963">
        <v>22.454000000000001</v>
      </c>
      <c r="H233" s="961">
        <v>38689721</v>
      </c>
      <c r="I233" s="963">
        <v>22.454000000000001</v>
      </c>
      <c r="J233" s="961">
        <v>38689721</v>
      </c>
    </row>
    <row r="234" spans="1:10" s="959" customFormat="1" ht="24.95" customHeight="1">
      <c r="A234" s="1022">
        <v>224</v>
      </c>
      <c r="B234" s="960" t="s">
        <v>2937</v>
      </c>
      <c r="C234" s="1026"/>
      <c r="D234" s="1026">
        <v>2021</v>
      </c>
      <c r="E234" s="963" t="s">
        <v>2910</v>
      </c>
      <c r="F234" s="962">
        <v>11365</v>
      </c>
      <c r="G234" s="963">
        <v>622.9</v>
      </c>
      <c r="H234" s="961">
        <v>7079441</v>
      </c>
      <c r="I234" s="963">
        <v>622.9</v>
      </c>
      <c r="J234" s="961">
        <v>7079441</v>
      </c>
    </row>
    <row r="235" spans="1:10" s="959" customFormat="1" ht="24.95" customHeight="1">
      <c r="A235" s="1022">
        <v>225</v>
      </c>
      <c r="B235" s="960" t="s">
        <v>2938</v>
      </c>
      <c r="C235" s="1026"/>
      <c r="D235" s="1026">
        <v>2021</v>
      </c>
      <c r="E235" s="963" t="s">
        <v>184</v>
      </c>
      <c r="F235" s="962">
        <v>26315</v>
      </c>
      <c r="G235" s="963">
        <v>641</v>
      </c>
      <c r="H235" s="961">
        <v>16867965</v>
      </c>
      <c r="I235" s="963">
        <v>641</v>
      </c>
      <c r="J235" s="961">
        <v>16867965</v>
      </c>
    </row>
    <row r="236" spans="1:10" s="959" customFormat="1" ht="24.95" customHeight="1">
      <c r="A236" s="1022">
        <v>226</v>
      </c>
      <c r="B236" s="960" t="s">
        <v>2939</v>
      </c>
      <c r="C236" s="1026"/>
      <c r="D236" s="1026">
        <v>2021</v>
      </c>
      <c r="E236" s="963" t="s">
        <v>12</v>
      </c>
      <c r="F236" s="962">
        <v>63000</v>
      </c>
      <c r="G236" s="963">
        <v>12</v>
      </c>
      <c r="H236" s="961">
        <v>756000</v>
      </c>
      <c r="I236" s="963">
        <v>12</v>
      </c>
      <c r="J236" s="961">
        <v>756000</v>
      </c>
    </row>
    <row r="237" spans="1:10" s="959" customFormat="1" ht="24.95" customHeight="1">
      <c r="A237" s="1022">
        <v>227</v>
      </c>
      <c r="B237" s="960" t="s">
        <v>2940</v>
      </c>
      <c r="C237" s="1026"/>
      <c r="D237" s="1026">
        <v>2021</v>
      </c>
      <c r="E237" s="963" t="s">
        <v>12</v>
      </c>
      <c r="F237" s="962">
        <v>120000</v>
      </c>
      <c r="G237" s="963">
        <v>10</v>
      </c>
      <c r="H237" s="961">
        <v>1200000</v>
      </c>
      <c r="I237" s="963">
        <v>10</v>
      </c>
      <c r="J237" s="961">
        <v>1200000</v>
      </c>
    </row>
    <row r="238" spans="1:10" s="959" customFormat="1" ht="24.95" customHeight="1">
      <c r="A238" s="1022">
        <v>228</v>
      </c>
      <c r="B238" s="960" t="s">
        <v>2941</v>
      </c>
      <c r="C238" s="1026"/>
      <c r="D238" s="1026">
        <v>2021</v>
      </c>
      <c r="E238" s="963" t="s">
        <v>12</v>
      </c>
      <c r="F238" s="962">
        <v>79980</v>
      </c>
      <c r="G238" s="963">
        <v>20</v>
      </c>
      <c r="H238" s="961">
        <v>1599600</v>
      </c>
      <c r="I238" s="963">
        <v>20</v>
      </c>
      <c r="J238" s="961">
        <v>1599600</v>
      </c>
    </row>
    <row r="239" spans="1:10" s="959" customFormat="1" ht="24.95" customHeight="1">
      <c r="A239" s="1022">
        <v>229</v>
      </c>
      <c r="B239" s="960" t="s">
        <v>2942</v>
      </c>
      <c r="C239" s="1026"/>
      <c r="D239" s="1026">
        <v>2021</v>
      </c>
      <c r="E239" s="963" t="s">
        <v>12</v>
      </c>
      <c r="F239" s="962">
        <v>184920</v>
      </c>
      <c r="G239" s="963">
        <v>10</v>
      </c>
      <c r="H239" s="961">
        <v>1849200</v>
      </c>
      <c r="I239" s="963">
        <v>10</v>
      </c>
      <c r="J239" s="961">
        <v>1849200</v>
      </c>
    </row>
    <row r="240" spans="1:10" s="959" customFormat="1" ht="24.95" customHeight="1">
      <c r="A240" s="1022">
        <v>230</v>
      </c>
      <c r="B240" s="960" t="s">
        <v>2943</v>
      </c>
      <c r="C240" s="1026"/>
      <c r="D240" s="1026">
        <v>2021</v>
      </c>
      <c r="E240" s="963" t="s">
        <v>12</v>
      </c>
      <c r="F240" s="962">
        <v>56900</v>
      </c>
      <c r="G240" s="963">
        <v>30</v>
      </c>
      <c r="H240" s="961">
        <v>1707000</v>
      </c>
      <c r="I240" s="963">
        <v>30</v>
      </c>
      <c r="J240" s="961">
        <v>1707000</v>
      </c>
    </row>
    <row r="241" spans="1:10" s="959" customFormat="1" ht="24.95" customHeight="1">
      <c r="A241" s="1022">
        <v>231</v>
      </c>
      <c r="B241" s="960" t="s">
        <v>2944</v>
      </c>
      <c r="C241" s="1026"/>
      <c r="D241" s="948">
        <v>2021</v>
      </c>
      <c r="E241" s="1031" t="s">
        <v>12</v>
      </c>
      <c r="F241" s="1032">
        <v>299580</v>
      </c>
      <c r="G241" s="1031">
        <v>4</v>
      </c>
      <c r="H241" s="971">
        <v>1198320</v>
      </c>
      <c r="I241" s="1031">
        <v>4</v>
      </c>
      <c r="J241" s="971">
        <v>1198320</v>
      </c>
    </row>
    <row r="242" spans="1:10" s="959" customFormat="1" ht="24.95" customHeight="1">
      <c r="A242" s="1022">
        <v>232</v>
      </c>
      <c r="B242" s="960" t="s">
        <v>442</v>
      </c>
      <c r="C242" s="1026"/>
      <c r="D242" s="1026">
        <v>2021</v>
      </c>
      <c r="E242" s="963" t="s">
        <v>12</v>
      </c>
      <c r="F242" s="962">
        <v>50000</v>
      </c>
      <c r="G242" s="963">
        <v>5</v>
      </c>
      <c r="H242" s="1033">
        <v>250000</v>
      </c>
      <c r="I242" s="963">
        <v>5</v>
      </c>
      <c r="J242" s="1033">
        <v>250000</v>
      </c>
    </row>
    <row r="243" spans="1:10" s="959" customFormat="1" ht="24.95" customHeight="1">
      <c r="A243" s="1022">
        <v>233</v>
      </c>
      <c r="B243" s="960" t="s">
        <v>95</v>
      </c>
      <c r="C243" s="1026"/>
      <c r="D243" s="1026">
        <v>2021</v>
      </c>
      <c r="E243" s="963" t="s">
        <v>12</v>
      </c>
      <c r="F243" s="962">
        <v>85000</v>
      </c>
      <c r="G243" s="963">
        <v>3</v>
      </c>
      <c r="H243" s="1033">
        <v>255000</v>
      </c>
      <c r="I243" s="963">
        <v>3</v>
      </c>
      <c r="J243" s="1033">
        <v>255000</v>
      </c>
    </row>
    <row r="244" spans="1:10" s="959" customFormat="1" ht="24.95" customHeight="1">
      <c r="A244" s="1022">
        <v>234</v>
      </c>
      <c r="B244" s="960" t="s">
        <v>2945</v>
      </c>
      <c r="C244" s="1026"/>
      <c r="D244" s="1026">
        <v>2021</v>
      </c>
      <c r="E244" s="963" t="s">
        <v>12</v>
      </c>
      <c r="F244" s="962">
        <v>60000</v>
      </c>
      <c r="G244" s="963">
        <v>6</v>
      </c>
      <c r="H244" s="1033">
        <f>SUM(F244*G244)</f>
        <v>360000</v>
      </c>
      <c r="I244" s="963">
        <v>6</v>
      </c>
      <c r="J244" s="1033">
        <f>SUM(F244*G244)</f>
        <v>360000</v>
      </c>
    </row>
    <row r="245" spans="1:10" s="959" customFormat="1" ht="24.95" customHeight="1">
      <c r="A245" s="1022">
        <v>235</v>
      </c>
      <c r="B245" s="960" t="s">
        <v>2946</v>
      </c>
      <c r="C245" s="1026"/>
      <c r="D245" s="1026">
        <v>2021</v>
      </c>
      <c r="E245" s="963" t="s">
        <v>12</v>
      </c>
      <c r="F245" s="962">
        <v>215000</v>
      </c>
      <c r="G245" s="963">
        <v>1</v>
      </c>
      <c r="H245" s="1033">
        <v>215000</v>
      </c>
      <c r="I245" s="963">
        <v>1</v>
      </c>
      <c r="J245" s="1033">
        <v>215000</v>
      </c>
    </row>
    <row r="246" spans="1:10" s="959" customFormat="1" ht="24.95" customHeight="1">
      <c r="A246" s="1022">
        <v>236</v>
      </c>
      <c r="B246" s="960" t="s">
        <v>2947</v>
      </c>
      <c r="C246" s="1026"/>
      <c r="D246" s="1026">
        <v>2021</v>
      </c>
      <c r="E246" s="963" t="s">
        <v>12</v>
      </c>
      <c r="F246" s="962">
        <v>3900000</v>
      </c>
      <c r="G246" s="963">
        <v>1</v>
      </c>
      <c r="H246" s="1033">
        <v>3900000</v>
      </c>
      <c r="I246" s="963">
        <v>1</v>
      </c>
      <c r="J246" s="1033">
        <v>3900000</v>
      </c>
    </row>
    <row r="247" spans="1:10" s="959" customFormat="1" ht="24.95" customHeight="1">
      <c r="A247" s="1022">
        <v>237</v>
      </c>
      <c r="B247" s="960" t="s">
        <v>2948</v>
      </c>
      <c r="C247" s="1026"/>
      <c r="D247" s="1026">
        <v>2021</v>
      </c>
      <c r="E247" s="963" t="s">
        <v>12</v>
      </c>
      <c r="F247" s="962">
        <v>94638</v>
      </c>
      <c r="G247" s="963">
        <v>16</v>
      </c>
      <c r="H247" s="1033">
        <v>1514200</v>
      </c>
      <c r="I247" s="963">
        <v>16</v>
      </c>
      <c r="J247" s="1033">
        <v>1514200</v>
      </c>
    </row>
    <row r="248" spans="1:10" s="959" customFormat="1" ht="24.95" customHeight="1">
      <c r="A248" s="1022">
        <v>238</v>
      </c>
      <c r="B248" s="960" t="s">
        <v>2949</v>
      </c>
      <c r="C248" s="1026"/>
      <c r="D248" s="1026">
        <v>2021</v>
      </c>
      <c r="E248" s="963" t="s">
        <v>184</v>
      </c>
      <c r="F248" s="962">
        <v>5441</v>
      </c>
      <c r="G248" s="963">
        <v>6201</v>
      </c>
      <c r="H248" s="961">
        <v>33741042</v>
      </c>
      <c r="I248" s="963">
        <v>6201</v>
      </c>
      <c r="J248" s="961">
        <v>33741042</v>
      </c>
    </row>
    <row r="249" spans="1:10" s="959" customFormat="1" ht="24.95" customHeight="1">
      <c r="A249" s="1022">
        <v>239</v>
      </c>
      <c r="B249" s="960" t="s">
        <v>2950</v>
      </c>
      <c r="C249" s="1026"/>
      <c r="D249" s="1026">
        <v>2021</v>
      </c>
      <c r="E249" s="963" t="s">
        <v>12</v>
      </c>
      <c r="F249" s="962">
        <v>83200</v>
      </c>
      <c r="G249" s="963">
        <v>1</v>
      </c>
      <c r="H249" s="1034">
        <v>83200</v>
      </c>
      <c r="I249" s="963">
        <v>1</v>
      </c>
      <c r="J249" s="961">
        <v>83200</v>
      </c>
    </row>
    <row r="250" spans="1:10" s="959" customFormat="1" ht="24.95" customHeight="1">
      <c r="A250" s="1022">
        <v>240</v>
      </c>
      <c r="B250" s="960" t="s">
        <v>2951</v>
      </c>
      <c r="C250" s="1026"/>
      <c r="D250" s="1026">
        <v>2021</v>
      </c>
      <c r="E250" s="963" t="s">
        <v>12</v>
      </c>
      <c r="F250" s="962">
        <v>37500</v>
      </c>
      <c r="G250" s="963">
        <v>4</v>
      </c>
      <c r="H250" s="1034">
        <v>150000</v>
      </c>
      <c r="I250" s="963">
        <v>4</v>
      </c>
      <c r="J250" s="961">
        <v>150000</v>
      </c>
    </row>
    <row r="251" spans="1:10" s="959" customFormat="1" ht="24.95" customHeight="1">
      <c r="A251" s="1022">
        <v>241</v>
      </c>
      <c r="B251" s="960" t="s">
        <v>2952</v>
      </c>
      <c r="C251" s="1026"/>
      <c r="D251" s="1026">
        <v>2021</v>
      </c>
      <c r="E251" s="963" t="s">
        <v>12</v>
      </c>
      <c r="F251" s="962">
        <v>75500</v>
      </c>
      <c r="G251" s="963">
        <v>1</v>
      </c>
      <c r="H251" s="1034">
        <v>75500</v>
      </c>
      <c r="I251" s="963">
        <v>1</v>
      </c>
      <c r="J251" s="961">
        <v>75500</v>
      </c>
    </row>
    <row r="252" spans="1:10" s="959" customFormat="1" ht="24.95" customHeight="1">
      <c r="A252" s="1022">
        <v>242</v>
      </c>
      <c r="B252" s="960" t="s">
        <v>2953</v>
      </c>
      <c r="C252" s="1026">
        <v>2021</v>
      </c>
      <c r="D252" s="1026">
        <v>2022</v>
      </c>
      <c r="E252" s="963" t="s">
        <v>2910</v>
      </c>
      <c r="F252" s="1035">
        <v>5070</v>
      </c>
      <c r="G252" s="963">
        <v>39274</v>
      </c>
      <c r="H252" s="1034">
        <v>199110760</v>
      </c>
      <c r="I252" s="963">
        <v>39274</v>
      </c>
      <c r="J252" s="935">
        <v>199110760</v>
      </c>
    </row>
    <row r="253" spans="1:10" s="959" customFormat="1" ht="24.95" customHeight="1">
      <c r="A253" s="1022">
        <v>243</v>
      </c>
      <c r="B253" s="960" t="s">
        <v>2924</v>
      </c>
      <c r="C253" s="1026"/>
      <c r="D253" s="1026">
        <v>2022</v>
      </c>
      <c r="E253" s="963" t="s">
        <v>184</v>
      </c>
      <c r="F253" s="1035">
        <v>7964</v>
      </c>
      <c r="G253" s="963">
        <v>48367</v>
      </c>
      <c r="H253" s="1034">
        <v>385190082</v>
      </c>
      <c r="I253" s="963">
        <v>48367</v>
      </c>
      <c r="J253" s="935">
        <v>385190082</v>
      </c>
    </row>
    <row r="254" spans="1:10" s="959" customFormat="1" ht="24.95" customHeight="1">
      <c r="A254" s="1022">
        <v>244</v>
      </c>
      <c r="B254" s="960" t="s">
        <v>2954</v>
      </c>
      <c r="C254" s="1026"/>
      <c r="D254" s="1026">
        <v>2022</v>
      </c>
      <c r="E254" s="963" t="s">
        <v>2910</v>
      </c>
      <c r="F254" s="1035">
        <v>26150</v>
      </c>
      <c r="G254" s="963">
        <v>2330</v>
      </c>
      <c r="H254" s="1034">
        <v>60931200</v>
      </c>
      <c r="I254" s="963">
        <v>2330</v>
      </c>
      <c r="J254" s="935">
        <v>60931200</v>
      </c>
    </row>
    <row r="255" spans="1:10" s="959" customFormat="1" ht="24.95" customHeight="1">
      <c r="A255" s="1022">
        <v>245</v>
      </c>
      <c r="B255" s="960" t="s">
        <v>2904</v>
      </c>
      <c r="C255" s="1026"/>
      <c r="D255" s="1026">
        <v>2022</v>
      </c>
      <c r="E255" s="963" t="s">
        <v>184</v>
      </c>
      <c r="F255" s="1035">
        <v>6075</v>
      </c>
      <c r="G255" s="963">
        <v>10414</v>
      </c>
      <c r="H255" s="1034">
        <v>63267268</v>
      </c>
      <c r="I255" s="963">
        <v>10414</v>
      </c>
      <c r="J255" s="935">
        <v>63267268</v>
      </c>
    </row>
    <row r="256" spans="1:10" s="959" customFormat="1" ht="24.95" customHeight="1">
      <c r="A256" s="1022">
        <v>246</v>
      </c>
      <c r="B256" s="960" t="s">
        <v>2955</v>
      </c>
      <c r="C256" s="1026"/>
      <c r="D256" s="1026">
        <v>2022</v>
      </c>
      <c r="E256" s="963" t="s">
        <v>184</v>
      </c>
      <c r="F256" s="1035">
        <v>2151.8000000000002</v>
      </c>
      <c r="G256" s="963">
        <v>24780</v>
      </c>
      <c r="H256" s="1034">
        <v>53321700</v>
      </c>
      <c r="I256" s="963">
        <v>24780</v>
      </c>
      <c r="J256" s="1034">
        <v>53321700</v>
      </c>
    </row>
    <row r="257" spans="1:10" s="959" customFormat="1" ht="24.95" customHeight="1">
      <c r="A257" s="1022">
        <v>247</v>
      </c>
      <c r="B257" s="960" t="s">
        <v>2956</v>
      </c>
      <c r="C257" s="1026"/>
      <c r="D257" s="1026">
        <v>2022</v>
      </c>
      <c r="E257" s="963" t="s">
        <v>2957</v>
      </c>
      <c r="F257" s="1035">
        <v>30537198</v>
      </c>
      <c r="G257" s="963">
        <v>4</v>
      </c>
      <c r="H257" s="1034">
        <v>122148792</v>
      </c>
      <c r="I257" s="963">
        <v>4</v>
      </c>
      <c r="J257" s="935">
        <v>122148792</v>
      </c>
    </row>
    <row r="258" spans="1:10" s="959" customFormat="1" ht="24.95" customHeight="1">
      <c r="A258" s="1022">
        <v>248</v>
      </c>
      <c r="B258" s="960" t="s">
        <v>2958</v>
      </c>
      <c r="C258" s="1026"/>
      <c r="D258" s="1026">
        <v>2022</v>
      </c>
      <c r="E258" s="963" t="s">
        <v>12</v>
      </c>
      <c r="F258" s="1035">
        <v>108000</v>
      </c>
      <c r="G258" s="963">
        <v>20</v>
      </c>
      <c r="H258" s="1034">
        <v>2160000</v>
      </c>
      <c r="I258" s="963">
        <v>20</v>
      </c>
      <c r="J258" s="935">
        <v>2160000</v>
      </c>
    </row>
    <row r="259" spans="1:10" s="959" customFormat="1" ht="24.95" customHeight="1">
      <c r="A259" s="1022">
        <v>249</v>
      </c>
      <c r="B259" s="960" t="s">
        <v>2959</v>
      </c>
      <c r="C259" s="1026"/>
      <c r="D259" s="1026">
        <v>2022</v>
      </c>
      <c r="E259" s="963" t="s">
        <v>12</v>
      </c>
      <c r="F259" s="1035">
        <v>98207</v>
      </c>
      <c r="G259" s="963">
        <v>320</v>
      </c>
      <c r="H259" s="1034">
        <v>31426240</v>
      </c>
      <c r="I259" s="963">
        <v>320</v>
      </c>
      <c r="J259" s="935">
        <v>31426240</v>
      </c>
    </row>
    <row r="260" spans="1:10" s="959" customFormat="1" ht="24.95" customHeight="1">
      <c r="A260" s="1022">
        <v>250</v>
      </c>
      <c r="B260" s="960" t="s">
        <v>2960</v>
      </c>
      <c r="C260" s="1026"/>
      <c r="D260" s="1026">
        <v>2022</v>
      </c>
      <c r="E260" s="963" t="s">
        <v>12</v>
      </c>
      <c r="F260" s="1035">
        <v>46000</v>
      </c>
      <c r="G260" s="963">
        <v>53</v>
      </c>
      <c r="H260" s="1034">
        <v>2438000</v>
      </c>
      <c r="I260" s="963">
        <v>53</v>
      </c>
      <c r="J260" s="935">
        <v>2438000</v>
      </c>
    </row>
    <row r="261" spans="1:10" s="959" customFormat="1" ht="24.95" customHeight="1">
      <c r="A261" s="1022">
        <v>251</v>
      </c>
      <c r="B261" s="960" t="s">
        <v>2961</v>
      </c>
      <c r="C261" s="1026"/>
      <c r="D261" s="1026">
        <v>2022</v>
      </c>
      <c r="E261" s="963" t="s">
        <v>12</v>
      </c>
      <c r="F261" s="1035">
        <v>2804569</v>
      </c>
      <c r="G261" s="963">
        <v>15</v>
      </c>
      <c r="H261" s="1034">
        <v>42068538</v>
      </c>
      <c r="I261" s="963">
        <v>15</v>
      </c>
      <c r="J261" s="935">
        <v>42068538</v>
      </c>
    </row>
    <row r="262" spans="1:10" s="959" customFormat="1">
      <c r="A262" s="1022">
        <v>252</v>
      </c>
      <c r="B262" s="960" t="s">
        <v>2962</v>
      </c>
      <c r="C262" s="1026"/>
      <c r="D262" s="1026">
        <v>2022</v>
      </c>
      <c r="E262" s="963" t="s">
        <v>1714</v>
      </c>
      <c r="F262" s="1035">
        <v>261000</v>
      </c>
      <c r="G262" s="963">
        <v>1</v>
      </c>
      <c r="H262" s="1034">
        <v>261000</v>
      </c>
      <c r="I262" s="963">
        <v>1</v>
      </c>
      <c r="J262" s="935">
        <v>261000</v>
      </c>
    </row>
    <row r="263" spans="1:10" s="959" customFormat="1">
      <c r="A263" s="1022">
        <v>253</v>
      </c>
      <c r="B263" s="960" t="s">
        <v>1978</v>
      </c>
      <c r="C263" s="1026"/>
      <c r="D263" s="1026">
        <v>2022</v>
      </c>
      <c r="E263" s="963" t="s">
        <v>12</v>
      </c>
      <c r="F263" s="1035">
        <v>30353</v>
      </c>
      <c r="G263" s="963">
        <v>1</v>
      </c>
      <c r="H263" s="1034">
        <v>30353</v>
      </c>
      <c r="I263" s="963">
        <v>1</v>
      </c>
      <c r="J263" s="935">
        <v>30353</v>
      </c>
    </row>
    <row r="264" spans="1:10" s="959" customFormat="1" ht="24.95" customHeight="1">
      <c r="A264" s="1022">
        <v>254</v>
      </c>
      <c r="B264" s="960" t="s">
        <v>2963</v>
      </c>
      <c r="C264" s="1026"/>
      <c r="D264" s="1026">
        <v>2022</v>
      </c>
      <c r="E264" s="963" t="s">
        <v>12</v>
      </c>
      <c r="F264" s="1035">
        <v>45000</v>
      </c>
      <c r="G264" s="963">
        <v>1</v>
      </c>
      <c r="H264" s="1034">
        <v>45000</v>
      </c>
      <c r="I264" s="963">
        <v>1</v>
      </c>
      <c r="J264" s="935">
        <v>45000</v>
      </c>
    </row>
    <row r="265" spans="1:10" s="959" customFormat="1" ht="24.95" customHeight="1">
      <c r="A265" s="1022">
        <v>255</v>
      </c>
      <c r="B265" s="960" t="s">
        <v>2964</v>
      </c>
      <c r="C265" s="1026"/>
      <c r="D265" s="1026">
        <v>2022</v>
      </c>
      <c r="E265" s="963" t="s">
        <v>12</v>
      </c>
      <c r="F265" s="1035">
        <v>97500</v>
      </c>
      <c r="G265" s="963">
        <v>1</v>
      </c>
      <c r="H265" s="1034">
        <v>97500</v>
      </c>
      <c r="I265" s="963">
        <v>1</v>
      </c>
      <c r="J265" s="935">
        <v>97500</v>
      </c>
    </row>
    <row r="266" spans="1:10" s="959" customFormat="1" ht="24.95" customHeight="1">
      <c r="A266" s="1022">
        <v>256</v>
      </c>
      <c r="B266" s="960" t="s">
        <v>2965</v>
      </c>
      <c r="C266" s="1026"/>
      <c r="D266" s="1026">
        <v>2022</v>
      </c>
      <c r="E266" s="963" t="s">
        <v>12</v>
      </c>
      <c r="F266" s="1035">
        <v>195000</v>
      </c>
      <c r="G266" s="963">
        <v>1</v>
      </c>
      <c r="H266" s="1034">
        <v>195000</v>
      </c>
      <c r="I266" s="963">
        <v>1</v>
      </c>
      <c r="J266" s="935">
        <v>195000</v>
      </c>
    </row>
    <row r="267" spans="1:10" s="959" customFormat="1" ht="24.95" customHeight="1">
      <c r="A267" s="1022">
        <v>257</v>
      </c>
      <c r="B267" s="960" t="s">
        <v>2966</v>
      </c>
      <c r="C267" s="1026"/>
      <c r="D267" s="1026">
        <v>2022</v>
      </c>
      <c r="E267" s="963" t="s">
        <v>12</v>
      </c>
      <c r="F267" s="1035">
        <v>213435</v>
      </c>
      <c r="G267" s="963">
        <v>2</v>
      </c>
      <c r="H267" s="1034">
        <v>426870</v>
      </c>
      <c r="I267" s="963">
        <v>2</v>
      </c>
      <c r="J267" s="935">
        <v>426870</v>
      </c>
    </row>
    <row r="268" spans="1:10" s="959" customFormat="1" ht="24.95" customHeight="1">
      <c r="A268" s="1022">
        <v>258</v>
      </c>
      <c r="B268" s="960" t="s">
        <v>2967</v>
      </c>
      <c r="C268" s="1026"/>
      <c r="D268" s="1026">
        <v>2022</v>
      </c>
      <c r="E268" s="963" t="s">
        <v>12</v>
      </c>
      <c r="F268" s="1035">
        <v>72400</v>
      </c>
      <c r="G268" s="963">
        <v>1</v>
      </c>
      <c r="H268" s="1034">
        <v>72400</v>
      </c>
      <c r="I268" s="963">
        <v>1</v>
      </c>
      <c r="J268" s="935">
        <v>72400</v>
      </c>
    </row>
    <row r="269" spans="1:10" s="959" customFormat="1" ht="24.95" customHeight="1">
      <c r="A269" s="1022">
        <v>259</v>
      </c>
      <c r="B269" s="960" t="s">
        <v>2877</v>
      </c>
      <c r="C269" s="1026"/>
      <c r="D269" s="1026">
        <v>2022</v>
      </c>
      <c r="E269" s="963" t="s">
        <v>12</v>
      </c>
      <c r="F269" s="1035">
        <v>430000</v>
      </c>
      <c r="G269" s="963">
        <v>1</v>
      </c>
      <c r="H269" s="1034">
        <v>430000</v>
      </c>
      <c r="I269" s="963">
        <v>1</v>
      </c>
      <c r="J269" s="935">
        <v>430000</v>
      </c>
    </row>
    <row r="270" spans="1:10" s="959" customFormat="1" ht="24.95" customHeight="1">
      <c r="A270" s="1022">
        <v>260</v>
      </c>
      <c r="B270" s="1030" t="s">
        <v>2968</v>
      </c>
      <c r="C270" s="1026"/>
      <c r="D270" s="1036">
        <v>2023</v>
      </c>
      <c r="E270" s="963" t="s">
        <v>12</v>
      </c>
      <c r="F270" s="1035">
        <v>25000</v>
      </c>
      <c r="G270" s="963">
        <v>1</v>
      </c>
      <c r="H270" s="1034">
        <v>25000</v>
      </c>
      <c r="I270" s="963">
        <v>1</v>
      </c>
      <c r="J270" s="935">
        <v>25000</v>
      </c>
    </row>
    <row r="271" spans="1:10" s="959" customFormat="1" ht="24.95" customHeight="1">
      <c r="A271" s="1022">
        <v>261</v>
      </c>
      <c r="B271" s="960" t="s">
        <v>2969</v>
      </c>
      <c r="C271" s="1026"/>
      <c r="D271" s="1026">
        <v>2023</v>
      </c>
      <c r="E271" s="963" t="s">
        <v>12</v>
      </c>
      <c r="F271" s="1035">
        <v>104000</v>
      </c>
      <c r="G271" s="963">
        <v>1</v>
      </c>
      <c r="H271" s="1034">
        <v>104000</v>
      </c>
      <c r="I271" s="963">
        <v>1</v>
      </c>
      <c r="J271" s="935">
        <v>104000</v>
      </c>
    </row>
    <row r="272" spans="1:10" s="959" customFormat="1" ht="24.95" customHeight="1">
      <c r="A272" s="1022">
        <v>262</v>
      </c>
      <c r="B272" s="960" t="s">
        <v>2970</v>
      </c>
      <c r="C272" s="1026"/>
      <c r="D272" s="1026">
        <v>2023</v>
      </c>
      <c r="E272" s="963" t="s">
        <v>12</v>
      </c>
      <c r="F272" s="1035">
        <v>679200</v>
      </c>
      <c r="G272" s="963">
        <v>1</v>
      </c>
      <c r="H272" s="1034">
        <v>679200</v>
      </c>
      <c r="I272" s="963">
        <v>1</v>
      </c>
      <c r="J272" s="935">
        <v>679200</v>
      </c>
    </row>
    <row r="273" spans="1:10" s="959" customFormat="1">
      <c r="A273" s="1022">
        <v>263</v>
      </c>
      <c r="B273" s="960" t="s">
        <v>2971</v>
      </c>
      <c r="C273" s="1026"/>
      <c r="D273" s="1026">
        <v>2023</v>
      </c>
      <c r="E273" s="963" t="s">
        <v>2910</v>
      </c>
      <c r="F273" s="1035">
        <v>15563</v>
      </c>
      <c r="G273" s="963">
        <v>1684</v>
      </c>
      <c r="H273" s="1034">
        <v>26207633</v>
      </c>
      <c r="I273" s="963">
        <v>1684</v>
      </c>
      <c r="J273" s="935">
        <v>26207633</v>
      </c>
    </row>
    <row r="274" spans="1:10">
      <c r="A274" s="1022">
        <v>264</v>
      </c>
      <c r="B274" s="960" t="s">
        <v>2972</v>
      </c>
      <c r="C274" s="1026"/>
      <c r="D274" s="1026">
        <v>2023</v>
      </c>
      <c r="E274" s="963" t="s">
        <v>2910</v>
      </c>
      <c r="F274" s="1035">
        <v>30559</v>
      </c>
      <c r="G274" s="963">
        <v>3191</v>
      </c>
      <c r="H274" s="1034">
        <v>97512095</v>
      </c>
      <c r="I274" s="963">
        <v>3191</v>
      </c>
      <c r="J274" s="935">
        <v>97512095</v>
      </c>
    </row>
    <row r="275" spans="1:10">
      <c r="A275" s="1022">
        <v>265</v>
      </c>
      <c r="B275" s="960" t="s">
        <v>3224</v>
      </c>
      <c r="C275" s="1026"/>
      <c r="D275" s="1026">
        <v>2023</v>
      </c>
      <c r="E275" s="963" t="s">
        <v>2910</v>
      </c>
      <c r="F275" s="1035">
        <v>5925</v>
      </c>
      <c r="G275" s="963">
        <v>11776</v>
      </c>
      <c r="H275" s="1034">
        <v>69769240</v>
      </c>
      <c r="I275" s="963">
        <v>11776</v>
      </c>
      <c r="J275" s="935">
        <v>69769240</v>
      </c>
    </row>
    <row r="276" spans="1:10">
      <c r="A276" s="1022">
        <v>266</v>
      </c>
      <c r="B276" s="960" t="s">
        <v>2924</v>
      </c>
      <c r="C276" s="1026"/>
      <c r="D276" s="1026">
        <v>2023</v>
      </c>
      <c r="E276" s="963" t="s">
        <v>184</v>
      </c>
      <c r="F276" s="1035">
        <v>10108</v>
      </c>
      <c r="G276" s="963">
        <v>34763</v>
      </c>
      <c r="H276" s="1034">
        <v>351374219</v>
      </c>
      <c r="I276" s="963">
        <v>34763</v>
      </c>
      <c r="J276" s="935">
        <v>351374219</v>
      </c>
    </row>
    <row r="277" spans="1:10">
      <c r="A277" s="1022"/>
      <c r="B277" s="960"/>
      <c r="C277" s="1026"/>
      <c r="D277" s="1026"/>
      <c r="E277" s="963"/>
      <c r="F277" s="962"/>
      <c r="G277" s="1037">
        <f>SUM(G11:G276)</f>
        <v>747005.82400000002</v>
      </c>
      <c r="H277" s="1038">
        <f t="shared" ref="H277:J277" si="19">SUM(H11:H276)</f>
        <v>3740491741</v>
      </c>
      <c r="I277" s="1037">
        <f t="shared" si="19"/>
        <v>747005.82400000002</v>
      </c>
      <c r="J277" s="1038">
        <f t="shared" si="19"/>
        <v>3740491741</v>
      </c>
    </row>
    <row r="278" spans="1:10">
      <c r="A278" s="1022"/>
      <c r="B278" s="1039"/>
      <c r="C278" s="1040"/>
      <c r="D278" s="1041" t="s">
        <v>2973</v>
      </c>
      <c r="E278" s="1040"/>
      <c r="F278" s="1042"/>
      <c r="G278" s="1040"/>
      <c r="H278" s="1043"/>
      <c r="I278" s="1044"/>
      <c r="J278" s="1045"/>
    </row>
    <row r="279" spans="1:10">
      <c r="A279" s="1022">
        <v>266</v>
      </c>
      <c r="B279" s="1046" t="s">
        <v>442</v>
      </c>
      <c r="C279" s="1047"/>
      <c r="D279" s="1047">
        <v>2010</v>
      </c>
      <c r="E279" s="1048" t="s">
        <v>12</v>
      </c>
      <c r="F279" s="972">
        <v>26650</v>
      </c>
      <c r="G279" s="1047">
        <v>47</v>
      </c>
      <c r="H279" s="972">
        <v>1252550</v>
      </c>
      <c r="I279" s="1047">
        <v>47</v>
      </c>
      <c r="J279" s="972">
        <v>1252550</v>
      </c>
    </row>
    <row r="280" spans="1:10">
      <c r="A280" s="1022">
        <v>267</v>
      </c>
      <c r="B280" s="1049" t="s">
        <v>1081</v>
      </c>
      <c r="C280" s="1050"/>
      <c r="D280" s="1050">
        <v>2010</v>
      </c>
      <c r="E280" s="1051" t="s">
        <v>12</v>
      </c>
      <c r="F280" s="964">
        <v>13000</v>
      </c>
      <c r="G280" s="1050">
        <v>84</v>
      </c>
      <c r="H280" s="964">
        <f>F280*G280</f>
        <v>1092000</v>
      </c>
      <c r="I280" s="1050">
        <v>84</v>
      </c>
      <c r="J280" s="964">
        <f>I280*F280</f>
        <v>1092000</v>
      </c>
    </row>
    <row r="281" spans="1:10">
      <c r="A281" s="1022">
        <v>268</v>
      </c>
      <c r="B281" s="1049" t="s">
        <v>2974</v>
      </c>
      <c r="C281" s="1050"/>
      <c r="D281" s="1050">
        <v>2010</v>
      </c>
      <c r="E281" s="1051" t="s">
        <v>12</v>
      </c>
      <c r="F281" s="964">
        <v>6296</v>
      </c>
      <c r="G281" s="1050">
        <v>6</v>
      </c>
      <c r="H281" s="977">
        <v>37778</v>
      </c>
      <c r="I281" s="1050">
        <v>6</v>
      </c>
      <c r="J281" s="977">
        <f>H281</f>
        <v>37778</v>
      </c>
    </row>
    <row r="282" spans="1:10">
      <c r="A282" s="1022">
        <v>269</v>
      </c>
      <c r="B282" s="1052" t="s">
        <v>2975</v>
      </c>
      <c r="C282" s="1053"/>
      <c r="D282" s="1053">
        <v>2015</v>
      </c>
      <c r="E282" s="1054" t="s">
        <v>12</v>
      </c>
      <c r="F282" s="964">
        <v>201500</v>
      </c>
      <c r="G282" s="1053">
        <v>1</v>
      </c>
      <c r="H282" s="964">
        <v>201500</v>
      </c>
      <c r="I282" s="1053">
        <v>1</v>
      </c>
      <c r="J282" s="964">
        <v>201500</v>
      </c>
    </row>
    <row r="283" spans="1:10">
      <c r="A283" s="1022">
        <v>270</v>
      </c>
      <c r="B283" s="1055" t="s">
        <v>2976</v>
      </c>
      <c r="C283" s="1053"/>
      <c r="D283" s="1053">
        <v>2013</v>
      </c>
      <c r="E283" s="1054" t="s">
        <v>12</v>
      </c>
      <c r="F283" s="964">
        <v>65000</v>
      </c>
      <c r="G283" s="1053">
        <v>1</v>
      </c>
      <c r="H283" s="964">
        <v>65000</v>
      </c>
      <c r="I283" s="1053">
        <v>1</v>
      </c>
      <c r="J283" s="964">
        <v>65000</v>
      </c>
    </row>
    <row r="284" spans="1:10">
      <c r="A284" s="1022">
        <v>271</v>
      </c>
      <c r="B284" s="1049" t="s">
        <v>766</v>
      </c>
      <c r="C284" s="1050"/>
      <c r="D284" s="1050">
        <v>2014</v>
      </c>
      <c r="E284" s="1051" t="s">
        <v>299</v>
      </c>
      <c r="F284" s="1029">
        <v>3575</v>
      </c>
      <c r="G284" s="1050">
        <v>60</v>
      </c>
      <c r="H284" s="1029">
        <v>214500</v>
      </c>
      <c r="I284" s="1050">
        <v>60</v>
      </c>
      <c r="J284" s="1029">
        <v>214500</v>
      </c>
    </row>
    <row r="285" spans="1:10">
      <c r="A285" s="1022">
        <v>272</v>
      </c>
      <c r="B285" s="1056" t="s">
        <v>2563</v>
      </c>
      <c r="C285" s="1029"/>
      <c r="D285" s="1029">
        <v>2015</v>
      </c>
      <c r="E285" s="1051" t="s">
        <v>12</v>
      </c>
      <c r="F285" s="1029">
        <v>195</v>
      </c>
      <c r="G285" s="1029">
        <v>40</v>
      </c>
      <c r="H285" s="1029">
        <v>7800</v>
      </c>
      <c r="I285" s="1029">
        <v>40</v>
      </c>
      <c r="J285" s="1029">
        <v>7800</v>
      </c>
    </row>
    <row r="286" spans="1:10">
      <c r="A286" s="1022">
        <v>273</v>
      </c>
      <c r="B286" s="1056" t="s">
        <v>732</v>
      </c>
      <c r="C286" s="1029"/>
      <c r="D286" s="1029">
        <v>2015</v>
      </c>
      <c r="E286" s="1051" t="s">
        <v>12</v>
      </c>
      <c r="F286" s="1029">
        <v>195</v>
      </c>
      <c r="G286" s="1029">
        <v>200</v>
      </c>
      <c r="H286" s="1029">
        <v>39000</v>
      </c>
      <c r="I286" s="1029">
        <v>200</v>
      </c>
      <c r="J286" s="1029">
        <v>39000</v>
      </c>
    </row>
    <row r="287" spans="1:10">
      <c r="A287" s="1022">
        <v>274</v>
      </c>
      <c r="B287" s="1056" t="s">
        <v>1534</v>
      </c>
      <c r="C287" s="1029"/>
      <c r="D287" s="1029">
        <v>2015</v>
      </c>
      <c r="E287" s="1057" t="s">
        <v>12</v>
      </c>
      <c r="F287" s="1029">
        <v>260</v>
      </c>
      <c r="G287" s="1029">
        <v>200</v>
      </c>
      <c r="H287" s="1029">
        <v>52000</v>
      </c>
      <c r="I287" s="1029">
        <v>200</v>
      </c>
      <c r="J287" s="1029">
        <v>52000</v>
      </c>
    </row>
    <row r="288" spans="1:10">
      <c r="A288" s="1022">
        <v>275</v>
      </c>
      <c r="B288" s="1056" t="s">
        <v>2977</v>
      </c>
      <c r="C288" s="1029"/>
      <c r="D288" s="1029">
        <v>2015</v>
      </c>
      <c r="E288" s="1057" t="s">
        <v>12</v>
      </c>
      <c r="F288" s="1029">
        <v>650</v>
      </c>
      <c r="G288" s="1029">
        <v>210</v>
      </c>
      <c r="H288" s="1029">
        <v>136500</v>
      </c>
      <c r="I288" s="1029">
        <v>210</v>
      </c>
      <c r="J288" s="1029">
        <v>136500</v>
      </c>
    </row>
    <row r="289" spans="1:10">
      <c r="A289" s="1022">
        <v>276</v>
      </c>
      <c r="B289" s="1056" t="s">
        <v>2978</v>
      </c>
      <c r="C289" s="1029"/>
      <c r="D289" s="1029">
        <v>2015</v>
      </c>
      <c r="E289" s="1057" t="s">
        <v>12</v>
      </c>
      <c r="F289" s="1029">
        <v>488</v>
      </c>
      <c r="G289" s="1029">
        <v>120</v>
      </c>
      <c r="H289" s="1029">
        <v>58500</v>
      </c>
      <c r="I289" s="1029">
        <v>120</v>
      </c>
      <c r="J289" s="1029">
        <v>58500</v>
      </c>
    </row>
    <row r="290" spans="1:10">
      <c r="A290" s="1022">
        <v>277</v>
      </c>
      <c r="B290" s="1056" t="s">
        <v>2979</v>
      </c>
      <c r="C290" s="1029"/>
      <c r="D290" s="1029">
        <v>2015</v>
      </c>
      <c r="E290" s="1057" t="s">
        <v>12</v>
      </c>
      <c r="F290" s="1029">
        <v>195</v>
      </c>
      <c r="G290" s="1029">
        <v>40</v>
      </c>
      <c r="H290" s="1029">
        <v>7800</v>
      </c>
      <c r="I290" s="1029">
        <v>40</v>
      </c>
      <c r="J290" s="1029">
        <v>7800</v>
      </c>
    </row>
    <row r="291" spans="1:10">
      <c r="A291" s="1022">
        <v>278</v>
      </c>
      <c r="B291" s="1056" t="s">
        <v>2980</v>
      </c>
      <c r="C291" s="1029"/>
      <c r="D291" s="1029">
        <v>2015</v>
      </c>
      <c r="E291" s="1057" t="s">
        <v>12</v>
      </c>
      <c r="F291" s="1029">
        <v>650</v>
      </c>
      <c r="G291" s="1029">
        <v>42</v>
      </c>
      <c r="H291" s="1029">
        <v>27300</v>
      </c>
      <c r="I291" s="1029">
        <v>42</v>
      </c>
      <c r="J291" s="1029">
        <v>27300</v>
      </c>
    </row>
    <row r="292" spans="1:10">
      <c r="A292" s="1022">
        <v>279</v>
      </c>
      <c r="B292" s="1056" t="s">
        <v>2555</v>
      </c>
      <c r="C292" s="1029"/>
      <c r="D292" s="1029">
        <v>2015</v>
      </c>
      <c r="E292" s="1057" t="s">
        <v>12</v>
      </c>
      <c r="F292" s="1029">
        <v>228</v>
      </c>
      <c r="G292" s="1029">
        <v>294</v>
      </c>
      <c r="H292" s="1029">
        <v>66885</v>
      </c>
      <c r="I292" s="1029">
        <v>294</v>
      </c>
      <c r="J292" s="1029">
        <v>66885</v>
      </c>
    </row>
    <row r="293" spans="1:10">
      <c r="A293" s="1022">
        <v>280</v>
      </c>
      <c r="B293" s="1056" t="s">
        <v>2556</v>
      </c>
      <c r="C293" s="1029"/>
      <c r="D293" s="1029">
        <v>2015</v>
      </c>
      <c r="E293" s="1057" t="s">
        <v>12</v>
      </c>
      <c r="F293" s="1029">
        <v>163</v>
      </c>
      <c r="G293" s="1029">
        <v>283</v>
      </c>
      <c r="H293" s="1029">
        <v>45988</v>
      </c>
      <c r="I293" s="1029">
        <v>283</v>
      </c>
      <c r="J293" s="1029">
        <v>45988</v>
      </c>
    </row>
    <row r="294" spans="1:10">
      <c r="A294" s="1022">
        <v>281</v>
      </c>
      <c r="B294" s="1056" t="s">
        <v>2563</v>
      </c>
      <c r="C294" s="1029"/>
      <c r="D294" s="1029">
        <v>2016</v>
      </c>
      <c r="E294" s="1057" t="s">
        <v>12</v>
      </c>
      <c r="F294" s="1029">
        <v>221</v>
      </c>
      <c r="G294" s="1029">
        <v>30</v>
      </c>
      <c r="H294" s="1029">
        <v>6636</v>
      </c>
      <c r="I294" s="1029">
        <v>30</v>
      </c>
      <c r="J294" s="1029">
        <v>6636</v>
      </c>
    </row>
    <row r="295" spans="1:10">
      <c r="A295" s="1022">
        <v>282</v>
      </c>
      <c r="B295" s="1056" t="s">
        <v>2981</v>
      </c>
      <c r="C295" s="1029"/>
      <c r="D295" s="1029">
        <v>2016</v>
      </c>
      <c r="E295" s="1057" t="s">
        <v>12</v>
      </c>
      <c r="F295" s="1029">
        <v>455</v>
      </c>
      <c r="G295" s="1029">
        <v>50</v>
      </c>
      <c r="H295" s="1029">
        <v>22752</v>
      </c>
      <c r="I295" s="1029">
        <v>50</v>
      </c>
      <c r="J295" s="1029">
        <v>22752</v>
      </c>
    </row>
    <row r="296" spans="1:10">
      <c r="A296" s="1022">
        <v>283</v>
      </c>
      <c r="B296" s="1056" t="s">
        <v>2982</v>
      </c>
      <c r="C296" s="1029"/>
      <c r="D296" s="1029">
        <v>2016</v>
      </c>
      <c r="E296" s="1057" t="s">
        <v>12</v>
      </c>
      <c r="F296" s="1029">
        <v>446</v>
      </c>
      <c r="G296" s="1029">
        <v>50</v>
      </c>
      <c r="H296" s="1029">
        <v>22278</v>
      </c>
      <c r="I296" s="1029">
        <v>50</v>
      </c>
      <c r="J296" s="1029">
        <v>22278</v>
      </c>
    </row>
    <row r="297" spans="1:10">
      <c r="A297" s="1022">
        <v>284</v>
      </c>
      <c r="B297" s="1056" t="s">
        <v>2983</v>
      </c>
      <c r="C297" s="1029"/>
      <c r="D297" s="1029">
        <v>2016</v>
      </c>
      <c r="E297" s="1057" t="s">
        <v>12</v>
      </c>
      <c r="F297" s="1029">
        <v>615</v>
      </c>
      <c r="G297" s="1029">
        <v>100</v>
      </c>
      <c r="H297" s="1029">
        <v>61462</v>
      </c>
      <c r="I297" s="1029">
        <v>100</v>
      </c>
      <c r="J297" s="1029">
        <v>61462</v>
      </c>
    </row>
    <row r="298" spans="1:10">
      <c r="A298" s="1022">
        <v>285</v>
      </c>
      <c r="B298" s="1056" t="s">
        <v>2984</v>
      </c>
      <c r="C298" s="1029"/>
      <c r="D298" s="1029">
        <v>2016</v>
      </c>
      <c r="E298" s="1057" t="s">
        <v>12</v>
      </c>
      <c r="F298" s="1029">
        <v>498</v>
      </c>
      <c r="G298" s="1029">
        <v>200</v>
      </c>
      <c r="H298" s="1029">
        <v>99540</v>
      </c>
      <c r="I298" s="1029">
        <v>200</v>
      </c>
      <c r="J298" s="1029">
        <v>99540</v>
      </c>
    </row>
    <row r="299" spans="1:10">
      <c r="A299" s="1022">
        <v>286</v>
      </c>
      <c r="B299" s="1056" t="s">
        <v>2985</v>
      </c>
      <c r="C299" s="1029"/>
      <c r="D299" s="1029">
        <v>2016</v>
      </c>
      <c r="E299" s="1057" t="s">
        <v>12</v>
      </c>
      <c r="F299" s="1029">
        <v>683</v>
      </c>
      <c r="G299" s="1029">
        <v>20</v>
      </c>
      <c r="H299" s="1029">
        <v>13667</v>
      </c>
      <c r="I299" s="1029">
        <v>20</v>
      </c>
      <c r="J299" s="1029">
        <v>13667</v>
      </c>
    </row>
    <row r="300" spans="1:10">
      <c r="A300" s="1022">
        <v>287</v>
      </c>
      <c r="B300" s="1056" t="s">
        <v>2986</v>
      </c>
      <c r="C300" s="1029"/>
      <c r="D300" s="1029">
        <v>2016</v>
      </c>
      <c r="E300" s="1057" t="s">
        <v>12</v>
      </c>
      <c r="F300" s="1029">
        <v>1027</v>
      </c>
      <c r="G300" s="1029">
        <v>100</v>
      </c>
      <c r="H300" s="1029">
        <v>102700</v>
      </c>
      <c r="I300" s="1029">
        <v>100</v>
      </c>
      <c r="J300" s="1029">
        <v>102700</v>
      </c>
    </row>
    <row r="301" spans="1:10">
      <c r="A301" s="1022">
        <v>288</v>
      </c>
      <c r="B301" s="1056" t="s">
        <v>2987</v>
      </c>
      <c r="C301" s="1029"/>
      <c r="D301" s="1029">
        <v>2016</v>
      </c>
      <c r="E301" s="1057" t="s">
        <v>12</v>
      </c>
      <c r="F301" s="1029">
        <v>3160</v>
      </c>
      <c r="G301" s="1029">
        <v>45</v>
      </c>
      <c r="H301" s="1029">
        <v>142200</v>
      </c>
      <c r="I301" s="1029">
        <v>45</v>
      </c>
      <c r="J301" s="1029">
        <v>142200</v>
      </c>
    </row>
    <row r="302" spans="1:10">
      <c r="A302" s="1022">
        <v>289</v>
      </c>
      <c r="B302" s="1056" t="s">
        <v>774</v>
      </c>
      <c r="C302" s="1029"/>
      <c r="D302" s="1029">
        <v>2016</v>
      </c>
      <c r="E302" s="1057" t="s">
        <v>12</v>
      </c>
      <c r="F302" s="1029">
        <v>198</v>
      </c>
      <c r="G302" s="1029">
        <v>120</v>
      </c>
      <c r="H302" s="1029">
        <v>23700</v>
      </c>
      <c r="I302" s="1029">
        <v>120</v>
      </c>
      <c r="J302" s="1029">
        <v>23700</v>
      </c>
    </row>
    <row r="303" spans="1:10">
      <c r="A303" s="1022">
        <v>290</v>
      </c>
      <c r="B303" s="1056" t="s">
        <v>2646</v>
      </c>
      <c r="C303" s="1029"/>
      <c r="D303" s="1029">
        <v>2016</v>
      </c>
      <c r="E303" s="1057" t="s">
        <v>12</v>
      </c>
      <c r="F303" s="1029">
        <v>340</v>
      </c>
      <c r="G303" s="1029">
        <v>100</v>
      </c>
      <c r="H303" s="1029">
        <v>33970</v>
      </c>
      <c r="I303" s="1029">
        <v>100</v>
      </c>
      <c r="J303" s="1029">
        <v>33970</v>
      </c>
    </row>
    <row r="304" spans="1:10">
      <c r="A304" s="1022">
        <v>291</v>
      </c>
      <c r="B304" s="1056" t="s">
        <v>2988</v>
      </c>
      <c r="C304" s="1029"/>
      <c r="D304" s="1029">
        <v>2016</v>
      </c>
      <c r="E304" s="1057" t="s">
        <v>12</v>
      </c>
      <c r="F304" s="1029">
        <v>3081</v>
      </c>
      <c r="G304" s="1029">
        <v>45</v>
      </c>
      <c r="H304" s="1029">
        <v>138645</v>
      </c>
      <c r="I304" s="1029">
        <v>45</v>
      </c>
      <c r="J304" s="1029">
        <v>138645</v>
      </c>
    </row>
    <row r="305" spans="1:10" ht="24.95" customHeight="1">
      <c r="A305" s="1022">
        <v>292</v>
      </c>
      <c r="B305" s="1056" t="s">
        <v>1950</v>
      </c>
      <c r="C305" s="1029"/>
      <c r="D305" s="1029">
        <v>2016</v>
      </c>
      <c r="E305" s="1057" t="s">
        <v>12</v>
      </c>
      <c r="F305" s="1029">
        <v>395</v>
      </c>
      <c r="G305" s="1029">
        <v>50</v>
      </c>
      <c r="H305" s="1029">
        <v>19750</v>
      </c>
      <c r="I305" s="1029">
        <v>50</v>
      </c>
      <c r="J305" s="1029">
        <v>19750</v>
      </c>
    </row>
    <row r="306" spans="1:10" ht="24.95" customHeight="1">
      <c r="A306" s="1022">
        <v>293</v>
      </c>
      <c r="B306" s="1056" t="s">
        <v>1342</v>
      </c>
      <c r="C306" s="1029"/>
      <c r="D306" s="1029">
        <v>2016</v>
      </c>
      <c r="E306" s="1057" t="s">
        <v>12</v>
      </c>
      <c r="F306" s="1029">
        <v>79</v>
      </c>
      <c r="G306" s="1029">
        <v>50</v>
      </c>
      <c r="H306" s="1029">
        <v>3950</v>
      </c>
      <c r="I306" s="1029">
        <v>50</v>
      </c>
      <c r="J306" s="1029">
        <v>3950</v>
      </c>
    </row>
    <row r="307" spans="1:10" ht="24.95" customHeight="1">
      <c r="A307" s="1022">
        <v>294</v>
      </c>
      <c r="B307" s="1056" t="s">
        <v>2989</v>
      </c>
      <c r="C307" s="1029"/>
      <c r="D307" s="1029">
        <v>2016</v>
      </c>
      <c r="E307" s="1057" t="s">
        <v>12</v>
      </c>
      <c r="F307" s="1029">
        <v>356</v>
      </c>
      <c r="G307" s="1029">
        <v>35</v>
      </c>
      <c r="H307" s="1029">
        <v>12443</v>
      </c>
      <c r="I307" s="1029">
        <v>35</v>
      </c>
      <c r="J307" s="1029">
        <v>12443</v>
      </c>
    </row>
    <row r="308" spans="1:10" ht="24.95" customHeight="1">
      <c r="A308" s="1022">
        <v>295</v>
      </c>
      <c r="B308" s="1056" t="s">
        <v>2990</v>
      </c>
      <c r="C308" s="1029"/>
      <c r="D308" s="1029">
        <v>2016</v>
      </c>
      <c r="E308" s="1057" t="s">
        <v>12</v>
      </c>
      <c r="F308" s="1029">
        <v>158</v>
      </c>
      <c r="G308" s="1029">
        <v>48</v>
      </c>
      <c r="H308" s="1029">
        <v>7584</v>
      </c>
      <c r="I308" s="1029">
        <v>48</v>
      </c>
      <c r="J308" s="1029">
        <v>7584</v>
      </c>
    </row>
    <row r="309" spans="1:10" ht="24.95" customHeight="1">
      <c r="A309" s="1022">
        <v>296</v>
      </c>
      <c r="B309" s="1046" t="s">
        <v>2991</v>
      </c>
      <c r="C309" s="1050">
        <v>1980</v>
      </c>
      <c r="D309" s="1050">
        <v>1980</v>
      </c>
      <c r="E309" s="1051" t="s">
        <v>12</v>
      </c>
      <c r="F309" s="1029">
        <v>719204</v>
      </c>
      <c r="G309" s="1050">
        <v>1</v>
      </c>
      <c r="H309" s="964">
        <v>719204</v>
      </c>
      <c r="I309" s="1050">
        <v>1</v>
      </c>
      <c r="J309" s="964">
        <v>719204</v>
      </c>
    </row>
    <row r="310" spans="1:10" ht="24.95" customHeight="1">
      <c r="A310" s="1022">
        <v>297</v>
      </c>
      <c r="B310" s="1049" t="s">
        <v>2992</v>
      </c>
      <c r="C310" s="1050">
        <v>2001</v>
      </c>
      <c r="D310" s="1050">
        <v>2001</v>
      </c>
      <c r="E310" s="1051" t="s">
        <v>767</v>
      </c>
      <c r="F310" s="1029">
        <v>7326</v>
      </c>
      <c r="G310" s="1050">
        <v>3000</v>
      </c>
      <c r="H310" s="964">
        <v>21978000</v>
      </c>
      <c r="I310" s="1050">
        <v>3000</v>
      </c>
      <c r="J310" s="964">
        <v>21978000</v>
      </c>
    </row>
    <row r="311" spans="1:10" ht="24.95" customHeight="1">
      <c r="A311" s="1022">
        <v>298</v>
      </c>
      <c r="B311" s="1049" t="s">
        <v>2993</v>
      </c>
      <c r="C311" s="1050">
        <v>2001</v>
      </c>
      <c r="D311" s="1050">
        <v>2001</v>
      </c>
      <c r="E311" s="1051" t="s">
        <v>767</v>
      </c>
      <c r="F311" s="1029">
        <v>3894</v>
      </c>
      <c r="G311" s="1050">
        <v>9700</v>
      </c>
      <c r="H311" s="964">
        <v>37771800</v>
      </c>
      <c r="I311" s="1050">
        <v>9700</v>
      </c>
      <c r="J311" s="964">
        <v>37771800</v>
      </c>
    </row>
    <row r="312" spans="1:10" ht="24.95" customHeight="1">
      <c r="A312" s="1022">
        <v>299</v>
      </c>
      <c r="B312" s="1049" t="s">
        <v>2851</v>
      </c>
      <c r="C312" s="1050">
        <v>2005</v>
      </c>
      <c r="D312" s="1050">
        <v>2005</v>
      </c>
      <c r="E312" s="1051" t="s">
        <v>299</v>
      </c>
      <c r="F312" s="1029">
        <v>4262.3999999999996</v>
      </c>
      <c r="G312" s="1050">
        <v>950</v>
      </c>
      <c r="H312" s="964">
        <v>4157280</v>
      </c>
      <c r="I312" s="1050">
        <v>950</v>
      </c>
      <c r="J312" s="964">
        <v>4157280</v>
      </c>
    </row>
    <row r="313" spans="1:10" ht="24.95" customHeight="1">
      <c r="A313" s="1022">
        <v>300</v>
      </c>
      <c r="B313" s="1049" t="s">
        <v>2994</v>
      </c>
      <c r="C313" s="1050">
        <v>2008</v>
      </c>
      <c r="D313" s="1050">
        <v>2008</v>
      </c>
      <c r="E313" s="1051" t="s">
        <v>299</v>
      </c>
      <c r="F313" s="1029">
        <v>7919.2</v>
      </c>
      <c r="G313" s="1050">
        <v>1000</v>
      </c>
      <c r="H313" s="964">
        <v>7919200</v>
      </c>
      <c r="I313" s="1050">
        <v>1000</v>
      </c>
      <c r="J313" s="964">
        <v>7919200</v>
      </c>
    </row>
    <row r="314" spans="1:10" ht="24.95" customHeight="1">
      <c r="A314" s="1022">
        <v>301</v>
      </c>
      <c r="B314" s="1049" t="s">
        <v>2995</v>
      </c>
      <c r="C314" s="1050">
        <v>2008</v>
      </c>
      <c r="D314" s="1050">
        <v>2008</v>
      </c>
      <c r="E314" s="1051" t="s">
        <v>299</v>
      </c>
      <c r="F314" s="1029">
        <v>9246</v>
      </c>
      <c r="G314" s="1050">
        <v>572</v>
      </c>
      <c r="H314" s="964">
        <v>5288689</v>
      </c>
      <c r="I314" s="1050">
        <v>572</v>
      </c>
      <c r="J314" s="964">
        <v>5288689</v>
      </c>
    </row>
    <row r="315" spans="1:10" ht="24.95" customHeight="1">
      <c r="A315" s="1022">
        <v>302</v>
      </c>
      <c r="B315" s="1049" t="s">
        <v>2996</v>
      </c>
      <c r="C315" s="1050">
        <v>2012</v>
      </c>
      <c r="D315" s="1050">
        <v>2012</v>
      </c>
      <c r="E315" s="1051" t="s">
        <v>767</v>
      </c>
      <c r="F315" s="1029">
        <v>9768</v>
      </c>
      <c r="G315" s="1050">
        <v>500</v>
      </c>
      <c r="H315" s="964">
        <v>4884000</v>
      </c>
      <c r="I315" s="1050">
        <v>500</v>
      </c>
      <c r="J315" s="964">
        <v>4884000</v>
      </c>
    </row>
    <row r="316" spans="1:10" ht="24.95" customHeight="1">
      <c r="A316" s="1022">
        <v>303</v>
      </c>
      <c r="B316" s="1049" t="s">
        <v>2997</v>
      </c>
      <c r="C316" s="1050">
        <v>2014</v>
      </c>
      <c r="D316" s="1050">
        <v>2014</v>
      </c>
      <c r="E316" s="1051" t="s">
        <v>299</v>
      </c>
      <c r="F316" s="1029">
        <v>18639.2</v>
      </c>
      <c r="G316" s="1050">
        <v>350</v>
      </c>
      <c r="H316" s="964">
        <v>6523720</v>
      </c>
      <c r="I316" s="1050">
        <v>350</v>
      </c>
      <c r="J316" s="964">
        <v>6523720</v>
      </c>
    </row>
    <row r="317" spans="1:10" ht="24.95" customHeight="1">
      <c r="A317" s="1022">
        <v>304</v>
      </c>
      <c r="B317" s="1049" t="s">
        <v>2998</v>
      </c>
      <c r="C317" s="1050">
        <v>2014</v>
      </c>
      <c r="D317" s="1050">
        <v>2014</v>
      </c>
      <c r="E317" s="1051" t="s">
        <v>12</v>
      </c>
      <c r="F317" s="1029">
        <v>3900000</v>
      </c>
      <c r="G317" s="1050">
        <v>1</v>
      </c>
      <c r="H317" s="964">
        <v>3900000</v>
      </c>
      <c r="I317" s="1050">
        <v>1</v>
      </c>
      <c r="J317" s="964">
        <v>3900000</v>
      </c>
    </row>
    <row r="318" spans="1:10" ht="24.95" customHeight="1">
      <c r="A318" s="1022">
        <v>305</v>
      </c>
      <c r="B318" s="1049" t="s">
        <v>2999</v>
      </c>
      <c r="C318" s="1050">
        <v>2014</v>
      </c>
      <c r="D318" s="1050">
        <v>2014</v>
      </c>
      <c r="E318" s="1051" t="s">
        <v>299</v>
      </c>
      <c r="F318" s="1029">
        <v>13984</v>
      </c>
      <c r="G318" s="1050">
        <v>1280</v>
      </c>
      <c r="H318" s="964">
        <v>17899520</v>
      </c>
      <c r="I318" s="1050">
        <v>1280</v>
      </c>
      <c r="J318" s="964">
        <v>17899520</v>
      </c>
    </row>
    <row r="319" spans="1:10" ht="24.95" customHeight="1">
      <c r="A319" s="1022">
        <v>306</v>
      </c>
      <c r="B319" s="1049" t="s">
        <v>3000</v>
      </c>
      <c r="C319" s="1050">
        <v>2015</v>
      </c>
      <c r="D319" s="1050">
        <v>2015</v>
      </c>
      <c r="E319" s="1051" t="s">
        <v>184</v>
      </c>
      <c r="F319" s="964">
        <v>610.5</v>
      </c>
      <c r="G319" s="1050">
        <v>6480</v>
      </c>
      <c r="H319" s="964">
        <v>3956040</v>
      </c>
      <c r="I319" s="1050">
        <v>6480</v>
      </c>
      <c r="J319" s="964">
        <v>3956040</v>
      </c>
    </row>
    <row r="320" spans="1:10" ht="24.95" customHeight="1">
      <c r="A320" s="1022">
        <v>307</v>
      </c>
      <c r="B320" s="1049" t="s">
        <v>3001</v>
      </c>
      <c r="C320" s="1058">
        <v>2016</v>
      </c>
      <c r="D320" s="1058">
        <v>2016</v>
      </c>
      <c r="E320" s="1051" t="s">
        <v>184</v>
      </c>
      <c r="F320" s="1059">
        <f>H320/G320</f>
        <v>935.53067915690872</v>
      </c>
      <c r="G320" s="1058">
        <v>8540</v>
      </c>
      <c r="H320" s="964">
        <v>7989432</v>
      </c>
      <c r="I320" s="1058">
        <f>G320</f>
        <v>8540</v>
      </c>
      <c r="J320" s="964">
        <v>7989432</v>
      </c>
    </row>
    <row r="321" spans="1:10" ht="24.95" customHeight="1">
      <c r="A321" s="1022">
        <v>308</v>
      </c>
      <c r="B321" s="1049" t="s">
        <v>3002</v>
      </c>
      <c r="C321" s="1058">
        <v>2017</v>
      </c>
      <c r="D321" s="1058">
        <v>2017</v>
      </c>
      <c r="E321" s="1051" t="s">
        <v>767</v>
      </c>
      <c r="F321" s="977">
        <v>10878</v>
      </c>
      <c r="G321" s="1058">
        <v>220</v>
      </c>
      <c r="H321" s="964">
        <v>2393160</v>
      </c>
      <c r="I321" s="1058">
        <v>220</v>
      </c>
      <c r="J321" s="964">
        <v>2393160</v>
      </c>
    </row>
    <row r="322" spans="1:10" ht="24.95" customHeight="1">
      <c r="A322" s="1022">
        <v>309</v>
      </c>
      <c r="B322" s="1049" t="s">
        <v>3003</v>
      </c>
      <c r="C322" s="1058">
        <v>2017</v>
      </c>
      <c r="D322" s="1058">
        <v>2017</v>
      </c>
      <c r="E322" s="1051" t="s">
        <v>767</v>
      </c>
      <c r="F322" s="964">
        <v>10878</v>
      </c>
      <c r="G322" s="1058">
        <v>1280</v>
      </c>
      <c r="H322" s="964">
        <v>13923840</v>
      </c>
      <c r="I322" s="1058">
        <f>G322</f>
        <v>1280</v>
      </c>
      <c r="J322" s="964">
        <v>13923840</v>
      </c>
    </row>
    <row r="323" spans="1:10" ht="24.95" customHeight="1">
      <c r="A323" s="1022">
        <v>310</v>
      </c>
      <c r="B323" s="1049" t="s">
        <v>3004</v>
      </c>
      <c r="C323" s="1058">
        <v>2017</v>
      </c>
      <c r="D323" s="1058">
        <v>2017</v>
      </c>
      <c r="E323" s="1051" t="s">
        <v>184</v>
      </c>
      <c r="F323" s="964">
        <v>5247.1</v>
      </c>
      <c r="G323" s="1050">
        <v>9582</v>
      </c>
      <c r="H323" s="964">
        <v>50277329</v>
      </c>
      <c r="I323" s="1050">
        <f>G323</f>
        <v>9582</v>
      </c>
      <c r="J323" s="964">
        <v>50277329</v>
      </c>
    </row>
    <row r="324" spans="1:10" ht="24.95" customHeight="1">
      <c r="A324" s="1022">
        <v>311</v>
      </c>
      <c r="B324" s="1049" t="s">
        <v>3005</v>
      </c>
      <c r="C324" s="1058">
        <v>2003</v>
      </c>
      <c r="D324" s="1058">
        <v>2003</v>
      </c>
      <c r="E324" s="1051" t="s">
        <v>12</v>
      </c>
      <c r="F324" s="964">
        <v>474000</v>
      </c>
      <c r="G324" s="1050">
        <v>1</v>
      </c>
      <c r="H324" s="964">
        <v>474000</v>
      </c>
      <c r="I324" s="1050">
        <v>1</v>
      </c>
      <c r="J324" s="964">
        <v>474000</v>
      </c>
    </row>
    <row r="325" spans="1:10" ht="24.95" customHeight="1">
      <c r="A325" s="1022">
        <v>312</v>
      </c>
      <c r="B325" s="1060" t="s">
        <v>3006</v>
      </c>
      <c r="C325" s="1061">
        <v>2003</v>
      </c>
      <c r="D325" s="1061">
        <v>2003</v>
      </c>
      <c r="E325" s="1062" t="s">
        <v>12</v>
      </c>
      <c r="F325" s="1063">
        <v>292000</v>
      </c>
      <c r="G325" s="1064">
        <v>1</v>
      </c>
      <c r="H325" s="1063">
        <v>292000</v>
      </c>
      <c r="I325" s="1050">
        <v>1</v>
      </c>
      <c r="J325" s="964">
        <v>292000</v>
      </c>
    </row>
    <row r="326" spans="1:10" ht="24.95" customHeight="1">
      <c r="A326" s="1022">
        <v>313</v>
      </c>
      <c r="B326" s="1065" t="s">
        <v>2908</v>
      </c>
      <c r="C326" s="1058">
        <v>2019</v>
      </c>
      <c r="D326" s="1058">
        <v>2022</v>
      </c>
      <c r="E326" s="1051" t="s">
        <v>184</v>
      </c>
      <c r="F326" s="964">
        <v>4851</v>
      </c>
      <c r="G326" s="1066">
        <v>616</v>
      </c>
      <c r="H326" s="968">
        <v>2988459</v>
      </c>
      <c r="I326" s="1066">
        <v>616</v>
      </c>
      <c r="J326" s="968">
        <v>2988459</v>
      </c>
    </row>
    <row r="327" spans="1:10" ht="24.95" customHeight="1">
      <c r="A327" s="1022">
        <v>314</v>
      </c>
      <c r="B327" s="1030" t="s">
        <v>3007</v>
      </c>
      <c r="C327" s="1058">
        <v>2020</v>
      </c>
      <c r="D327" s="1066">
        <v>2021</v>
      </c>
      <c r="E327" s="1066" t="s">
        <v>2910</v>
      </c>
      <c r="F327" s="968">
        <v>23626.799999999999</v>
      </c>
      <c r="G327" s="1066">
        <v>186</v>
      </c>
      <c r="H327" s="968">
        <v>4394600</v>
      </c>
      <c r="I327" s="1067">
        <v>186</v>
      </c>
      <c r="J327" s="968">
        <v>4394600</v>
      </c>
    </row>
    <row r="328" spans="1:10" ht="24.95" customHeight="1">
      <c r="A328" s="1022">
        <v>315</v>
      </c>
      <c r="B328" s="960" t="s">
        <v>3008</v>
      </c>
      <c r="C328" s="1026"/>
      <c r="D328" s="1026">
        <v>2021</v>
      </c>
      <c r="E328" s="963" t="s">
        <v>12</v>
      </c>
      <c r="F328" s="962">
        <v>180000</v>
      </c>
      <c r="G328" s="963">
        <v>2</v>
      </c>
      <c r="H328" s="1033">
        <v>360000</v>
      </c>
      <c r="I328" s="963">
        <v>2</v>
      </c>
      <c r="J328" s="1033">
        <v>360000</v>
      </c>
    </row>
    <row r="329" spans="1:10" ht="24.95" customHeight="1">
      <c r="A329" s="1022">
        <v>316</v>
      </c>
      <c r="B329" s="960" t="s">
        <v>3009</v>
      </c>
      <c r="C329" s="1026">
        <v>2021</v>
      </c>
      <c r="D329" s="1026">
        <v>2022</v>
      </c>
      <c r="E329" s="963" t="s">
        <v>2910</v>
      </c>
      <c r="F329" s="962">
        <v>11535</v>
      </c>
      <c r="G329" s="963">
        <v>4892.6000000000004</v>
      </c>
      <c r="H329" s="1033">
        <v>56439914</v>
      </c>
      <c r="I329" s="963">
        <v>4892.6000000000004</v>
      </c>
      <c r="J329" s="1033">
        <v>56439914</v>
      </c>
    </row>
    <row r="330" spans="1:10" s="965" customFormat="1" ht="24.95" customHeight="1">
      <c r="A330" s="1022">
        <v>317</v>
      </c>
      <c r="B330" s="960" t="s">
        <v>3010</v>
      </c>
      <c r="C330" s="1026">
        <v>2021</v>
      </c>
      <c r="D330" s="1026">
        <v>2021</v>
      </c>
      <c r="E330" s="963" t="s">
        <v>2910</v>
      </c>
      <c r="F330" s="962">
        <v>39767</v>
      </c>
      <c r="G330" s="963">
        <v>204.8</v>
      </c>
      <c r="H330" s="1033">
        <v>8144400</v>
      </c>
      <c r="I330" s="963">
        <v>204.8</v>
      </c>
      <c r="J330" s="1033">
        <v>8144400</v>
      </c>
    </row>
    <row r="331" spans="1:10" s="965" customFormat="1" ht="24.95" customHeight="1">
      <c r="A331" s="1022">
        <v>318</v>
      </c>
      <c r="B331" s="1030" t="s">
        <v>3011</v>
      </c>
      <c r="C331" s="1026"/>
      <c r="D331" s="1026">
        <v>2022</v>
      </c>
      <c r="E331" s="963" t="s">
        <v>184</v>
      </c>
      <c r="F331" s="962">
        <v>10118</v>
      </c>
      <c r="G331" s="963">
        <v>3625.63</v>
      </c>
      <c r="H331" s="1033">
        <v>36685506</v>
      </c>
      <c r="I331" s="963">
        <v>3625.63</v>
      </c>
      <c r="J331" s="1033">
        <v>36685506</v>
      </c>
    </row>
    <row r="332" spans="1:10" s="965" customFormat="1" ht="24.95" customHeight="1">
      <c r="A332" s="1022">
        <v>319</v>
      </c>
      <c r="B332" s="1030" t="s">
        <v>3012</v>
      </c>
      <c r="C332" s="1026"/>
      <c r="D332" s="1026">
        <v>2022</v>
      </c>
      <c r="E332" s="963" t="s">
        <v>2910</v>
      </c>
      <c r="F332" s="962">
        <v>10909</v>
      </c>
      <c r="G332" s="963">
        <v>297</v>
      </c>
      <c r="H332" s="1033">
        <v>3240000</v>
      </c>
      <c r="I332" s="963">
        <v>297</v>
      </c>
      <c r="J332" s="1033">
        <v>3240000</v>
      </c>
    </row>
    <row r="333" spans="1:10" ht="15.75" customHeight="1">
      <c r="A333" s="1022">
        <v>320</v>
      </c>
      <c r="B333" s="1030" t="s">
        <v>3013</v>
      </c>
      <c r="C333" s="1026"/>
      <c r="D333" s="1026">
        <v>2022</v>
      </c>
      <c r="E333" s="963" t="s">
        <v>2910</v>
      </c>
      <c r="F333" s="962">
        <v>10534</v>
      </c>
      <c r="G333" s="963">
        <v>295</v>
      </c>
      <c r="H333" s="1033">
        <v>3107601</v>
      </c>
      <c r="I333" s="963">
        <v>295</v>
      </c>
      <c r="J333" s="1033">
        <v>3107601</v>
      </c>
    </row>
    <row r="334" spans="1:10" ht="15.75">
      <c r="A334" s="1022">
        <v>321</v>
      </c>
      <c r="B334" s="1068" t="s">
        <v>442</v>
      </c>
      <c r="C334" s="1069"/>
      <c r="D334" s="1069">
        <v>2023</v>
      </c>
      <c r="E334" s="1069" t="s">
        <v>12</v>
      </c>
      <c r="F334" s="1070">
        <v>23040</v>
      </c>
      <c r="G334" s="1071">
        <v>50</v>
      </c>
      <c r="H334" s="1072">
        <f t="shared" ref="H334:H335" si="20">G334*F334</f>
        <v>1152000</v>
      </c>
      <c r="I334" s="1071">
        <v>50</v>
      </c>
      <c r="J334" s="1072">
        <f t="shared" ref="J334:J335" si="21">I334*F334</f>
        <v>1152000</v>
      </c>
    </row>
    <row r="335" spans="1:10" ht="24.95" customHeight="1">
      <c r="A335" s="1022">
        <v>322</v>
      </c>
      <c r="B335" s="1068" t="s">
        <v>3014</v>
      </c>
      <c r="C335" s="1069"/>
      <c r="D335" s="1069">
        <v>2023</v>
      </c>
      <c r="E335" s="1069" t="s">
        <v>12</v>
      </c>
      <c r="F335" s="1070">
        <v>8360</v>
      </c>
      <c r="G335" s="1071">
        <v>300</v>
      </c>
      <c r="H335" s="1072">
        <f t="shared" si="20"/>
        <v>2508000</v>
      </c>
      <c r="I335" s="1071">
        <v>300</v>
      </c>
      <c r="J335" s="1072">
        <f t="shared" si="21"/>
        <v>2508000</v>
      </c>
    </row>
    <row r="336" spans="1:10" ht="24.95" customHeight="1">
      <c r="A336" s="1022">
        <v>323</v>
      </c>
      <c r="B336" s="960" t="s">
        <v>2971</v>
      </c>
      <c r="C336" s="1069"/>
      <c r="D336" s="1069">
        <v>2023</v>
      </c>
      <c r="E336" s="1069" t="s">
        <v>2910</v>
      </c>
      <c r="F336" s="1070">
        <v>14842</v>
      </c>
      <c r="G336" s="1071">
        <v>525</v>
      </c>
      <c r="H336" s="1072">
        <v>7792072</v>
      </c>
      <c r="I336" s="1071">
        <v>525</v>
      </c>
      <c r="J336" s="1072">
        <v>7792072</v>
      </c>
    </row>
    <row r="337" spans="1:10" ht="24.95" customHeight="1">
      <c r="A337" s="1022">
        <v>324</v>
      </c>
      <c r="B337" s="960" t="s">
        <v>3224</v>
      </c>
      <c r="C337" s="1069"/>
      <c r="D337" s="1069">
        <v>2023</v>
      </c>
      <c r="E337" s="1069" t="s">
        <v>2910</v>
      </c>
      <c r="F337" s="1070">
        <v>4466</v>
      </c>
      <c r="G337" s="1071">
        <v>1934</v>
      </c>
      <c r="H337" s="1072">
        <v>8637367</v>
      </c>
      <c r="I337" s="1071">
        <v>1934</v>
      </c>
      <c r="J337" s="1072">
        <v>8637367</v>
      </c>
    </row>
    <row r="338" spans="1:10" ht="24.95" customHeight="1">
      <c r="A338" s="1022">
        <v>325</v>
      </c>
      <c r="B338" s="960" t="s">
        <v>2924</v>
      </c>
      <c r="C338" s="1069"/>
      <c r="D338" s="1069">
        <v>2023</v>
      </c>
      <c r="E338" s="1069" t="s">
        <v>184</v>
      </c>
      <c r="F338" s="1070">
        <v>11786</v>
      </c>
      <c r="G338" s="1071">
        <v>7380</v>
      </c>
      <c r="H338" s="1072">
        <v>86982910</v>
      </c>
      <c r="I338" s="1071">
        <v>7380</v>
      </c>
      <c r="J338" s="1072">
        <v>86982910</v>
      </c>
    </row>
    <row r="339" spans="1:10" ht="24.95" customHeight="1">
      <c r="A339" s="1073"/>
      <c r="B339" s="1074"/>
      <c r="C339" s="1075"/>
      <c r="D339" s="1075"/>
      <c r="E339" s="1075"/>
      <c r="F339" s="1075"/>
      <c r="G339" s="1076">
        <f>SUM(G279:G338)</f>
        <v>66437.03</v>
      </c>
      <c r="H339" s="1076">
        <f t="shared" ref="H339:J339" si="22">SUM(H279:H338)</f>
        <v>416796421</v>
      </c>
      <c r="I339" s="1076">
        <f t="shared" si="22"/>
        <v>66437.03</v>
      </c>
      <c r="J339" s="1076">
        <f t="shared" si="22"/>
        <v>416796421</v>
      </c>
    </row>
    <row r="340" spans="1:10" ht="24.95" customHeight="1">
      <c r="A340" s="79"/>
      <c r="B340" s="1077"/>
      <c r="C340" s="1078" t="s">
        <v>3015</v>
      </c>
      <c r="D340" s="1078"/>
      <c r="E340" s="79"/>
      <c r="F340" s="79"/>
      <c r="G340" s="79"/>
      <c r="H340" s="79"/>
      <c r="I340" s="79"/>
      <c r="J340" s="79"/>
    </row>
    <row r="341" spans="1:10" ht="24.95" customHeight="1">
      <c r="A341" s="968">
        <v>326</v>
      </c>
      <c r="B341" s="1030" t="s">
        <v>3016</v>
      </c>
      <c r="C341" s="1073">
        <v>1997</v>
      </c>
      <c r="D341" s="1073">
        <v>1997</v>
      </c>
      <c r="E341" s="969" t="s">
        <v>2910</v>
      </c>
      <c r="F341" s="968">
        <v>6438</v>
      </c>
      <c r="G341" s="969">
        <v>13000</v>
      </c>
      <c r="H341" s="968">
        <v>83694000</v>
      </c>
      <c r="I341" s="969">
        <f t="shared" ref="I341:I372" si="23">+G341</f>
        <v>13000</v>
      </c>
      <c r="J341" s="968">
        <v>83694000</v>
      </c>
    </row>
    <row r="342" spans="1:10" ht="24.95" customHeight="1">
      <c r="A342" s="968">
        <v>327</v>
      </c>
      <c r="B342" s="1030" t="s">
        <v>3017</v>
      </c>
      <c r="C342" s="1073">
        <v>2012</v>
      </c>
      <c r="D342" s="1073">
        <v>2012</v>
      </c>
      <c r="E342" s="969" t="s">
        <v>2910</v>
      </c>
      <c r="F342" s="968">
        <v>9768</v>
      </c>
      <c r="G342" s="969">
        <v>3200</v>
      </c>
      <c r="H342" s="968">
        <v>31257600</v>
      </c>
      <c r="I342" s="969">
        <f t="shared" si="23"/>
        <v>3200</v>
      </c>
      <c r="J342" s="968">
        <v>31257600</v>
      </c>
    </row>
    <row r="343" spans="1:10" ht="24.95" customHeight="1">
      <c r="A343" s="968">
        <v>328</v>
      </c>
      <c r="B343" s="1030" t="s">
        <v>3017</v>
      </c>
      <c r="C343" s="1073">
        <v>2015</v>
      </c>
      <c r="D343" s="1073">
        <v>2015</v>
      </c>
      <c r="E343" s="969" t="s">
        <v>2910</v>
      </c>
      <c r="F343" s="968">
        <v>10434</v>
      </c>
      <c r="G343" s="969">
        <v>1308</v>
      </c>
      <c r="H343" s="968">
        <v>13647672</v>
      </c>
      <c r="I343" s="969">
        <f t="shared" si="23"/>
        <v>1308</v>
      </c>
      <c r="J343" s="968">
        <v>13647672</v>
      </c>
    </row>
    <row r="344" spans="1:10" ht="24.95" customHeight="1">
      <c r="A344" s="968">
        <v>329</v>
      </c>
      <c r="B344" s="1030" t="s">
        <v>3018</v>
      </c>
      <c r="C344" s="1073">
        <v>2016</v>
      </c>
      <c r="D344" s="1073">
        <v>2016</v>
      </c>
      <c r="E344" s="969" t="s">
        <v>2910</v>
      </c>
      <c r="F344" s="968">
        <v>10656</v>
      </c>
      <c r="G344" s="969">
        <v>1434</v>
      </c>
      <c r="H344" s="968">
        <v>15280704</v>
      </c>
      <c r="I344" s="969">
        <f t="shared" si="23"/>
        <v>1434</v>
      </c>
      <c r="J344" s="968">
        <v>15280704</v>
      </c>
    </row>
    <row r="345" spans="1:10" ht="24.95" customHeight="1">
      <c r="A345" s="968">
        <v>330</v>
      </c>
      <c r="B345" s="1030" t="s">
        <v>3019</v>
      </c>
      <c r="C345" s="1073">
        <v>1997</v>
      </c>
      <c r="D345" s="1073">
        <v>1997</v>
      </c>
      <c r="E345" s="969" t="s">
        <v>2910</v>
      </c>
      <c r="F345" s="968">
        <v>3543.5</v>
      </c>
      <c r="G345" s="969">
        <v>9830</v>
      </c>
      <c r="H345" s="968">
        <f t="shared" ref="H345:H373" si="24">+G345*F345</f>
        <v>34832605</v>
      </c>
      <c r="I345" s="969">
        <f t="shared" si="23"/>
        <v>9830</v>
      </c>
      <c r="J345" s="968">
        <v>34832605</v>
      </c>
    </row>
    <row r="346" spans="1:10" ht="24.95" customHeight="1">
      <c r="A346" s="968">
        <v>331</v>
      </c>
      <c r="B346" s="1030" t="s">
        <v>3020</v>
      </c>
      <c r="C346" s="1073">
        <v>2005</v>
      </c>
      <c r="D346" s="1073">
        <v>2005</v>
      </c>
      <c r="E346" s="969" t="s">
        <v>184</v>
      </c>
      <c r="F346" s="968">
        <v>2430</v>
      </c>
      <c r="G346" s="969">
        <v>1940</v>
      </c>
      <c r="H346" s="968">
        <f t="shared" si="24"/>
        <v>4714200</v>
      </c>
      <c r="I346" s="969">
        <f t="shared" si="23"/>
        <v>1940</v>
      </c>
      <c r="J346" s="968">
        <v>4714200</v>
      </c>
    </row>
    <row r="347" spans="1:10" ht="24.95" customHeight="1">
      <c r="A347" s="968">
        <v>332</v>
      </c>
      <c r="B347" s="1030" t="s">
        <v>3020</v>
      </c>
      <c r="C347" s="1073">
        <v>2006</v>
      </c>
      <c r="D347" s="1073">
        <v>2006</v>
      </c>
      <c r="E347" s="969" t="s">
        <v>184</v>
      </c>
      <c r="F347" s="968">
        <v>2940</v>
      </c>
      <c r="G347" s="969">
        <v>2290</v>
      </c>
      <c r="H347" s="968">
        <f t="shared" si="24"/>
        <v>6732600</v>
      </c>
      <c r="I347" s="969">
        <f t="shared" si="23"/>
        <v>2290</v>
      </c>
      <c r="J347" s="968">
        <v>6732600</v>
      </c>
    </row>
    <row r="348" spans="1:10" ht="24.95" customHeight="1">
      <c r="A348" s="968">
        <v>333</v>
      </c>
      <c r="B348" s="1030" t="s">
        <v>3020</v>
      </c>
      <c r="C348" s="1073">
        <v>2007</v>
      </c>
      <c r="D348" s="1073">
        <v>2007</v>
      </c>
      <c r="E348" s="969" t="s">
        <v>184</v>
      </c>
      <c r="F348" s="968">
        <v>3480</v>
      </c>
      <c r="G348" s="969">
        <v>1450</v>
      </c>
      <c r="H348" s="968">
        <f t="shared" si="24"/>
        <v>5046000</v>
      </c>
      <c r="I348" s="969">
        <f t="shared" si="23"/>
        <v>1450</v>
      </c>
      <c r="J348" s="968">
        <v>5046000</v>
      </c>
    </row>
    <row r="349" spans="1:10" ht="24.95" customHeight="1">
      <c r="A349" s="968">
        <v>334</v>
      </c>
      <c r="B349" s="1030" t="s">
        <v>3020</v>
      </c>
      <c r="C349" s="1073">
        <v>2008</v>
      </c>
      <c r="D349" s="1073">
        <v>2008</v>
      </c>
      <c r="E349" s="969" t="s">
        <v>184</v>
      </c>
      <c r="F349" s="968">
        <v>4950</v>
      </c>
      <c r="G349" s="969">
        <v>4061</v>
      </c>
      <c r="H349" s="968">
        <f t="shared" si="24"/>
        <v>20101950</v>
      </c>
      <c r="I349" s="969">
        <f t="shared" si="23"/>
        <v>4061</v>
      </c>
      <c r="J349" s="968">
        <v>20101950</v>
      </c>
    </row>
    <row r="350" spans="1:10" ht="24.95" customHeight="1">
      <c r="A350" s="968">
        <v>335</v>
      </c>
      <c r="B350" s="1030" t="s">
        <v>3021</v>
      </c>
      <c r="C350" s="1073">
        <v>2010</v>
      </c>
      <c r="D350" s="1073">
        <v>2010</v>
      </c>
      <c r="E350" s="969" t="s">
        <v>184</v>
      </c>
      <c r="F350" s="968">
        <v>5970.4</v>
      </c>
      <c r="G350" s="969">
        <v>1339</v>
      </c>
      <c r="H350" s="968">
        <v>7994366</v>
      </c>
      <c r="I350" s="969">
        <f t="shared" si="23"/>
        <v>1339</v>
      </c>
      <c r="J350" s="968">
        <v>7994366</v>
      </c>
    </row>
    <row r="351" spans="1:10" ht="24.95" customHeight="1">
      <c r="A351" s="968">
        <v>336</v>
      </c>
      <c r="B351" s="1030" t="s">
        <v>3020</v>
      </c>
      <c r="C351" s="1073">
        <v>2013</v>
      </c>
      <c r="D351" s="1073">
        <v>2013</v>
      </c>
      <c r="E351" s="969" t="s">
        <v>184</v>
      </c>
      <c r="F351" s="968">
        <v>4375</v>
      </c>
      <c r="G351" s="969">
        <v>238</v>
      </c>
      <c r="H351" s="968">
        <f t="shared" si="24"/>
        <v>1041250</v>
      </c>
      <c r="I351" s="969">
        <f t="shared" si="23"/>
        <v>238</v>
      </c>
      <c r="J351" s="968">
        <v>1041250</v>
      </c>
    </row>
    <row r="352" spans="1:10" ht="24.95" customHeight="1">
      <c r="A352" s="968">
        <v>337</v>
      </c>
      <c r="B352" s="1030" t="s">
        <v>3020</v>
      </c>
      <c r="C352" s="1073">
        <v>2015</v>
      </c>
      <c r="D352" s="1073">
        <v>2015</v>
      </c>
      <c r="E352" s="969" t="s">
        <v>184</v>
      </c>
      <c r="F352" s="968">
        <v>8460</v>
      </c>
      <c r="G352" s="969">
        <v>2670</v>
      </c>
      <c r="H352" s="968">
        <v>22588334</v>
      </c>
      <c r="I352" s="969">
        <f t="shared" si="23"/>
        <v>2670</v>
      </c>
      <c r="J352" s="968">
        <v>22588334</v>
      </c>
    </row>
    <row r="353" spans="1:10" ht="24.95" customHeight="1">
      <c r="A353" s="968">
        <v>338</v>
      </c>
      <c r="B353" s="1030" t="s">
        <v>3022</v>
      </c>
      <c r="C353" s="1073">
        <v>2016</v>
      </c>
      <c r="D353" s="1073">
        <v>2016</v>
      </c>
      <c r="E353" s="969" t="s">
        <v>184</v>
      </c>
      <c r="F353" s="968">
        <v>8782.7000000000007</v>
      </c>
      <c r="G353" s="969">
        <v>1462</v>
      </c>
      <c r="H353" s="968">
        <v>12840381</v>
      </c>
      <c r="I353" s="969">
        <f t="shared" si="23"/>
        <v>1462</v>
      </c>
      <c r="J353" s="968">
        <v>12840381</v>
      </c>
    </row>
    <row r="354" spans="1:10" ht="24.95" customHeight="1">
      <c r="A354" s="968">
        <v>339</v>
      </c>
      <c r="B354" s="1030" t="s">
        <v>3023</v>
      </c>
      <c r="C354" s="1073">
        <v>2017</v>
      </c>
      <c r="D354" s="1073">
        <v>2017</v>
      </c>
      <c r="E354" s="969" t="s">
        <v>184</v>
      </c>
      <c r="F354" s="968">
        <v>6620.2</v>
      </c>
      <c r="G354" s="1066">
        <v>957</v>
      </c>
      <c r="H354" s="968">
        <v>6335579</v>
      </c>
      <c r="I354" s="969">
        <f t="shared" si="23"/>
        <v>957</v>
      </c>
      <c r="J354" s="968">
        <v>6335579</v>
      </c>
    </row>
    <row r="355" spans="1:10" ht="24.95" customHeight="1">
      <c r="A355" s="968">
        <v>340</v>
      </c>
      <c r="B355" s="1030" t="s">
        <v>3024</v>
      </c>
      <c r="C355" s="1073">
        <v>2017</v>
      </c>
      <c r="D355" s="1073">
        <v>2017</v>
      </c>
      <c r="E355" s="969" t="s">
        <v>184</v>
      </c>
      <c r="F355" s="968">
        <v>3763.5</v>
      </c>
      <c r="G355" s="969">
        <v>1269</v>
      </c>
      <c r="H355" s="968">
        <v>4775882</v>
      </c>
      <c r="I355" s="969">
        <f t="shared" si="23"/>
        <v>1269</v>
      </c>
      <c r="J355" s="968">
        <v>4775882</v>
      </c>
    </row>
    <row r="356" spans="1:10" ht="24.95" customHeight="1">
      <c r="A356" s="968">
        <v>341</v>
      </c>
      <c r="B356" s="1030" t="s">
        <v>3025</v>
      </c>
      <c r="C356" s="1073">
        <v>1965</v>
      </c>
      <c r="D356" s="1073">
        <v>1997</v>
      </c>
      <c r="E356" s="969" t="s">
        <v>12</v>
      </c>
      <c r="F356" s="968">
        <f>1000*266.9</f>
        <v>266900</v>
      </c>
      <c r="G356" s="969">
        <v>1</v>
      </c>
      <c r="H356" s="968">
        <f t="shared" si="24"/>
        <v>266900</v>
      </c>
      <c r="I356" s="969">
        <f t="shared" si="23"/>
        <v>1</v>
      </c>
      <c r="J356" s="968">
        <f t="shared" ref="J356:J372" si="25">F356*G356</f>
        <v>266900</v>
      </c>
    </row>
    <row r="357" spans="1:10" ht="24.95" customHeight="1">
      <c r="A357" s="968">
        <v>342</v>
      </c>
      <c r="B357" s="1030" t="s">
        <v>3026</v>
      </c>
      <c r="C357" s="1073">
        <v>1997</v>
      </c>
      <c r="D357" s="1073">
        <v>1997</v>
      </c>
      <c r="E357" s="969" t="s">
        <v>2910</v>
      </c>
      <c r="F357" s="968">
        <v>3340.8</v>
      </c>
      <c r="G357" s="969">
        <v>12000</v>
      </c>
      <c r="H357" s="968">
        <v>40089600</v>
      </c>
      <c r="I357" s="969">
        <f t="shared" si="23"/>
        <v>12000</v>
      </c>
      <c r="J357" s="968">
        <v>40089600</v>
      </c>
    </row>
    <row r="358" spans="1:10" ht="24.95" customHeight="1">
      <c r="A358" s="968">
        <v>343</v>
      </c>
      <c r="B358" s="1030" t="s">
        <v>3027</v>
      </c>
      <c r="C358" s="1073">
        <v>1991</v>
      </c>
      <c r="D358" s="1073">
        <v>1997</v>
      </c>
      <c r="E358" s="969" t="s">
        <v>2910</v>
      </c>
      <c r="F358" s="968">
        <v>2649.6</v>
      </c>
      <c r="G358" s="969">
        <v>5000</v>
      </c>
      <c r="H358" s="968">
        <v>13248000</v>
      </c>
      <c r="I358" s="969">
        <f t="shared" si="23"/>
        <v>5000</v>
      </c>
      <c r="J358" s="968">
        <v>13248000</v>
      </c>
    </row>
    <row r="359" spans="1:10" ht="24.95" customHeight="1">
      <c r="A359" s="968">
        <v>344</v>
      </c>
      <c r="B359" s="1030" t="s">
        <v>3028</v>
      </c>
      <c r="C359" s="1073">
        <v>1997</v>
      </c>
      <c r="D359" s="1073">
        <v>1997</v>
      </c>
      <c r="E359" s="969" t="s">
        <v>2910</v>
      </c>
      <c r="F359" s="968">
        <v>3340.8</v>
      </c>
      <c r="G359" s="969">
        <v>12500</v>
      </c>
      <c r="H359" s="968">
        <v>41760000</v>
      </c>
      <c r="I359" s="969">
        <f t="shared" si="23"/>
        <v>12500</v>
      </c>
      <c r="J359" s="968">
        <v>41760000</v>
      </c>
    </row>
    <row r="360" spans="1:10" ht="24.95" customHeight="1">
      <c r="A360" s="968">
        <v>345</v>
      </c>
      <c r="B360" s="1030" t="s">
        <v>3029</v>
      </c>
      <c r="C360" s="1073">
        <v>1965</v>
      </c>
      <c r="D360" s="1073">
        <v>1997</v>
      </c>
      <c r="E360" s="969" t="s">
        <v>2910</v>
      </c>
      <c r="F360" s="968">
        <v>3340.8</v>
      </c>
      <c r="G360" s="969">
        <v>1510</v>
      </c>
      <c r="H360" s="968">
        <v>5044608</v>
      </c>
      <c r="I360" s="969">
        <f t="shared" si="23"/>
        <v>1510</v>
      </c>
      <c r="J360" s="968">
        <v>5044608</v>
      </c>
    </row>
    <row r="361" spans="1:10" ht="24.95" customHeight="1">
      <c r="A361" s="968">
        <v>346</v>
      </c>
      <c r="B361" s="1030" t="s">
        <v>3030</v>
      </c>
      <c r="C361" s="1073">
        <v>1965</v>
      </c>
      <c r="D361" s="1073">
        <v>1997</v>
      </c>
      <c r="E361" s="969" t="s">
        <v>12</v>
      </c>
      <c r="F361" s="968">
        <f>1000*32.05</f>
        <v>32049.999999999996</v>
      </c>
      <c r="G361" s="969">
        <v>2</v>
      </c>
      <c r="H361" s="968">
        <f t="shared" si="24"/>
        <v>64099.999999999993</v>
      </c>
      <c r="I361" s="969">
        <f t="shared" si="23"/>
        <v>2</v>
      </c>
      <c r="J361" s="968">
        <f t="shared" si="25"/>
        <v>64099.999999999993</v>
      </c>
    </row>
    <row r="362" spans="1:10" ht="24.95" customHeight="1">
      <c r="A362" s="968">
        <v>347</v>
      </c>
      <c r="B362" s="1030" t="s">
        <v>3031</v>
      </c>
      <c r="C362" s="1073">
        <v>1965</v>
      </c>
      <c r="D362" s="1073">
        <v>1997</v>
      </c>
      <c r="E362" s="969" t="s">
        <v>12</v>
      </c>
      <c r="F362" s="968">
        <f>1000*52.6</f>
        <v>52600</v>
      </c>
      <c r="G362" s="969">
        <v>2</v>
      </c>
      <c r="H362" s="968">
        <f t="shared" si="24"/>
        <v>105200</v>
      </c>
      <c r="I362" s="969">
        <f t="shared" si="23"/>
        <v>2</v>
      </c>
      <c r="J362" s="968">
        <f t="shared" si="25"/>
        <v>105200</v>
      </c>
    </row>
    <row r="363" spans="1:10" ht="24.95" customHeight="1">
      <c r="A363" s="968">
        <v>348</v>
      </c>
      <c r="B363" s="1030" t="s">
        <v>3032</v>
      </c>
      <c r="C363" s="1073">
        <v>1973</v>
      </c>
      <c r="D363" s="1073">
        <v>1997</v>
      </c>
      <c r="E363" s="969" t="s">
        <v>2910</v>
      </c>
      <c r="F363" s="968">
        <v>11750.8</v>
      </c>
      <c r="G363" s="969">
        <v>925</v>
      </c>
      <c r="H363" s="968">
        <v>10869490</v>
      </c>
      <c r="I363" s="969">
        <f t="shared" si="23"/>
        <v>925</v>
      </c>
      <c r="J363" s="968">
        <v>10869490</v>
      </c>
    </row>
    <row r="364" spans="1:10" ht="24.95" customHeight="1">
      <c r="A364" s="968">
        <v>349</v>
      </c>
      <c r="B364" s="1030" t="s">
        <v>3033</v>
      </c>
      <c r="C364" s="1073">
        <v>1970</v>
      </c>
      <c r="D364" s="1073">
        <v>1997</v>
      </c>
      <c r="E364" s="969" t="s">
        <v>12</v>
      </c>
      <c r="F364" s="968">
        <f>1000*975</f>
        <v>975000</v>
      </c>
      <c r="G364" s="969">
        <v>2</v>
      </c>
      <c r="H364" s="968">
        <f t="shared" si="24"/>
        <v>1950000</v>
      </c>
      <c r="I364" s="969">
        <f t="shared" si="23"/>
        <v>2</v>
      </c>
      <c r="J364" s="968">
        <f t="shared" si="25"/>
        <v>1950000</v>
      </c>
    </row>
    <row r="365" spans="1:10" ht="24.95" customHeight="1">
      <c r="A365" s="968">
        <v>350</v>
      </c>
      <c r="B365" s="1030" t="s">
        <v>3034</v>
      </c>
      <c r="C365" s="1073">
        <v>1965</v>
      </c>
      <c r="D365" s="1073">
        <v>1997</v>
      </c>
      <c r="E365" s="969" t="s">
        <v>312</v>
      </c>
      <c r="F365" s="968"/>
      <c r="G365" s="969">
        <v>9.5</v>
      </c>
      <c r="H365" s="968">
        <f t="shared" si="24"/>
        <v>0</v>
      </c>
      <c r="I365" s="969">
        <f t="shared" si="23"/>
        <v>9.5</v>
      </c>
      <c r="J365" s="968">
        <f t="shared" si="25"/>
        <v>0</v>
      </c>
    </row>
    <row r="366" spans="1:10" ht="24.95" customHeight="1">
      <c r="A366" s="968">
        <v>351</v>
      </c>
      <c r="B366" s="1030" t="s">
        <v>3035</v>
      </c>
      <c r="C366" s="1073">
        <v>1965</v>
      </c>
      <c r="D366" s="1073">
        <v>1997</v>
      </c>
      <c r="E366" s="969" t="s">
        <v>767</v>
      </c>
      <c r="F366" s="968">
        <v>3314.2</v>
      </c>
      <c r="G366" s="969">
        <v>5650</v>
      </c>
      <c r="H366" s="968">
        <v>19741230</v>
      </c>
      <c r="I366" s="969">
        <f t="shared" si="23"/>
        <v>5650</v>
      </c>
      <c r="J366" s="968">
        <v>19741230</v>
      </c>
    </row>
    <row r="367" spans="1:10" ht="24.95" customHeight="1">
      <c r="A367" s="968">
        <v>352</v>
      </c>
      <c r="B367" s="1030" t="s">
        <v>3036</v>
      </c>
      <c r="C367" s="1073">
        <v>2017</v>
      </c>
      <c r="D367" s="1073">
        <v>2017</v>
      </c>
      <c r="E367" s="969" t="s">
        <v>2910</v>
      </c>
      <c r="F367" s="968">
        <f>1000*1.309</f>
        <v>1309</v>
      </c>
      <c r="G367" s="969">
        <v>5728</v>
      </c>
      <c r="H367" s="968">
        <f t="shared" si="24"/>
        <v>7497952</v>
      </c>
      <c r="I367" s="969">
        <f t="shared" si="23"/>
        <v>5728</v>
      </c>
      <c r="J367" s="968">
        <f t="shared" si="25"/>
        <v>7497952</v>
      </c>
    </row>
    <row r="368" spans="1:10" ht="24.95" customHeight="1">
      <c r="A368" s="968">
        <v>353</v>
      </c>
      <c r="B368" s="1030" t="s">
        <v>3036</v>
      </c>
      <c r="C368" s="1073">
        <v>2017</v>
      </c>
      <c r="D368" s="1073">
        <v>2017</v>
      </c>
      <c r="E368" s="969" t="s">
        <v>2910</v>
      </c>
      <c r="F368" s="968">
        <v>10878</v>
      </c>
      <c r="G368" s="969">
        <v>2418</v>
      </c>
      <c r="H368" s="968">
        <v>26303004</v>
      </c>
      <c r="I368" s="969">
        <f t="shared" si="23"/>
        <v>2418</v>
      </c>
      <c r="J368" s="968">
        <v>26303004</v>
      </c>
    </row>
    <row r="369" spans="1:10" ht="24.95" customHeight="1">
      <c r="A369" s="968">
        <v>354</v>
      </c>
      <c r="B369" s="1030" t="s">
        <v>3037</v>
      </c>
      <c r="C369" s="1073">
        <v>1985</v>
      </c>
      <c r="D369" s="1073">
        <v>2002</v>
      </c>
      <c r="E369" s="969" t="s">
        <v>184</v>
      </c>
      <c r="F369" s="968">
        <f>1000*577.2</f>
        <v>577200</v>
      </c>
      <c r="G369" s="969">
        <v>1</v>
      </c>
      <c r="H369" s="968">
        <f t="shared" si="24"/>
        <v>577200</v>
      </c>
      <c r="I369" s="969">
        <f t="shared" si="23"/>
        <v>1</v>
      </c>
      <c r="J369" s="968">
        <f t="shared" si="25"/>
        <v>577200</v>
      </c>
    </row>
    <row r="370" spans="1:10" ht="24.95" customHeight="1">
      <c r="A370" s="968">
        <v>355</v>
      </c>
      <c r="B370" s="1030" t="s">
        <v>3038</v>
      </c>
      <c r="C370" s="1073"/>
      <c r="D370" s="1073">
        <v>2018</v>
      </c>
      <c r="E370" s="969" t="s">
        <v>2910</v>
      </c>
      <c r="F370" s="968">
        <v>985280</v>
      </c>
      <c r="G370" s="969">
        <v>1</v>
      </c>
      <c r="H370" s="968">
        <f t="shared" si="24"/>
        <v>985280</v>
      </c>
      <c r="I370" s="969">
        <f t="shared" si="23"/>
        <v>1</v>
      </c>
      <c r="J370" s="968">
        <f t="shared" si="25"/>
        <v>985280</v>
      </c>
    </row>
    <row r="371" spans="1:10" ht="24.95" customHeight="1">
      <c r="A371" s="968">
        <v>356</v>
      </c>
      <c r="B371" s="1030" t="s">
        <v>2904</v>
      </c>
      <c r="C371" s="1073"/>
      <c r="D371" s="1073">
        <v>2018</v>
      </c>
      <c r="E371" s="969" t="s">
        <v>184</v>
      </c>
      <c r="F371" s="968">
        <v>2536</v>
      </c>
      <c r="G371" s="969">
        <v>4995</v>
      </c>
      <c r="H371" s="968">
        <v>12667620</v>
      </c>
      <c r="I371" s="969">
        <f t="shared" si="23"/>
        <v>4995</v>
      </c>
      <c r="J371" s="968">
        <v>12667620</v>
      </c>
    </row>
    <row r="372" spans="1:10" ht="24.95" customHeight="1">
      <c r="A372" s="968">
        <v>357</v>
      </c>
      <c r="B372" s="934" t="s">
        <v>2854</v>
      </c>
      <c r="C372" s="951"/>
      <c r="D372" s="936">
        <v>2018</v>
      </c>
      <c r="E372" s="937" t="s">
        <v>12</v>
      </c>
      <c r="F372" s="939">
        <v>20148.75</v>
      </c>
      <c r="G372" s="936">
        <v>120</v>
      </c>
      <c r="H372" s="939">
        <v>2417850</v>
      </c>
      <c r="I372" s="969">
        <f t="shared" si="23"/>
        <v>120</v>
      </c>
      <c r="J372" s="968">
        <f t="shared" si="25"/>
        <v>2417850</v>
      </c>
    </row>
    <row r="373" spans="1:10" ht="24.95" customHeight="1">
      <c r="A373" s="968">
        <v>358</v>
      </c>
      <c r="B373" s="1030" t="s">
        <v>2905</v>
      </c>
      <c r="C373" s="1073"/>
      <c r="D373" s="1073">
        <v>2018</v>
      </c>
      <c r="E373" s="969" t="s">
        <v>184</v>
      </c>
      <c r="F373" s="968">
        <v>1820</v>
      </c>
      <c r="G373" s="969">
        <v>6500</v>
      </c>
      <c r="H373" s="968">
        <f t="shared" si="24"/>
        <v>11830000</v>
      </c>
      <c r="I373" s="969">
        <v>6500</v>
      </c>
      <c r="J373" s="968">
        <v>11830000</v>
      </c>
    </row>
    <row r="374" spans="1:10" ht="24.95" customHeight="1">
      <c r="A374" s="968">
        <v>359</v>
      </c>
      <c r="B374" s="1030" t="s">
        <v>2906</v>
      </c>
      <c r="C374" s="1073">
        <v>2019</v>
      </c>
      <c r="D374" s="1073">
        <v>2019</v>
      </c>
      <c r="E374" s="969" t="s">
        <v>12</v>
      </c>
      <c r="F374" s="968">
        <v>44000</v>
      </c>
      <c r="G374" s="969">
        <v>11</v>
      </c>
      <c r="H374" s="968">
        <v>484000</v>
      </c>
      <c r="I374" s="969">
        <v>11</v>
      </c>
      <c r="J374" s="968">
        <v>484000</v>
      </c>
    </row>
    <row r="375" spans="1:10" ht="24.95" customHeight="1">
      <c r="A375" s="968">
        <v>360</v>
      </c>
      <c r="B375" s="1030" t="s">
        <v>3039</v>
      </c>
      <c r="C375" s="1073"/>
      <c r="D375" s="1073">
        <v>2019</v>
      </c>
      <c r="E375" s="969" t="s">
        <v>12</v>
      </c>
      <c r="F375" s="968">
        <v>50000</v>
      </c>
      <c r="G375" s="969">
        <v>4</v>
      </c>
      <c r="H375" s="968">
        <v>200000</v>
      </c>
      <c r="I375" s="969">
        <v>4</v>
      </c>
      <c r="J375" s="968">
        <v>200000</v>
      </c>
    </row>
    <row r="376" spans="1:10" ht="24.95" customHeight="1">
      <c r="A376" s="968">
        <v>361</v>
      </c>
      <c r="B376" s="1030" t="s">
        <v>3040</v>
      </c>
      <c r="C376" s="1073"/>
      <c r="D376" s="1073">
        <v>2019</v>
      </c>
      <c r="E376" s="969" t="s">
        <v>2910</v>
      </c>
      <c r="F376" s="968">
        <v>7411.9</v>
      </c>
      <c r="G376" s="969">
        <v>3842</v>
      </c>
      <c r="H376" s="968">
        <v>28476540</v>
      </c>
      <c r="I376" s="969">
        <v>3842</v>
      </c>
      <c r="J376" s="968">
        <v>28476540</v>
      </c>
    </row>
    <row r="377" spans="1:10" ht="24.95" customHeight="1">
      <c r="A377" s="968">
        <v>362</v>
      </c>
      <c r="B377" s="1030" t="s">
        <v>2904</v>
      </c>
      <c r="C377" s="1073"/>
      <c r="D377" s="1073">
        <v>2019</v>
      </c>
      <c r="E377" s="969" t="s">
        <v>184</v>
      </c>
      <c r="F377" s="968">
        <v>4522.76</v>
      </c>
      <c r="G377" s="969">
        <v>3285.6</v>
      </c>
      <c r="H377" s="968">
        <v>14860100</v>
      </c>
      <c r="I377" s="969">
        <v>3285.6</v>
      </c>
      <c r="J377" s="968">
        <v>14860100</v>
      </c>
    </row>
    <row r="378" spans="1:10" ht="24.95" customHeight="1">
      <c r="A378" s="968">
        <v>363</v>
      </c>
      <c r="B378" s="1030" t="s">
        <v>2905</v>
      </c>
      <c r="C378" s="1073">
        <v>2018</v>
      </c>
      <c r="D378" s="1073">
        <v>2019</v>
      </c>
      <c r="E378" s="969" t="s">
        <v>184</v>
      </c>
      <c r="F378" s="968">
        <v>1674</v>
      </c>
      <c r="G378" s="969">
        <v>2627</v>
      </c>
      <c r="H378" s="968">
        <v>4397598</v>
      </c>
      <c r="I378" s="969">
        <v>2627</v>
      </c>
      <c r="J378" s="968">
        <v>4397598</v>
      </c>
    </row>
    <row r="379" spans="1:10" ht="24.95" customHeight="1">
      <c r="A379" s="968">
        <v>364</v>
      </c>
      <c r="B379" s="1030" t="s">
        <v>2905</v>
      </c>
      <c r="C379" s="1073"/>
      <c r="D379" s="1073">
        <v>2019</v>
      </c>
      <c r="E379" s="969" t="s">
        <v>184</v>
      </c>
      <c r="F379" s="968">
        <v>2496</v>
      </c>
      <c r="G379" s="969">
        <v>7454</v>
      </c>
      <c r="H379" s="968">
        <v>18605200</v>
      </c>
      <c r="I379" s="969">
        <v>7454</v>
      </c>
      <c r="J379" s="968">
        <v>18605200</v>
      </c>
    </row>
    <row r="380" spans="1:10" ht="24.95" customHeight="1">
      <c r="A380" s="968">
        <v>365</v>
      </c>
      <c r="B380" s="1030" t="s">
        <v>3041</v>
      </c>
      <c r="C380" s="1073"/>
      <c r="D380" s="1073">
        <v>2019</v>
      </c>
      <c r="E380" s="969" t="s">
        <v>2910</v>
      </c>
      <c r="F380" s="968">
        <v>8845.9500000000007</v>
      </c>
      <c r="G380" s="969">
        <v>699</v>
      </c>
      <c r="H380" s="968">
        <v>6183320</v>
      </c>
      <c r="I380" s="969">
        <v>699</v>
      </c>
      <c r="J380" s="968">
        <v>6183320</v>
      </c>
    </row>
    <row r="381" spans="1:10" ht="24.95" customHeight="1">
      <c r="A381" s="968">
        <v>366</v>
      </c>
      <c r="B381" s="1030" t="s">
        <v>3042</v>
      </c>
      <c r="C381" s="1073"/>
      <c r="D381" s="1073">
        <v>2019</v>
      </c>
      <c r="E381" s="969" t="s">
        <v>2910</v>
      </c>
      <c r="F381" s="968">
        <v>37974</v>
      </c>
      <c r="G381" s="969">
        <v>1414</v>
      </c>
      <c r="H381" s="968">
        <v>53695360</v>
      </c>
      <c r="I381" s="969">
        <v>1414</v>
      </c>
      <c r="J381" s="968">
        <v>53695360</v>
      </c>
    </row>
    <row r="382" spans="1:10" ht="24.95" customHeight="1">
      <c r="A382" s="968">
        <v>367</v>
      </c>
      <c r="B382" s="1030" t="s">
        <v>3043</v>
      </c>
      <c r="C382" s="1073"/>
      <c r="D382" s="1073">
        <v>2019</v>
      </c>
      <c r="E382" s="969" t="s">
        <v>2910</v>
      </c>
      <c r="F382" s="968">
        <v>3358</v>
      </c>
      <c r="G382" s="969">
        <v>2751.4</v>
      </c>
      <c r="H382" s="968">
        <v>9240000</v>
      </c>
      <c r="I382" s="969">
        <v>2751.4</v>
      </c>
      <c r="J382" s="968">
        <v>9240000</v>
      </c>
    </row>
    <row r="383" spans="1:10" ht="24.95" customHeight="1">
      <c r="A383" s="968">
        <v>368</v>
      </c>
      <c r="B383" s="1030" t="s">
        <v>3044</v>
      </c>
      <c r="C383" s="1073"/>
      <c r="D383" s="1073">
        <v>2019</v>
      </c>
      <c r="E383" s="969" t="s">
        <v>184</v>
      </c>
      <c r="F383" s="968">
        <v>1100</v>
      </c>
      <c r="G383" s="969">
        <v>682</v>
      </c>
      <c r="H383" s="968">
        <v>750200</v>
      </c>
      <c r="I383" s="969">
        <v>682</v>
      </c>
      <c r="J383" s="968">
        <v>750200</v>
      </c>
    </row>
    <row r="384" spans="1:10" ht="24.95" customHeight="1">
      <c r="A384" s="968">
        <v>369</v>
      </c>
      <c r="B384" s="1030" t="s">
        <v>3045</v>
      </c>
      <c r="C384" s="1073"/>
      <c r="D384" s="1073">
        <v>2019</v>
      </c>
      <c r="E384" s="969" t="s">
        <v>2910</v>
      </c>
      <c r="F384" s="968">
        <v>2465</v>
      </c>
      <c r="G384" s="969">
        <v>18</v>
      </c>
      <c r="H384" s="968">
        <v>44370</v>
      </c>
      <c r="I384" s="969">
        <v>18</v>
      </c>
      <c r="J384" s="968">
        <v>44370</v>
      </c>
    </row>
    <row r="385" spans="1:10" ht="24.95" customHeight="1">
      <c r="A385" s="968">
        <v>370</v>
      </c>
      <c r="B385" s="1030" t="s">
        <v>2904</v>
      </c>
      <c r="C385" s="1073"/>
      <c r="D385" s="1073">
        <v>2020</v>
      </c>
      <c r="E385" s="969" t="s">
        <v>184</v>
      </c>
      <c r="F385" s="968">
        <v>7671.5</v>
      </c>
      <c r="G385" s="969">
        <v>2500</v>
      </c>
      <c r="H385" s="968">
        <v>19179000</v>
      </c>
      <c r="I385" s="969">
        <v>2500</v>
      </c>
      <c r="J385" s="968">
        <v>19179000</v>
      </c>
    </row>
    <row r="386" spans="1:10" ht="24.95" customHeight="1">
      <c r="A386" s="968">
        <v>371</v>
      </c>
      <c r="B386" s="1030" t="s">
        <v>2905</v>
      </c>
      <c r="C386" s="1073"/>
      <c r="D386" s="1073">
        <v>2020</v>
      </c>
      <c r="E386" s="969" t="s">
        <v>184</v>
      </c>
      <c r="F386" s="968">
        <v>2511.6</v>
      </c>
      <c r="G386" s="969">
        <v>7080</v>
      </c>
      <c r="H386" s="968">
        <v>17782100</v>
      </c>
      <c r="I386" s="969">
        <v>7080</v>
      </c>
      <c r="J386" s="968">
        <v>17782100</v>
      </c>
    </row>
    <row r="387" spans="1:10" ht="24.95" customHeight="1">
      <c r="A387" s="968">
        <v>372</v>
      </c>
      <c r="B387" s="1030" t="s">
        <v>3046</v>
      </c>
      <c r="C387" s="1073"/>
      <c r="D387" s="1073">
        <v>2020</v>
      </c>
      <c r="E387" s="969" t="s">
        <v>2910</v>
      </c>
      <c r="F387" s="968">
        <v>9341.7000000000007</v>
      </c>
      <c r="G387" s="969">
        <v>3235</v>
      </c>
      <c r="H387" s="968">
        <v>30220422</v>
      </c>
      <c r="I387" s="969">
        <v>3235</v>
      </c>
      <c r="J387" s="968">
        <v>30220422</v>
      </c>
    </row>
    <row r="388" spans="1:10" ht="24.95" customHeight="1">
      <c r="A388" s="968">
        <v>373</v>
      </c>
      <c r="B388" s="1030" t="s">
        <v>2906</v>
      </c>
      <c r="C388" s="1073"/>
      <c r="D388" s="1073">
        <v>2020</v>
      </c>
      <c r="E388" s="969" t="s">
        <v>12</v>
      </c>
      <c r="F388" s="968">
        <v>44500</v>
      </c>
      <c r="G388" s="969">
        <v>13</v>
      </c>
      <c r="H388" s="970">
        <v>578500</v>
      </c>
      <c r="I388" s="969">
        <v>13</v>
      </c>
      <c r="J388" s="970">
        <v>578500</v>
      </c>
    </row>
    <row r="389" spans="1:10" ht="24.95" customHeight="1">
      <c r="A389" s="968">
        <v>374</v>
      </c>
      <c r="B389" s="1030" t="s">
        <v>3047</v>
      </c>
      <c r="C389" s="1073">
        <v>2020</v>
      </c>
      <c r="D389" s="1073">
        <v>2021</v>
      </c>
      <c r="E389" s="969" t="s">
        <v>2910</v>
      </c>
      <c r="F389" s="968">
        <v>97940</v>
      </c>
      <c r="G389" s="969">
        <v>2558</v>
      </c>
      <c r="H389" s="970">
        <v>245535697</v>
      </c>
      <c r="I389" s="969">
        <v>2558</v>
      </c>
      <c r="J389" s="970">
        <v>245535697</v>
      </c>
    </row>
    <row r="390" spans="1:10" ht="27" customHeight="1">
      <c r="A390" s="968">
        <v>375</v>
      </c>
      <c r="B390" s="1030" t="s">
        <v>3048</v>
      </c>
      <c r="C390" s="1073"/>
      <c r="D390" s="1073">
        <v>2020</v>
      </c>
      <c r="E390" s="969" t="s">
        <v>12</v>
      </c>
      <c r="F390" s="968">
        <v>235400</v>
      </c>
      <c r="G390" s="969">
        <v>1</v>
      </c>
      <c r="H390" s="970">
        <v>235400</v>
      </c>
      <c r="I390" s="969">
        <v>1</v>
      </c>
      <c r="J390" s="970">
        <v>235400</v>
      </c>
    </row>
    <row r="391" spans="1:10" ht="13.5" customHeight="1">
      <c r="A391" s="968">
        <v>376</v>
      </c>
      <c r="B391" s="1030" t="s">
        <v>3049</v>
      </c>
      <c r="C391" s="1073"/>
      <c r="D391" s="1073">
        <v>2021</v>
      </c>
      <c r="E391" s="969" t="s">
        <v>2936</v>
      </c>
      <c r="F391" s="968">
        <v>3597260</v>
      </c>
      <c r="G391" s="969">
        <v>2.8</v>
      </c>
      <c r="H391" s="970">
        <v>10072327</v>
      </c>
      <c r="I391" s="969">
        <v>2.8</v>
      </c>
      <c r="J391" s="970">
        <v>10072327</v>
      </c>
    </row>
    <row r="392" spans="1:10" ht="17.25" customHeight="1">
      <c r="A392" s="968">
        <v>377</v>
      </c>
      <c r="B392" s="960" t="s">
        <v>2943</v>
      </c>
      <c r="C392" s="1026"/>
      <c r="D392" s="1026">
        <v>2021</v>
      </c>
      <c r="E392" s="963" t="s">
        <v>12</v>
      </c>
      <c r="F392" s="962">
        <v>56900</v>
      </c>
      <c r="G392" s="963">
        <v>30</v>
      </c>
      <c r="H392" s="971">
        <v>1707000</v>
      </c>
      <c r="I392" s="963">
        <v>30</v>
      </c>
      <c r="J392" s="971">
        <v>1707000</v>
      </c>
    </row>
    <row r="393" spans="1:10" ht="18.75" customHeight="1">
      <c r="A393" s="968">
        <v>378</v>
      </c>
      <c r="B393" s="960" t="s">
        <v>2949</v>
      </c>
      <c r="C393" s="1026"/>
      <c r="D393" s="1026">
        <v>2021</v>
      </c>
      <c r="E393" s="963" t="s">
        <v>184</v>
      </c>
      <c r="F393" s="962">
        <v>5440</v>
      </c>
      <c r="G393" s="963">
        <v>5326</v>
      </c>
      <c r="H393" s="971">
        <v>28977894</v>
      </c>
      <c r="I393" s="963">
        <v>5326</v>
      </c>
      <c r="J393" s="971">
        <v>28977894</v>
      </c>
    </row>
    <row r="394" spans="1:10" ht="18.75" customHeight="1">
      <c r="A394" s="968">
        <v>379</v>
      </c>
      <c r="B394" s="1030" t="s">
        <v>3050</v>
      </c>
      <c r="C394" s="1058"/>
      <c r="D394" s="1066">
        <v>2021</v>
      </c>
      <c r="E394" s="1066" t="s">
        <v>184</v>
      </c>
      <c r="F394" s="968">
        <v>8591</v>
      </c>
      <c r="G394" s="1066">
        <v>8025</v>
      </c>
      <c r="H394" s="970">
        <v>68943877</v>
      </c>
      <c r="I394" s="1066">
        <v>8025</v>
      </c>
      <c r="J394" s="970">
        <v>68943877</v>
      </c>
    </row>
    <row r="395" spans="1:10" ht="18.75" customHeight="1">
      <c r="A395" s="968">
        <v>380</v>
      </c>
      <c r="B395" s="960" t="s">
        <v>3051</v>
      </c>
      <c r="C395" s="1026"/>
      <c r="D395" s="1026">
        <v>2021</v>
      </c>
      <c r="E395" s="963" t="s">
        <v>12</v>
      </c>
      <c r="F395" s="962">
        <v>78338</v>
      </c>
      <c r="G395" s="963">
        <v>8</v>
      </c>
      <c r="H395" s="971">
        <v>626704</v>
      </c>
      <c r="I395" s="963">
        <v>8</v>
      </c>
      <c r="J395" s="971">
        <v>626704</v>
      </c>
    </row>
    <row r="396" spans="1:10" ht="18.75" customHeight="1">
      <c r="A396" s="968">
        <v>381</v>
      </c>
      <c r="B396" s="1030" t="s">
        <v>3052</v>
      </c>
      <c r="C396" s="1066">
        <v>2021</v>
      </c>
      <c r="D396" s="1066">
        <v>2022</v>
      </c>
      <c r="E396" s="1066" t="s">
        <v>184</v>
      </c>
      <c r="F396" s="968">
        <v>2928</v>
      </c>
      <c r="G396" s="1066">
        <v>1502</v>
      </c>
      <c r="H396" s="970">
        <v>4398063</v>
      </c>
      <c r="I396" s="1066">
        <v>1502</v>
      </c>
      <c r="J396" s="970">
        <v>4398063</v>
      </c>
    </row>
    <row r="397" spans="1:10" ht="21.75" customHeight="1">
      <c r="A397" s="968">
        <v>382</v>
      </c>
      <c r="B397" s="1030" t="s">
        <v>2883</v>
      </c>
      <c r="C397" s="1058"/>
      <c r="D397" s="1066">
        <v>2021</v>
      </c>
      <c r="E397" s="1066" t="s">
        <v>12</v>
      </c>
      <c r="F397" s="968">
        <v>185000</v>
      </c>
      <c r="G397" s="1066">
        <v>1</v>
      </c>
      <c r="H397" s="970">
        <v>185000</v>
      </c>
      <c r="I397" s="1066">
        <v>1</v>
      </c>
      <c r="J397" s="970">
        <v>185000</v>
      </c>
    </row>
    <row r="398" spans="1:10" ht="18" customHeight="1">
      <c r="A398" s="968">
        <v>383</v>
      </c>
      <c r="B398" s="1030" t="s">
        <v>3053</v>
      </c>
      <c r="C398" s="1058"/>
      <c r="D398" s="1066">
        <v>2021</v>
      </c>
      <c r="E398" s="1066" t="s">
        <v>12</v>
      </c>
      <c r="F398" s="968">
        <v>4000000</v>
      </c>
      <c r="G398" s="1066">
        <v>2</v>
      </c>
      <c r="H398" s="970">
        <v>8000000</v>
      </c>
      <c r="I398" s="1066">
        <v>2</v>
      </c>
      <c r="J398" s="970">
        <v>8000000</v>
      </c>
    </row>
    <row r="399" spans="1:10" ht="25.5">
      <c r="A399" s="968">
        <v>384</v>
      </c>
      <c r="B399" s="1030" t="s">
        <v>3054</v>
      </c>
      <c r="C399" s="1058">
        <v>2021</v>
      </c>
      <c r="D399" s="1066">
        <v>2022</v>
      </c>
      <c r="E399" s="1066" t="s">
        <v>184</v>
      </c>
      <c r="F399" s="968">
        <v>9487</v>
      </c>
      <c r="G399" s="1066">
        <v>9153</v>
      </c>
      <c r="H399" s="970">
        <v>86837467</v>
      </c>
      <c r="I399" s="1066">
        <v>9153</v>
      </c>
      <c r="J399" s="970">
        <v>86837467</v>
      </c>
    </row>
    <row r="400" spans="1:10">
      <c r="A400" s="968">
        <v>385</v>
      </c>
      <c r="B400" s="1030" t="s">
        <v>3055</v>
      </c>
      <c r="C400" s="1058"/>
      <c r="D400" s="1066">
        <v>2022</v>
      </c>
      <c r="E400" s="1066" t="s">
        <v>2910</v>
      </c>
      <c r="F400" s="968">
        <v>44864</v>
      </c>
      <c r="G400" s="1066">
        <v>825</v>
      </c>
      <c r="H400" s="970">
        <v>37012963</v>
      </c>
      <c r="I400" s="1066">
        <v>825</v>
      </c>
      <c r="J400" s="970">
        <v>37012963</v>
      </c>
    </row>
    <row r="401" spans="1:10">
      <c r="A401" s="968">
        <v>386</v>
      </c>
      <c r="B401" s="1030" t="s">
        <v>2904</v>
      </c>
      <c r="C401" s="1058"/>
      <c r="D401" s="1066">
        <v>2022</v>
      </c>
      <c r="E401" s="1066" t="s">
        <v>2910</v>
      </c>
      <c r="F401" s="968">
        <v>6075</v>
      </c>
      <c r="G401" s="1066">
        <v>3520</v>
      </c>
      <c r="H401" s="970">
        <v>21384750</v>
      </c>
      <c r="I401" s="1066">
        <v>3520</v>
      </c>
      <c r="J401" s="970">
        <v>21384750</v>
      </c>
    </row>
    <row r="402" spans="1:10">
      <c r="A402" s="968">
        <v>387</v>
      </c>
      <c r="B402" s="1030" t="s">
        <v>2959</v>
      </c>
      <c r="C402" s="1058"/>
      <c r="D402" s="1066">
        <v>2022</v>
      </c>
      <c r="E402" s="1066" t="s">
        <v>12</v>
      </c>
      <c r="F402" s="968">
        <v>98207</v>
      </c>
      <c r="G402" s="1066">
        <v>180</v>
      </c>
      <c r="H402" s="970">
        <v>17677260</v>
      </c>
      <c r="I402" s="1066">
        <v>180</v>
      </c>
      <c r="J402" s="970">
        <v>17677260</v>
      </c>
    </row>
    <row r="403" spans="1:10" ht="25.5">
      <c r="A403" s="968">
        <v>388</v>
      </c>
      <c r="B403" s="1030" t="s">
        <v>2961</v>
      </c>
      <c r="C403" s="1058"/>
      <c r="D403" s="1066">
        <v>2022</v>
      </c>
      <c r="E403" s="1066" t="s">
        <v>12</v>
      </c>
      <c r="F403" s="968">
        <v>2804569</v>
      </c>
      <c r="G403" s="1066">
        <v>4</v>
      </c>
      <c r="H403" s="970">
        <v>11218277</v>
      </c>
      <c r="I403" s="1066">
        <v>4</v>
      </c>
      <c r="J403" s="970">
        <v>11218277</v>
      </c>
    </row>
    <row r="404" spans="1:10">
      <c r="A404" s="968">
        <v>389</v>
      </c>
      <c r="B404" s="1030" t="s">
        <v>2968</v>
      </c>
      <c r="C404" s="1058"/>
      <c r="D404" s="1066">
        <v>2023</v>
      </c>
      <c r="E404" s="1066" t="s">
        <v>12</v>
      </c>
      <c r="F404" s="968">
        <v>25000</v>
      </c>
      <c r="G404" s="1066">
        <v>1</v>
      </c>
      <c r="H404" s="970">
        <v>25000</v>
      </c>
      <c r="I404" s="1066">
        <v>1</v>
      </c>
      <c r="J404" s="970">
        <v>25000</v>
      </c>
    </row>
    <row r="405" spans="1:10">
      <c r="A405" s="968">
        <v>390</v>
      </c>
      <c r="B405" s="1030" t="s">
        <v>3224</v>
      </c>
      <c r="C405" s="1058"/>
      <c r="D405" s="1066">
        <v>2023</v>
      </c>
      <c r="E405" s="1066" t="s">
        <v>2910</v>
      </c>
      <c r="F405" s="968">
        <v>5373</v>
      </c>
      <c r="G405" s="1066">
        <v>3108</v>
      </c>
      <c r="H405" s="970">
        <v>16699596</v>
      </c>
      <c r="I405" s="1066">
        <v>3108</v>
      </c>
      <c r="J405" s="970">
        <v>16699596</v>
      </c>
    </row>
    <row r="406" spans="1:10">
      <c r="A406" s="968"/>
      <c r="B406" s="1030"/>
      <c r="C406" s="1073"/>
      <c r="D406" s="1073"/>
      <c r="E406" s="969"/>
      <c r="F406" s="968"/>
      <c r="G406" s="1079">
        <f>SUM(G341:G405)</f>
        <v>173675.3</v>
      </c>
      <c r="H406" s="1079">
        <f t="shared" ref="H406:J406" si="26">SUM(H341:H405)</f>
        <v>1230535142</v>
      </c>
      <c r="I406" s="1079">
        <f t="shared" si="26"/>
        <v>173675.3</v>
      </c>
      <c r="J406" s="1079">
        <f t="shared" si="26"/>
        <v>1230535142</v>
      </c>
    </row>
    <row r="407" spans="1:10" ht="15.75">
      <c r="A407" s="1437" t="s">
        <v>2723</v>
      </c>
      <c r="B407" s="1437"/>
      <c r="C407" s="1437"/>
      <c r="D407" s="1437"/>
      <c r="E407" s="1437"/>
      <c r="F407" s="1437"/>
      <c r="G407" s="1437"/>
      <c r="H407" s="1437"/>
      <c r="I407" s="1437"/>
      <c r="J407" s="1437"/>
    </row>
    <row r="408" spans="1:10">
      <c r="A408" s="1029">
        <v>391</v>
      </c>
      <c r="B408" s="1080" t="s">
        <v>3056</v>
      </c>
      <c r="C408" s="972"/>
      <c r="D408" s="972">
        <v>1996</v>
      </c>
      <c r="E408" s="972" t="s">
        <v>12</v>
      </c>
      <c r="F408" s="972">
        <v>80000</v>
      </c>
      <c r="G408" s="972">
        <v>1</v>
      </c>
      <c r="H408" s="972">
        <v>80000</v>
      </c>
      <c r="I408" s="972">
        <v>1</v>
      </c>
      <c r="J408" s="972">
        <v>80000</v>
      </c>
    </row>
    <row r="409" spans="1:10">
      <c r="A409" s="1029">
        <v>392</v>
      </c>
      <c r="B409" s="1081" t="s">
        <v>3056</v>
      </c>
      <c r="C409" s="964"/>
      <c r="D409" s="964">
        <v>1997</v>
      </c>
      <c r="E409" s="964" t="s">
        <v>12</v>
      </c>
      <c r="F409" s="964">
        <v>88000</v>
      </c>
      <c r="G409" s="964">
        <v>1</v>
      </c>
      <c r="H409" s="964">
        <v>88000</v>
      </c>
      <c r="I409" s="964">
        <v>1</v>
      </c>
      <c r="J409" s="964">
        <v>88000</v>
      </c>
    </row>
    <row r="410" spans="1:10">
      <c r="A410" s="1029">
        <v>393</v>
      </c>
      <c r="B410" s="1081" t="s">
        <v>3057</v>
      </c>
      <c r="C410" s="964">
        <v>1980</v>
      </c>
      <c r="D410" s="964">
        <v>1980</v>
      </c>
      <c r="E410" s="964" t="s">
        <v>3058</v>
      </c>
      <c r="F410" s="964">
        <v>1235</v>
      </c>
      <c r="G410" s="964">
        <v>110</v>
      </c>
      <c r="H410" s="964">
        <v>135850</v>
      </c>
      <c r="I410" s="964">
        <v>110</v>
      </c>
      <c r="J410" s="964">
        <v>135850</v>
      </c>
    </row>
    <row r="411" spans="1:10">
      <c r="A411" s="1029">
        <v>394</v>
      </c>
      <c r="B411" s="1081" t="s">
        <v>3059</v>
      </c>
      <c r="C411" s="964">
        <v>1975</v>
      </c>
      <c r="D411" s="964">
        <v>1979</v>
      </c>
      <c r="E411" s="964" t="s">
        <v>2936</v>
      </c>
      <c r="F411" s="964">
        <v>1298.0999999999999</v>
      </c>
      <c r="G411" s="964">
        <v>4.74</v>
      </c>
      <c r="H411" s="964">
        <v>6153</v>
      </c>
      <c r="I411" s="964">
        <v>4.74</v>
      </c>
      <c r="J411" s="964">
        <v>6153</v>
      </c>
    </row>
    <row r="412" spans="1:10">
      <c r="A412" s="1029">
        <v>395</v>
      </c>
      <c r="B412" s="1081" t="s">
        <v>3060</v>
      </c>
      <c r="C412" s="964">
        <v>1830</v>
      </c>
      <c r="D412" s="964">
        <v>1835</v>
      </c>
      <c r="E412" s="964" t="s">
        <v>2936</v>
      </c>
      <c r="F412" s="964">
        <v>7913.8</v>
      </c>
      <c r="G412" s="964">
        <v>2.6</v>
      </c>
      <c r="H412" s="964">
        <v>20576</v>
      </c>
      <c r="I412" s="964">
        <v>2.6</v>
      </c>
      <c r="J412" s="964">
        <v>20576</v>
      </c>
    </row>
    <row r="413" spans="1:10" ht="16.5" customHeight="1">
      <c r="A413" s="1029">
        <v>396</v>
      </c>
      <c r="B413" s="1081" t="s">
        <v>3061</v>
      </c>
      <c r="C413" s="964"/>
      <c r="D413" s="964">
        <v>1995</v>
      </c>
      <c r="E413" s="964" t="s">
        <v>3058</v>
      </c>
      <c r="F413" s="964">
        <v>3186</v>
      </c>
      <c r="G413" s="964">
        <v>34</v>
      </c>
      <c r="H413" s="964">
        <v>108324</v>
      </c>
      <c r="I413" s="964">
        <v>34</v>
      </c>
      <c r="J413" s="964">
        <v>108324</v>
      </c>
    </row>
    <row r="414" spans="1:10" ht="24.95" customHeight="1">
      <c r="A414" s="1029">
        <v>397</v>
      </c>
      <c r="B414" s="1081" t="s">
        <v>3062</v>
      </c>
      <c r="C414" s="964"/>
      <c r="D414" s="964"/>
      <c r="E414" s="964"/>
      <c r="F414" s="964"/>
      <c r="G414" s="964"/>
      <c r="H414" s="964">
        <v>8504694</v>
      </c>
      <c r="I414" s="964"/>
      <c r="J414" s="964">
        <v>8504694</v>
      </c>
    </row>
    <row r="415" spans="1:10" ht="24.95" customHeight="1">
      <c r="A415" s="1029">
        <v>398</v>
      </c>
      <c r="B415" s="1081" t="s">
        <v>3063</v>
      </c>
      <c r="C415" s="964"/>
      <c r="D415" s="964">
        <v>1995</v>
      </c>
      <c r="E415" s="964" t="s">
        <v>767</v>
      </c>
      <c r="F415" s="964">
        <v>2822.6</v>
      </c>
      <c r="G415" s="964">
        <v>14</v>
      </c>
      <c r="H415" s="964">
        <v>39516</v>
      </c>
      <c r="I415" s="964">
        <v>14</v>
      </c>
      <c r="J415" s="964">
        <v>39516</v>
      </c>
    </row>
    <row r="416" spans="1:10" ht="24.95" customHeight="1">
      <c r="A416" s="1029">
        <v>399</v>
      </c>
      <c r="B416" s="1081" t="s">
        <v>3064</v>
      </c>
      <c r="C416" s="964">
        <v>1982</v>
      </c>
      <c r="D416" s="964">
        <v>1983</v>
      </c>
      <c r="E416" s="964" t="s">
        <v>767</v>
      </c>
      <c r="F416" s="964">
        <v>57100</v>
      </c>
      <c r="G416" s="964">
        <v>1416</v>
      </c>
      <c r="H416" s="964">
        <v>80854181</v>
      </c>
      <c r="I416" s="964">
        <v>1416</v>
      </c>
      <c r="J416" s="964">
        <v>80854181</v>
      </c>
    </row>
    <row r="417" spans="1:10">
      <c r="A417" s="1029">
        <v>400</v>
      </c>
      <c r="B417" s="1081" t="s">
        <v>3065</v>
      </c>
      <c r="C417" s="964"/>
      <c r="D417" s="964">
        <v>2010</v>
      </c>
      <c r="E417" s="964" t="s">
        <v>3066</v>
      </c>
      <c r="F417" s="964">
        <v>5544</v>
      </c>
      <c r="G417" s="964">
        <v>500</v>
      </c>
      <c r="H417" s="964">
        <v>2772000</v>
      </c>
      <c r="I417" s="964">
        <v>500</v>
      </c>
      <c r="J417" s="964">
        <v>2772000</v>
      </c>
    </row>
    <row r="418" spans="1:10">
      <c r="A418" s="1029">
        <v>401</v>
      </c>
      <c r="B418" s="1081" t="s">
        <v>3067</v>
      </c>
      <c r="C418" s="964"/>
      <c r="D418" s="964">
        <v>2010</v>
      </c>
      <c r="E418" s="964" t="s">
        <v>767</v>
      </c>
      <c r="F418" s="964">
        <v>6482.7</v>
      </c>
      <c r="G418" s="964">
        <v>290</v>
      </c>
      <c r="H418" s="964">
        <v>1880000</v>
      </c>
      <c r="I418" s="964">
        <v>290</v>
      </c>
      <c r="J418" s="964">
        <v>1880000</v>
      </c>
    </row>
    <row r="419" spans="1:10">
      <c r="A419" s="1029">
        <v>402</v>
      </c>
      <c r="B419" s="1081" t="s">
        <v>3068</v>
      </c>
      <c r="C419" s="964">
        <v>2018</v>
      </c>
      <c r="D419" s="964">
        <v>2019</v>
      </c>
      <c r="E419" s="964" t="s">
        <v>2913</v>
      </c>
      <c r="F419" s="964">
        <v>1600.8</v>
      </c>
      <c r="G419" s="964">
        <v>3200</v>
      </c>
      <c r="H419" s="964">
        <v>5122700</v>
      </c>
      <c r="I419" s="964">
        <v>3200</v>
      </c>
      <c r="J419" s="964">
        <v>5122700</v>
      </c>
    </row>
    <row r="420" spans="1:10">
      <c r="A420" s="1029">
        <v>403</v>
      </c>
      <c r="B420" s="1082" t="s">
        <v>2955</v>
      </c>
      <c r="C420" s="964"/>
      <c r="D420" s="964">
        <v>2019</v>
      </c>
      <c r="E420" s="964" t="s">
        <v>184</v>
      </c>
      <c r="F420" s="964">
        <v>2496</v>
      </c>
      <c r="G420" s="964">
        <v>1200</v>
      </c>
      <c r="H420" s="964">
        <v>2995200</v>
      </c>
      <c r="I420" s="964">
        <v>1200</v>
      </c>
      <c r="J420" s="964">
        <v>2995200</v>
      </c>
    </row>
    <row r="421" spans="1:10">
      <c r="A421" s="1029">
        <v>404</v>
      </c>
      <c r="B421" s="1082" t="s">
        <v>3069</v>
      </c>
      <c r="C421" s="964"/>
      <c r="D421" s="964">
        <v>2022</v>
      </c>
      <c r="E421" s="964" t="s">
        <v>2910</v>
      </c>
      <c r="F421" s="964">
        <v>37813</v>
      </c>
      <c r="G421" s="964">
        <v>380</v>
      </c>
      <c r="H421" s="964">
        <v>14369120</v>
      </c>
      <c r="I421" s="964">
        <v>380</v>
      </c>
      <c r="J421" s="964">
        <v>14369120</v>
      </c>
    </row>
    <row r="422" spans="1:10">
      <c r="A422" s="1029">
        <v>405</v>
      </c>
      <c r="B422" s="1082" t="s">
        <v>3070</v>
      </c>
      <c r="C422" s="964"/>
      <c r="D422" s="964">
        <v>2023</v>
      </c>
      <c r="E422" s="964" t="s">
        <v>12</v>
      </c>
      <c r="F422" s="964">
        <v>65000</v>
      </c>
      <c r="G422" s="964">
        <v>1</v>
      </c>
      <c r="H422" s="964">
        <v>65000</v>
      </c>
      <c r="I422" s="964">
        <v>1</v>
      </c>
      <c r="J422" s="964">
        <v>65000</v>
      </c>
    </row>
    <row r="423" spans="1:10">
      <c r="A423" s="1029">
        <v>406</v>
      </c>
      <c r="B423" s="1082" t="s">
        <v>2971</v>
      </c>
      <c r="C423" s="964"/>
      <c r="D423" s="964">
        <v>2023</v>
      </c>
      <c r="E423" s="964" t="s">
        <v>2910</v>
      </c>
      <c r="F423" s="964">
        <v>16457</v>
      </c>
      <c r="G423" s="964">
        <v>916</v>
      </c>
      <c r="H423" s="964">
        <v>15074422</v>
      </c>
      <c r="I423" s="964">
        <v>916</v>
      </c>
      <c r="J423" s="964">
        <v>15074422</v>
      </c>
    </row>
    <row r="424" spans="1:10">
      <c r="A424" s="1029">
        <v>407</v>
      </c>
      <c r="B424" s="1082" t="s">
        <v>3074</v>
      </c>
      <c r="C424" s="964"/>
      <c r="D424" s="964">
        <v>2023</v>
      </c>
      <c r="E424" s="964" t="s">
        <v>2910</v>
      </c>
      <c r="F424" s="964">
        <v>6908</v>
      </c>
      <c r="G424" s="964">
        <v>3850</v>
      </c>
      <c r="H424" s="964">
        <v>26595797</v>
      </c>
      <c r="I424" s="964">
        <v>3850</v>
      </c>
      <c r="J424" s="964">
        <v>26595797</v>
      </c>
    </row>
    <row r="425" spans="1:10">
      <c r="A425" s="1029">
        <v>408</v>
      </c>
      <c r="B425" s="1082" t="s">
        <v>2924</v>
      </c>
      <c r="C425" s="964"/>
      <c r="D425" s="964">
        <v>2023</v>
      </c>
      <c r="E425" s="964" t="s">
        <v>184</v>
      </c>
      <c r="F425" s="964">
        <v>11664</v>
      </c>
      <c r="G425" s="964">
        <v>1526</v>
      </c>
      <c r="H425" s="964">
        <v>17798799</v>
      </c>
      <c r="I425" s="964">
        <v>1526</v>
      </c>
      <c r="J425" s="964">
        <v>17798799</v>
      </c>
    </row>
    <row r="426" spans="1:10" ht="24.95" customHeight="1">
      <c r="A426" s="1083"/>
      <c r="B426" s="1084"/>
      <c r="C426" s="1085"/>
      <c r="D426" s="1085"/>
      <c r="E426" s="1085"/>
      <c r="F426" s="1085"/>
      <c r="G426" s="1086">
        <f>SUM(G408:G425)</f>
        <v>13446.34</v>
      </c>
      <c r="H426" s="1086">
        <f t="shared" ref="H426:J426" si="27">SUM(H408:H425)</f>
        <v>176510332</v>
      </c>
      <c r="I426" s="1086">
        <f t="shared" si="27"/>
        <v>13446.34</v>
      </c>
      <c r="J426" s="1086">
        <f t="shared" si="27"/>
        <v>176510332</v>
      </c>
    </row>
    <row r="427" spans="1:10" ht="24.95" customHeight="1">
      <c r="A427" s="1083"/>
      <c r="B427" s="1437" t="s">
        <v>396</v>
      </c>
      <c r="C427" s="1437"/>
      <c r="D427" s="1437"/>
      <c r="E427" s="1437"/>
      <c r="F427" s="1437"/>
      <c r="G427" s="1437"/>
      <c r="H427" s="1437"/>
      <c r="I427" s="1437"/>
      <c r="J427" s="1437"/>
    </row>
    <row r="428" spans="1:10" ht="24.95" customHeight="1">
      <c r="A428" s="974">
        <v>409</v>
      </c>
      <c r="B428" s="1087" t="s">
        <v>3071</v>
      </c>
      <c r="C428" s="1029">
        <v>2017</v>
      </c>
      <c r="D428" s="1088">
        <v>2017</v>
      </c>
      <c r="E428" s="973" t="s">
        <v>364</v>
      </c>
      <c r="F428" s="973">
        <v>3782.8</v>
      </c>
      <c r="G428" s="973">
        <v>1820</v>
      </c>
      <c r="H428" s="973">
        <v>6884696</v>
      </c>
      <c r="I428" s="976">
        <v>1820</v>
      </c>
      <c r="J428" s="974">
        <v>6884696</v>
      </c>
    </row>
    <row r="429" spans="1:10" ht="24.95" customHeight="1">
      <c r="A429" s="974">
        <v>410</v>
      </c>
      <c r="B429" s="1087" t="s">
        <v>3072</v>
      </c>
      <c r="C429" s="1088">
        <v>1980</v>
      </c>
      <c r="D429" s="1088">
        <v>1980</v>
      </c>
      <c r="E429" s="973" t="s">
        <v>12</v>
      </c>
      <c r="F429" s="973">
        <v>170000</v>
      </c>
      <c r="G429" s="973">
        <v>1</v>
      </c>
      <c r="H429" s="973">
        <f>F429*G429</f>
        <v>170000</v>
      </c>
      <c r="I429" s="976">
        <v>1</v>
      </c>
      <c r="J429" s="974">
        <f t="shared" ref="J429:J431" si="28">I429*F429</f>
        <v>170000</v>
      </c>
    </row>
    <row r="430" spans="1:10" ht="24.95" customHeight="1">
      <c r="A430" s="974">
        <v>411</v>
      </c>
      <c r="B430" s="1087" t="s">
        <v>3071</v>
      </c>
      <c r="C430" s="1088">
        <v>2009</v>
      </c>
      <c r="D430" s="1088">
        <v>2009</v>
      </c>
      <c r="E430" s="973" t="s">
        <v>364</v>
      </c>
      <c r="F430" s="973">
        <v>3165.2</v>
      </c>
      <c r="G430" s="973">
        <v>1718</v>
      </c>
      <c r="H430" s="1089">
        <v>5437814</v>
      </c>
      <c r="I430" s="976">
        <v>1718</v>
      </c>
      <c r="J430" s="1089">
        <v>5437814</v>
      </c>
    </row>
    <row r="431" spans="1:10" ht="24.95" customHeight="1">
      <c r="A431" s="974">
        <v>412</v>
      </c>
      <c r="B431" s="1087" t="s">
        <v>3073</v>
      </c>
      <c r="C431" s="1029">
        <v>1972</v>
      </c>
      <c r="D431" s="1088">
        <v>1980</v>
      </c>
      <c r="E431" s="973" t="s">
        <v>12</v>
      </c>
      <c r="F431" s="973">
        <v>414183</v>
      </c>
      <c r="G431" s="973">
        <v>1</v>
      </c>
      <c r="H431" s="973">
        <f>F431*G431</f>
        <v>414183</v>
      </c>
      <c r="I431" s="976">
        <v>1</v>
      </c>
      <c r="J431" s="974">
        <f t="shared" si="28"/>
        <v>414183</v>
      </c>
    </row>
    <row r="432" spans="1:10" ht="24.95" customHeight="1">
      <c r="A432" s="974">
        <v>413</v>
      </c>
      <c r="B432" s="1087" t="s">
        <v>3071</v>
      </c>
      <c r="C432" s="1029"/>
      <c r="D432" s="1088">
        <v>2013</v>
      </c>
      <c r="E432" s="973" t="s">
        <v>364</v>
      </c>
      <c r="F432" s="973">
        <v>3474</v>
      </c>
      <c r="G432" s="973">
        <v>2944</v>
      </c>
      <c r="H432" s="973">
        <v>10227456</v>
      </c>
      <c r="I432" s="976">
        <v>2944</v>
      </c>
      <c r="J432" s="974">
        <v>10227456</v>
      </c>
    </row>
    <row r="433" spans="1:10" ht="24.95" customHeight="1">
      <c r="A433" s="974">
        <v>414</v>
      </c>
      <c r="B433" s="1087" t="s">
        <v>3074</v>
      </c>
      <c r="C433" s="1029"/>
      <c r="D433" s="1088">
        <v>2015</v>
      </c>
      <c r="E433" s="973" t="s">
        <v>12</v>
      </c>
      <c r="F433" s="973">
        <v>10434</v>
      </c>
      <c r="G433" s="973">
        <v>1500</v>
      </c>
      <c r="H433" s="973">
        <v>15651000</v>
      </c>
      <c r="I433" s="976">
        <v>1500</v>
      </c>
      <c r="J433" s="974">
        <v>15651000</v>
      </c>
    </row>
    <row r="434" spans="1:10" ht="24.95" customHeight="1">
      <c r="A434" s="974">
        <v>415</v>
      </c>
      <c r="B434" s="1087" t="s">
        <v>3074</v>
      </c>
      <c r="C434" s="1029"/>
      <c r="D434" s="1088">
        <v>2017</v>
      </c>
      <c r="E434" s="973" t="s">
        <v>12</v>
      </c>
      <c r="F434" s="973">
        <v>10878</v>
      </c>
      <c r="G434" s="973">
        <v>2500</v>
      </c>
      <c r="H434" s="973">
        <v>27195000</v>
      </c>
      <c r="I434" s="976">
        <v>2500</v>
      </c>
      <c r="J434" s="974">
        <v>27195000</v>
      </c>
    </row>
    <row r="435" spans="1:10" ht="24.95" customHeight="1">
      <c r="A435" s="974">
        <v>416</v>
      </c>
      <c r="B435" s="1090" t="s">
        <v>3075</v>
      </c>
      <c r="C435" s="1029"/>
      <c r="D435" s="1088">
        <v>2019</v>
      </c>
      <c r="E435" s="973" t="s">
        <v>2910</v>
      </c>
      <c r="F435" s="974">
        <v>6129.89</v>
      </c>
      <c r="G435" s="973">
        <v>1237</v>
      </c>
      <c r="H435" s="973">
        <v>7582680</v>
      </c>
      <c r="I435" s="976">
        <v>1237</v>
      </c>
      <c r="J435" s="974">
        <v>7582680</v>
      </c>
    </row>
    <row r="436" spans="1:10" ht="24.95" customHeight="1">
      <c r="A436" s="974">
        <v>417</v>
      </c>
      <c r="B436" s="1090" t="s">
        <v>3076</v>
      </c>
      <c r="C436" s="1029"/>
      <c r="D436" s="1088">
        <v>2020</v>
      </c>
      <c r="E436" s="973" t="s">
        <v>12</v>
      </c>
      <c r="F436" s="974">
        <v>4860</v>
      </c>
      <c r="G436" s="973">
        <v>20</v>
      </c>
      <c r="H436" s="973">
        <v>97200</v>
      </c>
      <c r="I436" s="976">
        <v>20</v>
      </c>
      <c r="J436" s="974">
        <v>97200</v>
      </c>
    </row>
    <row r="437" spans="1:10" ht="24.95" customHeight="1">
      <c r="A437" s="974">
        <v>418</v>
      </c>
      <c r="B437" s="1090" t="s">
        <v>3077</v>
      </c>
      <c r="C437" s="1029"/>
      <c r="D437" s="1088">
        <v>2020</v>
      </c>
      <c r="E437" s="973" t="s">
        <v>2910</v>
      </c>
      <c r="F437" s="974">
        <v>2885</v>
      </c>
      <c r="G437" s="973">
        <v>190</v>
      </c>
      <c r="H437" s="973">
        <v>548200</v>
      </c>
      <c r="I437" s="976">
        <v>190</v>
      </c>
      <c r="J437" s="974">
        <v>548200</v>
      </c>
    </row>
    <row r="438" spans="1:10" ht="24.95" customHeight="1">
      <c r="A438" s="974">
        <v>419</v>
      </c>
      <c r="B438" s="1090" t="s">
        <v>3078</v>
      </c>
      <c r="C438" s="1088">
        <v>2020</v>
      </c>
      <c r="D438" s="1088">
        <v>2021</v>
      </c>
      <c r="E438" s="973" t="s">
        <v>184</v>
      </c>
      <c r="F438" s="974">
        <v>17228</v>
      </c>
      <c r="G438" s="975">
        <v>16408</v>
      </c>
      <c r="H438" s="973">
        <v>282685000</v>
      </c>
      <c r="I438" s="976">
        <v>16408</v>
      </c>
      <c r="J438" s="973">
        <v>282685000</v>
      </c>
    </row>
    <row r="439" spans="1:10" ht="24.95" customHeight="1">
      <c r="A439" s="974">
        <v>420</v>
      </c>
      <c r="B439" s="1090" t="s">
        <v>3075</v>
      </c>
      <c r="C439" s="1088">
        <v>2021</v>
      </c>
      <c r="D439" s="1091">
        <v>2022</v>
      </c>
      <c r="E439" s="973" t="s">
        <v>2910</v>
      </c>
      <c r="F439" s="974">
        <v>5525</v>
      </c>
      <c r="G439" s="975">
        <v>4696</v>
      </c>
      <c r="H439" s="973">
        <v>25946517</v>
      </c>
      <c r="I439" s="976">
        <v>4696</v>
      </c>
      <c r="J439" s="973">
        <v>25946517</v>
      </c>
    </row>
    <row r="440" spans="1:10" ht="24.95" customHeight="1">
      <c r="A440" s="974">
        <v>421</v>
      </c>
      <c r="B440" s="1090" t="s">
        <v>2901</v>
      </c>
      <c r="C440" s="1088"/>
      <c r="D440" s="1088">
        <v>2022</v>
      </c>
      <c r="E440" s="973" t="s">
        <v>1714</v>
      </c>
      <c r="F440" s="974">
        <v>362000</v>
      </c>
      <c r="G440" s="975">
        <v>1</v>
      </c>
      <c r="H440" s="973">
        <v>362000</v>
      </c>
      <c r="I440" s="976">
        <v>1</v>
      </c>
      <c r="J440" s="973">
        <v>362000</v>
      </c>
    </row>
    <row r="441" spans="1:10" ht="24.95" customHeight="1">
      <c r="A441" s="974">
        <v>422</v>
      </c>
      <c r="B441" s="1090" t="s">
        <v>2958</v>
      </c>
      <c r="C441" s="1088"/>
      <c r="D441" s="1088">
        <v>2022</v>
      </c>
      <c r="E441" s="973" t="s">
        <v>12</v>
      </c>
      <c r="F441" s="974">
        <v>108000</v>
      </c>
      <c r="G441" s="975">
        <v>4</v>
      </c>
      <c r="H441" s="973">
        <v>432000</v>
      </c>
      <c r="I441" s="976">
        <v>4</v>
      </c>
      <c r="J441" s="973">
        <v>432000</v>
      </c>
    </row>
    <row r="442" spans="1:10" ht="24.95" customHeight="1">
      <c r="A442" s="974">
        <v>423</v>
      </c>
      <c r="B442" s="1090" t="s">
        <v>2960</v>
      </c>
      <c r="C442" s="1088"/>
      <c r="D442" s="1088">
        <v>2022</v>
      </c>
      <c r="E442" s="973" t="s">
        <v>12</v>
      </c>
      <c r="F442" s="974">
        <v>46000</v>
      </c>
      <c r="G442" s="975">
        <v>2</v>
      </c>
      <c r="H442" s="973">
        <v>92000</v>
      </c>
      <c r="I442" s="976">
        <v>2</v>
      </c>
      <c r="J442" s="973">
        <v>92000</v>
      </c>
    </row>
    <row r="443" spans="1:10" ht="24.95" customHeight="1">
      <c r="A443" s="974">
        <v>424</v>
      </c>
      <c r="B443" s="1090" t="s">
        <v>3079</v>
      </c>
      <c r="C443" s="1088"/>
      <c r="D443" s="1088">
        <v>2023</v>
      </c>
      <c r="E443" s="973" t="s">
        <v>2910</v>
      </c>
      <c r="F443" s="974">
        <v>21640</v>
      </c>
      <c r="G443" s="975">
        <v>750</v>
      </c>
      <c r="H443" s="973">
        <v>16229854</v>
      </c>
      <c r="I443" s="975">
        <v>750</v>
      </c>
      <c r="J443" s="973">
        <v>16229854</v>
      </c>
    </row>
    <row r="444" spans="1:10" ht="24.95" customHeight="1">
      <c r="A444" s="974">
        <v>425</v>
      </c>
      <c r="B444" s="1090" t="s">
        <v>3224</v>
      </c>
      <c r="C444" s="1088"/>
      <c r="D444" s="1088">
        <v>2023</v>
      </c>
      <c r="E444" s="973" t="s">
        <v>2910</v>
      </c>
      <c r="F444" s="974">
        <v>4957</v>
      </c>
      <c r="G444" s="975">
        <v>3265</v>
      </c>
      <c r="H444" s="973">
        <v>16185080</v>
      </c>
      <c r="I444" s="975">
        <v>3265</v>
      </c>
      <c r="J444" s="973">
        <v>16185080</v>
      </c>
    </row>
    <row r="445" spans="1:10" ht="24.95" customHeight="1">
      <c r="A445" s="974">
        <v>426</v>
      </c>
      <c r="B445" s="1090" t="s">
        <v>2924</v>
      </c>
      <c r="C445" s="1088"/>
      <c r="D445" s="1088">
        <v>2023</v>
      </c>
      <c r="E445" s="973" t="s">
        <v>184</v>
      </c>
      <c r="F445" s="974">
        <v>11949</v>
      </c>
      <c r="G445" s="975">
        <v>3532</v>
      </c>
      <c r="H445" s="973">
        <v>42205050</v>
      </c>
      <c r="I445" s="975">
        <v>3532</v>
      </c>
      <c r="J445" s="973">
        <v>42205050</v>
      </c>
    </row>
    <row r="446" spans="1:10" ht="24.95" customHeight="1">
      <c r="A446" s="1092"/>
      <c r="B446" s="1093"/>
      <c r="C446" s="1083"/>
      <c r="D446" s="64"/>
      <c r="E446" s="65"/>
      <c r="F446" s="65"/>
      <c r="G446" s="1094">
        <f>SUM(G428:G445)</f>
        <v>40589</v>
      </c>
      <c r="H446" s="1094">
        <f>SUM(H428:H445)</f>
        <v>458345730</v>
      </c>
      <c r="I446" s="1094">
        <f t="shared" ref="I446:J446" si="29">SUM(I428:I445)</f>
        <v>40589</v>
      </c>
      <c r="J446" s="1094">
        <f t="shared" si="29"/>
        <v>458345730</v>
      </c>
    </row>
    <row r="447" spans="1:10" ht="24.95" customHeight="1">
      <c r="A447" s="1083"/>
      <c r="B447" s="1437" t="s">
        <v>3080</v>
      </c>
      <c r="C447" s="1437"/>
      <c r="D447" s="1437"/>
      <c r="E447" s="1437"/>
      <c r="F447" s="1437"/>
      <c r="G447" s="1437"/>
      <c r="H447" s="1437"/>
      <c r="I447" s="1437"/>
      <c r="J447" s="1437"/>
    </row>
    <row r="448" spans="1:10" s="978" customFormat="1" ht="24.95" customHeight="1">
      <c r="A448" s="974">
        <v>427</v>
      </c>
      <c r="B448" s="1095" t="s">
        <v>3081</v>
      </c>
      <c r="C448" s="964">
        <v>1980</v>
      </c>
      <c r="D448" s="964">
        <v>1980</v>
      </c>
      <c r="E448" s="1029" t="s">
        <v>767</v>
      </c>
      <c r="F448" s="964">
        <v>1382.4</v>
      </c>
      <c r="G448" s="964">
        <v>2000</v>
      </c>
      <c r="H448" s="964">
        <v>2764800</v>
      </c>
      <c r="I448" s="964">
        <v>2000</v>
      </c>
      <c r="J448" s="977">
        <v>2764800</v>
      </c>
    </row>
    <row r="449" spans="1:10" s="978" customFormat="1" ht="24.95" customHeight="1">
      <c r="A449" s="974">
        <v>428</v>
      </c>
      <c r="B449" s="1095" t="s">
        <v>3082</v>
      </c>
      <c r="C449" s="964">
        <v>1980</v>
      </c>
      <c r="D449" s="1029">
        <v>1980</v>
      </c>
      <c r="E449" s="1029" t="s">
        <v>767</v>
      </c>
      <c r="F449" s="1096">
        <v>1382.4</v>
      </c>
      <c r="G449" s="964">
        <v>3000</v>
      </c>
      <c r="H449" s="964">
        <v>4147200</v>
      </c>
      <c r="I449" s="964">
        <v>3000</v>
      </c>
      <c r="J449" s="977">
        <v>4147200</v>
      </c>
    </row>
    <row r="450" spans="1:10" s="978" customFormat="1" ht="24.95" customHeight="1">
      <c r="A450" s="974">
        <v>429</v>
      </c>
      <c r="B450" s="1097" t="s">
        <v>3083</v>
      </c>
      <c r="C450" s="964">
        <v>2001</v>
      </c>
      <c r="D450" s="1029">
        <v>2001</v>
      </c>
      <c r="E450" s="1029" t="s">
        <v>767</v>
      </c>
      <c r="F450" s="1098">
        <v>3801.6</v>
      </c>
      <c r="G450" s="964">
        <v>3300</v>
      </c>
      <c r="H450" s="964">
        <v>12545280</v>
      </c>
      <c r="I450" s="964">
        <v>3300</v>
      </c>
      <c r="J450" s="977">
        <v>12545280</v>
      </c>
    </row>
    <row r="451" spans="1:10" s="978" customFormat="1" ht="24.95" customHeight="1">
      <c r="A451" s="974">
        <v>430</v>
      </c>
      <c r="B451" s="1095" t="s">
        <v>3084</v>
      </c>
      <c r="C451" s="964">
        <v>2001</v>
      </c>
      <c r="D451" s="964">
        <v>2001</v>
      </c>
      <c r="E451" s="1029" t="s">
        <v>767</v>
      </c>
      <c r="F451" s="1098">
        <v>3801.6</v>
      </c>
      <c r="G451" s="964">
        <v>2300</v>
      </c>
      <c r="H451" s="977">
        <v>8743680</v>
      </c>
      <c r="I451" s="964">
        <v>2300</v>
      </c>
      <c r="J451" s="977">
        <v>8743680</v>
      </c>
    </row>
    <row r="452" spans="1:10" s="978" customFormat="1" ht="24.95" customHeight="1">
      <c r="A452" s="974">
        <v>431</v>
      </c>
      <c r="B452" s="1095" t="s">
        <v>3085</v>
      </c>
      <c r="C452" s="964">
        <v>2001</v>
      </c>
      <c r="D452" s="964">
        <v>2001</v>
      </c>
      <c r="E452" s="1029" t="s">
        <v>12</v>
      </c>
      <c r="F452" s="964">
        <v>522600</v>
      </c>
      <c r="G452" s="964">
        <v>1</v>
      </c>
      <c r="H452" s="964">
        <v>522600</v>
      </c>
      <c r="I452" s="964">
        <v>1</v>
      </c>
      <c r="J452" s="977">
        <f t="shared" ref="J452:J455" si="30">F452*G452</f>
        <v>522600</v>
      </c>
    </row>
    <row r="453" spans="1:10" s="978" customFormat="1" ht="24.95" customHeight="1">
      <c r="A453" s="974">
        <v>432</v>
      </c>
      <c r="B453" s="1095" t="s">
        <v>2924</v>
      </c>
      <c r="C453" s="964">
        <v>2018</v>
      </c>
      <c r="D453" s="964">
        <v>2018</v>
      </c>
      <c r="E453" s="1029" t="s">
        <v>184</v>
      </c>
      <c r="F453" s="964">
        <v>8398.2999999999993</v>
      </c>
      <c r="G453" s="964">
        <v>1800</v>
      </c>
      <c r="H453" s="964">
        <v>15117000</v>
      </c>
      <c r="I453" s="964">
        <v>1800</v>
      </c>
      <c r="J453" s="977">
        <v>15117000</v>
      </c>
    </row>
    <row r="454" spans="1:10" s="978" customFormat="1" ht="24.95" customHeight="1">
      <c r="A454" s="974">
        <v>433</v>
      </c>
      <c r="B454" s="1095" t="s">
        <v>499</v>
      </c>
      <c r="C454" s="964">
        <v>2006</v>
      </c>
      <c r="D454" s="964">
        <v>2006</v>
      </c>
      <c r="E454" s="1029" t="s">
        <v>12</v>
      </c>
      <c r="F454" s="964">
        <v>1093800</v>
      </c>
      <c r="G454" s="964">
        <v>1</v>
      </c>
      <c r="H454" s="964">
        <v>1093800</v>
      </c>
      <c r="I454" s="964">
        <v>1</v>
      </c>
      <c r="J454" s="977">
        <f t="shared" si="30"/>
        <v>1093800</v>
      </c>
    </row>
    <row r="455" spans="1:10" s="978" customFormat="1" ht="24.95" customHeight="1">
      <c r="A455" s="974">
        <v>434</v>
      </c>
      <c r="B455" s="1095" t="s">
        <v>3086</v>
      </c>
      <c r="C455" s="964">
        <v>2006</v>
      </c>
      <c r="D455" s="964">
        <v>2006</v>
      </c>
      <c r="E455" s="1029" t="s">
        <v>12</v>
      </c>
      <c r="F455" s="964">
        <v>2178.5</v>
      </c>
      <c r="G455" s="964">
        <v>4000</v>
      </c>
      <c r="H455" s="964">
        <v>8714000</v>
      </c>
      <c r="I455" s="964">
        <v>4000</v>
      </c>
      <c r="J455" s="977">
        <f t="shared" si="30"/>
        <v>8714000</v>
      </c>
    </row>
    <row r="456" spans="1:10" s="978" customFormat="1" ht="24.95" customHeight="1">
      <c r="A456" s="974">
        <v>435</v>
      </c>
      <c r="B456" s="1095" t="s">
        <v>3068</v>
      </c>
      <c r="C456" s="964">
        <v>2018</v>
      </c>
      <c r="D456" s="964">
        <v>2019</v>
      </c>
      <c r="E456" s="973" t="s">
        <v>2910</v>
      </c>
      <c r="F456" s="964">
        <v>2587.1</v>
      </c>
      <c r="G456" s="964">
        <v>1560</v>
      </c>
      <c r="H456" s="964">
        <v>4035900</v>
      </c>
      <c r="I456" s="964">
        <v>1560</v>
      </c>
      <c r="J456" s="977">
        <v>4035900</v>
      </c>
    </row>
    <row r="457" spans="1:10" s="978" customFormat="1" ht="24.95" customHeight="1">
      <c r="A457" s="974">
        <v>436</v>
      </c>
      <c r="B457" s="960" t="s">
        <v>3087</v>
      </c>
      <c r="C457" s="1026"/>
      <c r="D457" s="1026">
        <v>2021</v>
      </c>
      <c r="E457" s="963" t="s">
        <v>12</v>
      </c>
      <c r="F457" s="963">
        <v>2200000</v>
      </c>
      <c r="G457" s="1099">
        <v>1</v>
      </c>
      <c r="H457" s="1027">
        <v>2200000</v>
      </c>
      <c r="I457" s="1100">
        <v>1</v>
      </c>
      <c r="J457" s="703">
        <v>2200000</v>
      </c>
    </row>
    <row r="458" spans="1:10" s="978" customFormat="1" ht="24.95" customHeight="1">
      <c r="A458" s="974">
        <v>437</v>
      </c>
      <c r="B458" s="960" t="s">
        <v>3013</v>
      </c>
      <c r="C458" s="1026"/>
      <c r="D458" s="1026">
        <v>2022</v>
      </c>
      <c r="E458" s="963" t="s">
        <v>2910</v>
      </c>
      <c r="F458" s="963">
        <v>18054</v>
      </c>
      <c r="G458" s="1057">
        <v>1207</v>
      </c>
      <c r="H458" s="1027">
        <v>21791432</v>
      </c>
      <c r="I458" s="1100">
        <v>1207</v>
      </c>
      <c r="J458" s="703">
        <v>21791432</v>
      </c>
    </row>
    <row r="459" spans="1:10" s="978" customFormat="1" ht="24.95" customHeight="1">
      <c r="A459" s="974">
        <v>438</v>
      </c>
      <c r="B459" s="1101" t="s">
        <v>3088</v>
      </c>
      <c r="C459" s="1102"/>
      <c r="D459" s="1102"/>
      <c r="E459" s="1057" t="s">
        <v>12</v>
      </c>
      <c r="F459" s="1103">
        <v>570</v>
      </c>
      <c r="G459" s="1102">
        <v>320</v>
      </c>
      <c r="H459" s="1103">
        <f t="shared" ref="H459:H469" si="31">G459*F459</f>
        <v>182400</v>
      </c>
      <c r="I459" s="1102">
        <v>320</v>
      </c>
      <c r="J459" s="1104">
        <f t="shared" ref="J459:J469" si="32">I459*F459</f>
        <v>182400</v>
      </c>
    </row>
    <row r="460" spans="1:10">
      <c r="A460" s="974">
        <v>439</v>
      </c>
      <c r="B460" s="1101" t="s">
        <v>3089</v>
      </c>
      <c r="C460" s="1102"/>
      <c r="D460" s="1102"/>
      <c r="E460" s="1057" t="s">
        <v>12</v>
      </c>
      <c r="F460" s="1103">
        <v>522.49</v>
      </c>
      <c r="G460" s="1102">
        <v>320</v>
      </c>
      <c r="H460" s="1105">
        <f t="shared" si="31"/>
        <v>167196.79999999999</v>
      </c>
      <c r="I460" s="1102">
        <v>320</v>
      </c>
      <c r="J460" s="1104">
        <f t="shared" si="32"/>
        <v>167196.79999999999</v>
      </c>
    </row>
    <row r="461" spans="1:10">
      <c r="A461" s="974">
        <v>440</v>
      </c>
      <c r="B461" s="1101" t="s">
        <v>3090</v>
      </c>
      <c r="C461" s="1102"/>
      <c r="D461" s="1102"/>
      <c r="E461" s="1057" t="s">
        <v>12</v>
      </c>
      <c r="F461" s="1103">
        <v>570</v>
      </c>
      <c r="G461" s="1102">
        <v>40</v>
      </c>
      <c r="H461" s="1103">
        <f t="shared" si="31"/>
        <v>22800</v>
      </c>
      <c r="I461" s="1102">
        <v>40</v>
      </c>
      <c r="J461" s="1104">
        <f t="shared" si="32"/>
        <v>22800</v>
      </c>
    </row>
    <row r="462" spans="1:10">
      <c r="A462" s="974">
        <v>441</v>
      </c>
      <c r="B462" s="1101" t="s">
        <v>3091</v>
      </c>
      <c r="C462" s="1102"/>
      <c r="D462" s="1102"/>
      <c r="E462" s="1057" t="s">
        <v>12</v>
      </c>
      <c r="F462" s="1103">
        <v>665.01</v>
      </c>
      <c r="G462" s="1102">
        <v>40</v>
      </c>
      <c r="H462" s="1103">
        <v>26600</v>
      </c>
      <c r="I462" s="1102">
        <v>40</v>
      </c>
      <c r="J462" s="1104">
        <v>26600</v>
      </c>
    </row>
    <row r="463" spans="1:10">
      <c r="A463" s="974">
        <v>442</v>
      </c>
      <c r="B463" s="1101" t="s">
        <v>3092</v>
      </c>
      <c r="C463" s="1102"/>
      <c r="D463" s="1102"/>
      <c r="E463" s="1057" t="s">
        <v>12</v>
      </c>
      <c r="F463" s="1103">
        <v>2375</v>
      </c>
      <c r="G463" s="1102">
        <v>80</v>
      </c>
      <c r="H463" s="1103">
        <f t="shared" si="31"/>
        <v>190000</v>
      </c>
      <c r="I463" s="1102">
        <v>80</v>
      </c>
      <c r="J463" s="1104">
        <f t="shared" si="32"/>
        <v>190000</v>
      </c>
    </row>
    <row r="464" spans="1:10">
      <c r="A464" s="974">
        <v>443</v>
      </c>
      <c r="B464" s="1101" t="s">
        <v>3093</v>
      </c>
      <c r="C464" s="1102"/>
      <c r="D464" s="1102"/>
      <c r="E464" s="1057" t="s">
        <v>12</v>
      </c>
      <c r="F464" s="1103">
        <v>1187.5</v>
      </c>
      <c r="G464" s="1102">
        <v>59</v>
      </c>
      <c r="H464" s="1105">
        <f t="shared" si="31"/>
        <v>70062.5</v>
      </c>
      <c r="I464" s="1102">
        <v>59</v>
      </c>
      <c r="J464" s="1104">
        <f t="shared" si="32"/>
        <v>70062.5</v>
      </c>
    </row>
    <row r="465" spans="1:10">
      <c r="A465" s="974">
        <v>444</v>
      </c>
      <c r="B465" s="1101" t="s">
        <v>3094</v>
      </c>
      <c r="C465" s="1102"/>
      <c r="D465" s="1102"/>
      <c r="E465" s="1057" t="s">
        <v>12</v>
      </c>
      <c r="F465" s="1103">
        <v>598.5</v>
      </c>
      <c r="G465" s="1102">
        <v>60</v>
      </c>
      <c r="H465" s="1105">
        <f t="shared" si="31"/>
        <v>35910</v>
      </c>
      <c r="I465" s="1102">
        <v>60</v>
      </c>
      <c r="J465" s="1104">
        <f t="shared" si="32"/>
        <v>35910</v>
      </c>
    </row>
    <row r="466" spans="1:10">
      <c r="A466" s="974">
        <v>445</v>
      </c>
      <c r="B466" s="1101" t="s">
        <v>3095</v>
      </c>
      <c r="C466" s="1102"/>
      <c r="D466" s="1102"/>
      <c r="E466" s="1057" t="s">
        <v>12</v>
      </c>
      <c r="F466" s="1103">
        <v>237.5</v>
      </c>
      <c r="G466" s="1102">
        <v>80</v>
      </c>
      <c r="H466" s="1105">
        <f t="shared" si="31"/>
        <v>19000</v>
      </c>
      <c r="I466" s="1102">
        <v>80</v>
      </c>
      <c r="J466" s="1104">
        <f t="shared" si="32"/>
        <v>19000</v>
      </c>
    </row>
    <row r="467" spans="1:10">
      <c r="A467" s="974">
        <v>446</v>
      </c>
      <c r="B467" s="1101" t="s">
        <v>3096</v>
      </c>
      <c r="C467" s="1102"/>
      <c r="D467" s="1102"/>
      <c r="E467" s="1057" t="s">
        <v>12</v>
      </c>
      <c r="F467" s="1103">
        <v>190</v>
      </c>
      <c r="G467" s="1102">
        <v>80</v>
      </c>
      <c r="H467" s="1103">
        <f t="shared" si="31"/>
        <v>15200</v>
      </c>
      <c r="I467" s="1102">
        <v>80</v>
      </c>
      <c r="J467" s="1104">
        <f t="shared" si="32"/>
        <v>15200</v>
      </c>
    </row>
    <row r="468" spans="1:10">
      <c r="A468" s="974">
        <v>447</v>
      </c>
      <c r="B468" s="1101" t="s">
        <v>3097</v>
      </c>
      <c r="C468" s="1102"/>
      <c r="D468" s="1102"/>
      <c r="E468" s="1057" t="s">
        <v>12</v>
      </c>
      <c r="F468" s="1103">
        <v>2850</v>
      </c>
      <c r="G468" s="1102">
        <v>60</v>
      </c>
      <c r="H468" s="1103">
        <f t="shared" si="31"/>
        <v>171000</v>
      </c>
      <c r="I468" s="1102">
        <v>60</v>
      </c>
      <c r="J468" s="1104">
        <f t="shared" si="32"/>
        <v>171000</v>
      </c>
    </row>
    <row r="469" spans="1:10">
      <c r="A469" s="974">
        <v>448</v>
      </c>
      <c r="B469" s="1106" t="s">
        <v>3098</v>
      </c>
      <c r="C469" s="1102"/>
      <c r="D469" s="1102"/>
      <c r="E469" s="1057" t="s">
        <v>12</v>
      </c>
      <c r="F469" s="1103">
        <v>3325</v>
      </c>
      <c r="G469" s="1102">
        <v>6</v>
      </c>
      <c r="H469" s="1103">
        <f t="shared" si="31"/>
        <v>19950</v>
      </c>
      <c r="I469" s="1102">
        <v>6</v>
      </c>
      <c r="J469" s="1104">
        <f t="shared" si="32"/>
        <v>19950</v>
      </c>
    </row>
    <row r="470" spans="1:10">
      <c r="A470" s="974">
        <v>449</v>
      </c>
      <c r="B470" s="1106" t="s">
        <v>2971</v>
      </c>
      <c r="C470" s="1102"/>
      <c r="D470" s="1102">
        <v>2023</v>
      </c>
      <c r="E470" s="1057" t="s">
        <v>2910</v>
      </c>
      <c r="F470" s="1103">
        <v>10936</v>
      </c>
      <c r="G470" s="1102">
        <v>1501</v>
      </c>
      <c r="H470" s="1103">
        <v>16415329</v>
      </c>
      <c r="I470" s="1102">
        <v>1501</v>
      </c>
      <c r="J470" s="1103">
        <v>16415329</v>
      </c>
    </row>
    <row r="471" spans="1:10" s="979" customFormat="1" ht="12.75">
      <c r="A471" s="974">
        <v>450</v>
      </c>
      <c r="B471" s="1106" t="s">
        <v>2924</v>
      </c>
      <c r="C471" s="1102"/>
      <c r="D471" s="1102">
        <v>2023</v>
      </c>
      <c r="E471" s="1057" t="s">
        <v>184</v>
      </c>
      <c r="F471" s="1103">
        <v>11658</v>
      </c>
      <c r="G471" s="1102">
        <v>3457</v>
      </c>
      <c r="H471" s="1103">
        <v>40300489</v>
      </c>
      <c r="I471" s="1102">
        <v>3457</v>
      </c>
      <c r="J471" s="1103">
        <v>40300489</v>
      </c>
    </row>
    <row r="472" spans="1:10" s="979" customFormat="1">
      <c r="A472" s="1092"/>
      <c r="B472" s="1107"/>
      <c r="C472" s="1085"/>
      <c r="D472" s="1085"/>
      <c r="E472" s="1083"/>
      <c r="F472" s="1085"/>
      <c r="G472" s="1086">
        <f>SUM(G448:G471)</f>
        <v>25273</v>
      </c>
      <c r="H472" s="1108">
        <f t="shared" ref="H472:J472" si="33">SUM(H448:H471)</f>
        <v>139311629.30000001</v>
      </c>
      <c r="I472" s="1086">
        <f t="shared" si="33"/>
        <v>25273</v>
      </c>
      <c r="J472" s="1108">
        <f t="shared" si="33"/>
        <v>139311629.30000001</v>
      </c>
    </row>
    <row r="473" spans="1:10" s="979" customFormat="1" ht="24.95" customHeight="1">
      <c r="A473" s="1432" t="s">
        <v>3099</v>
      </c>
      <c r="B473" s="1433"/>
      <c r="C473" s="1433"/>
      <c r="D473" s="1433"/>
      <c r="E473" s="1433"/>
      <c r="F473" s="1433"/>
      <c r="G473" s="1433"/>
      <c r="H473" s="1433"/>
      <c r="I473" s="1433"/>
      <c r="J473" s="1434"/>
    </row>
    <row r="474" spans="1:10" s="979" customFormat="1" ht="12.75">
      <c r="A474" s="1088">
        <v>451</v>
      </c>
      <c r="B474" s="1087" t="s">
        <v>3009</v>
      </c>
      <c r="C474" s="1088"/>
      <c r="D474" s="1088">
        <v>2022</v>
      </c>
      <c r="E474" s="1088" t="s">
        <v>2910</v>
      </c>
      <c r="F474" s="1088">
        <v>47745</v>
      </c>
      <c r="G474" s="1088">
        <v>2460</v>
      </c>
      <c r="H474" s="1109">
        <v>117454420</v>
      </c>
      <c r="I474" s="1088">
        <v>2460</v>
      </c>
      <c r="J474" s="1088">
        <v>117454420</v>
      </c>
    </row>
    <row r="475" spans="1:10" s="979" customFormat="1" ht="12.75">
      <c r="A475" s="1088">
        <v>452</v>
      </c>
      <c r="B475" s="1087" t="s">
        <v>2954</v>
      </c>
      <c r="C475" s="1088"/>
      <c r="D475" s="1088">
        <v>2022</v>
      </c>
      <c r="E475" s="1088" t="s">
        <v>2910</v>
      </c>
      <c r="F475" s="1088">
        <v>25243</v>
      </c>
      <c r="G475" s="1088">
        <v>504</v>
      </c>
      <c r="H475" s="1088">
        <v>12722708</v>
      </c>
      <c r="I475" s="1088">
        <v>504</v>
      </c>
      <c r="J475" s="1088">
        <v>12722708</v>
      </c>
    </row>
    <row r="476" spans="1:10" s="979" customFormat="1" ht="12.75">
      <c r="A476" s="1088">
        <v>453</v>
      </c>
      <c r="B476" s="1087" t="s">
        <v>2904</v>
      </c>
      <c r="C476" s="1088"/>
      <c r="D476" s="1088">
        <v>2022</v>
      </c>
      <c r="E476" s="1088" t="s">
        <v>184</v>
      </c>
      <c r="F476" s="1088">
        <v>6075</v>
      </c>
      <c r="G476" s="1088">
        <v>2247</v>
      </c>
      <c r="H476" s="1088">
        <v>13651000</v>
      </c>
      <c r="I476" s="1088">
        <v>2247</v>
      </c>
      <c r="J476" s="1088">
        <v>13651000</v>
      </c>
    </row>
    <row r="477" spans="1:10" s="979" customFormat="1" ht="12.75">
      <c r="A477" s="1088">
        <v>454</v>
      </c>
      <c r="B477" s="1087" t="s">
        <v>3100</v>
      </c>
      <c r="C477" s="1088"/>
      <c r="D477" s="1088">
        <v>2022</v>
      </c>
      <c r="E477" s="1088" t="s">
        <v>12</v>
      </c>
      <c r="F477" s="1088">
        <v>11121500</v>
      </c>
      <c r="G477" s="1088">
        <v>1</v>
      </c>
      <c r="H477" s="1088">
        <v>11121500</v>
      </c>
      <c r="I477" s="1088">
        <v>1</v>
      </c>
      <c r="J477" s="1088">
        <v>11121500</v>
      </c>
    </row>
    <row r="478" spans="1:10" s="979" customFormat="1" ht="24.95" customHeight="1">
      <c r="A478" s="1088">
        <v>455</v>
      </c>
      <c r="B478" s="1087" t="s">
        <v>3101</v>
      </c>
      <c r="C478" s="1088"/>
      <c r="D478" s="1088">
        <v>2022</v>
      </c>
      <c r="E478" s="1088" t="s">
        <v>2957</v>
      </c>
      <c r="F478" s="1088">
        <v>29341169</v>
      </c>
      <c r="G478" s="1088">
        <v>1</v>
      </c>
      <c r="H478" s="1088">
        <v>29341169</v>
      </c>
      <c r="I478" s="1088">
        <v>1</v>
      </c>
      <c r="J478" s="1088">
        <v>29341169</v>
      </c>
    </row>
    <row r="479" spans="1:10" s="979" customFormat="1" ht="24.95" customHeight="1">
      <c r="A479" s="1088">
        <v>456</v>
      </c>
      <c r="B479" s="1087" t="s">
        <v>2960</v>
      </c>
      <c r="C479" s="1088"/>
      <c r="D479" s="1088">
        <v>2022</v>
      </c>
      <c r="E479" s="1088" t="s">
        <v>12</v>
      </c>
      <c r="F479" s="1088">
        <v>46000</v>
      </c>
      <c r="G479" s="1088">
        <v>5</v>
      </c>
      <c r="H479" s="1088">
        <v>230000</v>
      </c>
      <c r="I479" s="1088">
        <v>5</v>
      </c>
      <c r="J479" s="1088">
        <v>230000</v>
      </c>
    </row>
    <row r="480" spans="1:10" s="979" customFormat="1" ht="24.95" customHeight="1">
      <c r="A480" s="1088">
        <v>457</v>
      </c>
      <c r="B480" s="1087" t="s">
        <v>3102</v>
      </c>
      <c r="C480" s="1088"/>
      <c r="D480" s="1088">
        <v>2022</v>
      </c>
      <c r="E480" s="1088" t="s">
        <v>12</v>
      </c>
      <c r="F480" s="1088">
        <v>60000</v>
      </c>
      <c r="G480" s="1088">
        <v>1</v>
      </c>
      <c r="H480" s="1088">
        <v>60000</v>
      </c>
      <c r="I480" s="1088">
        <v>1</v>
      </c>
      <c r="J480" s="1088">
        <v>60000</v>
      </c>
    </row>
    <row r="481" spans="1:10" s="979" customFormat="1" ht="24.95" customHeight="1">
      <c r="A481" s="1088">
        <v>458</v>
      </c>
      <c r="B481" s="1087" t="s">
        <v>3103</v>
      </c>
      <c r="C481" s="1088"/>
      <c r="D481" s="1088">
        <v>2022</v>
      </c>
      <c r="E481" s="1088" t="s">
        <v>12</v>
      </c>
      <c r="F481" s="1088">
        <v>61900</v>
      </c>
      <c r="G481" s="1088">
        <v>1</v>
      </c>
      <c r="H481" s="1088">
        <v>61900</v>
      </c>
      <c r="I481" s="1088">
        <v>1</v>
      </c>
      <c r="J481" s="1088">
        <v>61900</v>
      </c>
    </row>
    <row r="482" spans="1:10" s="979" customFormat="1" ht="24.95" customHeight="1">
      <c r="A482" s="1088">
        <v>459</v>
      </c>
      <c r="B482" s="1087" t="s">
        <v>3104</v>
      </c>
      <c r="C482" s="1088"/>
      <c r="D482" s="1088">
        <v>2023</v>
      </c>
      <c r="E482" s="1088" t="s">
        <v>12</v>
      </c>
      <c r="F482" s="1088">
        <v>219700</v>
      </c>
      <c r="G482" s="1088">
        <v>1</v>
      </c>
      <c r="H482" s="1088">
        <v>219700</v>
      </c>
      <c r="I482" s="1088">
        <v>1</v>
      </c>
      <c r="J482" s="1088">
        <v>219700</v>
      </c>
    </row>
    <row r="483" spans="1:10" s="979" customFormat="1" ht="24.95" customHeight="1">
      <c r="A483" s="1088">
        <v>460</v>
      </c>
      <c r="B483" s="934" t="s">
        <v>3105</v>
      </c>
      <c r="C483" s="936">
        <v>1978</v>
      </c>
      <c r="D483" s="936"/>
      <c r="E483" s="221" t="s">
        <v>12</v>
      </c>
      <c r="F483" s="703">
        <v>24445700</v>
      </c>
      <c r="G483" s="936">
        <v>1</v>
      </c>
      <c r="H483" s="957">
        <f>G483*F483</f>
        <v>24445700</v>
      </c>
      <c r="I483" s="956">
        <v>1</v>
      </c>
      <c r="J483" s="957">
        <f>I483*H483</f>
        <v>24445700</v>
      </c>
    </row>
    <row r="484" spans="1:10" s="979" customFormat="1" ht="24.95" customHeight="1">
      <c r="A484" s="1088">
        <v>461</v>
      </c>
      <c r="B484" s="934" t="s">
        <v>3106</v>
      </c>
      <c r="C484" s="936">
        <v>1987</v>
      </c>
      <c r="D484" s="936"/>
      <c r="E484" s="221" t="s">
        <v>12</v>
      </c>
      <c r="F484" s="703">
        <v>12703200</v>
      </c>
      <c r="G484" s="936">
        <v>1</v>
      </c>
      <c r="H484" s="957">
        <f>F484*G484</f>
        <v>12703200</v>
      </c>
      <c r="I484" s="956">
        <v>1</v>
      </c>
      <c r="J484" s="957">
        <f t="shared" ref="J484:J500" si="34">I484*F484</f>
        <v>12703200</v>
      </c>
    </row>
    <row r="485" spans="1:10" s="979" customFormat="1" ht="24.95" customHeight="1">
      <c r="A485" s="1088">
        <v>462</v>
      </c>
      <c r="B485" s="980" t="s">
        <v>3107</v>
      </c>
      <c r="C485" s="936">
        <v>1990</v>
      </c>
      <c r="D485" s="936"/>
      <c r="E485" s="221" t="s">
        <v>12</v>
      </c>
      <c r="F485" s="703">
        <v>1327000</v>
      </c>
      <c r="G485" s="936">
        <v>1</v>
      </c>
      <c r="H485" s="957">
        <f>F485*G485</f>
        <v>1327000</v>
      </c>
      <c r="I485" s="956">
        <v>1</v>
      </c>
      <c r="J485" s="957">
        <f t="shared" si="34"/>
        <v>1327000</v>
      </c>
    </row>
    <row r="486" spans="1:10" s="979" customFormat="1" ht="24.95" customHeight="1">
      <c r="A486" s="1088">
        <v>463</v>
      </c>
      <c r="B486" s="934" t="s">
        <v>3108</v>
      </c>
      <c r="C486" s="936">
        <v>1971</v>
      </c>
      <c r="D486" s="936"/>
      <c r="E486" s="221" t="s">
        <v>12</v>
      </c>
      <c r="F486" s="703">
        <v>54077100</v>
      </c>
      <c r="G486" s="936">
        <v>1</v>
      </c>
      <c r="H486" s="957">
        <f>G486*F486</f>
        <v>54077100</v>
      </c>
      <c r="I486" s="956">
        <v>1</v>
      </c>
      <c r="J486" s="957">
        <f t="shared" si="34"/>
        <v>54077100</v>
      </c>
    </row>
    <row r="487" spans="1:10" s="979" customFormat="1" ht="24.95" customHeight="1">
      <c r="A487" s="1088">
        <v>464</v>
      </c>
      <c r="B487" s="934" t="s">
        <v>3109</v>
      </c>
      <c r="C487" s="936">
        <v>1972</v>
      </c>
      <c r="D487" s="936"/>
      <c r="E487" s="221" t="s">
        <v>12</v>
      </c>
      <c r="F487" s="703">
        <v>544146086</v>
      </c>
      <c r="G487" s="936">
        <v>1</v>
      </c>
      <c r="H487" s="703">
        <f>G487*F487</f>
        <v>544146086</v>
      </c>
      <c r="I487" s="956">
        <v>1</v>
      </c>
      <c r="J487" s="703">
        <f t="shared" si="34"/>
        <v>544146086</v>
      </c>
    </row>
    <row r="488" spans="1:10" s="979" customFormat="1" ht="24.95" customHeight="1">
      <c r="A488" s="1088">
        <v>465</v>
      </c>
      <c r="B488" s="934" t="s">
        <v>3110</v>
      </c>
      <c r="C488" s="936">
        <v>1963</v>
      </c>
      <c r="D488" s="936"/>
      <c r="E488" s="221" t="s">
        <v>12</v>
      </c>
      <c r="F488" s="703">
        <v>32687800</v>
      </c>
      <c r="G488" s="936">
        <v>1</v>
      </c>
      <c r="H488" s="703">
        <f>F488*G488</f>
        <v>32687800</v>
      </c>
      <c r="I488" s="956">
        <v>1</v>
      </c>
      <c r="J488" s="703">
        <f t="shared" si="34"/>
        <v>32687800</v>
      </c>
    </row>
    <row r="489" spans="1:10" s="979" customFormat="1" ht="24.95" customHeight="1">
      <c r="A489" s="1088">
        <v>466</v>
      </c>
      <c r="B489" s="934" t="s">
        <v>3111</v>
      </c>
      <c r="C489" s="936">
        <v>1980</v>
      </c>
      <c r="D489" s="936"/>
      <c r="E489" s="221" t="s">
        <v>12</v>
      </c>
      <c r="F489" s="703">
        <v>125919400</v>
      </c>
      <c r="G489" s="936">
        <v>1</v>
      </c>
      <c r="H489" s="703">
        <f>G489*F489</f>
        <v>125919400</v>
      </c>
      <c r="I489" s="956">
        <v>1</v>
      </c>
      <c r="J489" s="957">
        <f t="shared" si="34"/>
        <v>125919400</v>
      </c>
    </row>
    <row r="490" spans="1:10" s="979" customFormat="1" ht="24.95" customHeight="1">
      <c r="A490" s="1088">
        <v>467</v>
      </c>
      <c r="B490" s="980" t="s">
        <v>3112</v>
      </c>
      <c r="C490" s="936">
        <v>2011</v>
      </c>
      <c r="D490" s="936"/>
      <c r="E490" s="221" t="s">
        <v>12</v>
      </c>
      <c r="F490" s="703">
        <v>12861700</v>
      </c>
      <c r="G490" s="936">
        <v>1</v>
      </c>
      <c r="H490" s="957">
        <f t="shared" ref="H490:H502" si="35">G490*F490</f>
        <v>12861700</v>
      </c>
      <c r="I490" s="956">
        <v>1</v>
      </c>
      <c r="J490" s="957">
        <f t="shared" si="34"/>
        <v>12861700</v>
      </c>
    </row>
    <row r="491" spans="1:10" s="979" customFormat="1" ht="24.95" customHeight="1">
      <c r="A491" s="1088">
        <v>468</v>
      </c>
      <c r="B491" s="981" t="s">
        <v>3113</v>
      </c>
      <c r="C491" s="1110">
        <v>2011</v>
      </c>
      <c r="D491" s="1110"/>
      <c r="E491" s="1111" t="s">
        <v>12</v>
      </c>
      <c r="F491" s="1112">
        <v>3200000</v>
      </c>
      <c r="G491" s="1113">
        <v>1</v>
      </c>
      <c r="H491" s="1112">
        <f t="shared" ref="H491:H492" si="36">F491*G491</f>
        <v>3200000</v>
      </c>
      <c r="I491" s="1114">
        <v>1</v>
      </c>
      <c r="J491" s="1115">
        <f>H491*I491</f>
        <v>3200000</v>
      </c>
    </row>
    <row r="492" spans="1:10" s="979" customFormat="1" ht="24.95" customHeight="1">
      <c r="A492" s="1088">
        <v>469</v>
      </c>
      <c r="B492" s="981" t="s">
        <v>3114</v>
      </c>
      <c r="C492" s="1110">
        <v>1975</v>
      </c>
      <c r="D492" s="1110"/>
      <c r="E492" s="1111" t="s">
        <v>12</v>
      </c>
      <c r="F492" s="1112">
        <v>54288000</v>
      </c>
      <c r="G492" s="1113">
        <v>1</v>
      </c>
      <c r="H492" s="1112">
        <f t="shared" si="36"/>
        <v>54288000</v>
      </c>
      <c r="I492" s="1114">
        <v>1</v>
      </c>
      <c r="J492" s="1115">
        <f>H492*I492</f>
        <v>54288000</v>
      </c>
    </row>
    <row r="493" spans="1:10" s="979" customFormat="1" ht="24.95" customHeight="1">
      <c r="A493" s="1088">
        <v>470</v>
      </c>
      <c r="B493" s="980" t="s">
        <v>3115</v>
      </c>
      <c r="C493" s="936">
        <v>2018</v>
      </c>
      <c r="D493" s="936"/>
      <c r="E493" s="221" t="s">
        <v>12</v>
      </c>
      <c r="F493" s="703">
        <v>68500</v>
      </c>
      <c r="G493" s="936">
        <v>300</v>
      </c>
      <c r="H493" s="957">
        <f t="shared" si="35"/>
        <v>20550000</v>
      </c>
      <c r="I493" s="956">
        <v>300</v>
      </c>
      <c r="J493" s="957">
        <f t="shared" si="34"/>
        <v>20550000</v>
      </c>
    </row>
    <row r="494" spans="1:10" s="979" customFormat="1" ht="24.95" customHeight="1">
      <c r="A494" s="1088">
        <v>471</v>
      </c>
      <c r="B494" s="980" t="s">
        <v>3116</v>
      </c>
      <c r="C494" s="936">
        <v>2018</v>
      </c>
      <c r="D494" s="936"/>
      <c r="E494" s="221" t="s">
        <v>12</v>
      </c>
      <c r="F494" s="703">
        <v>418000</v>
      </c>
      <c r="G494" s="936">
        <v>1</v>
      </c>
      <c r="H494" s="957">
        <f t="shared" si="35"/>
        <v>418000</v>
      </c>
      <c r="I494" s="956">
        <v>1</v>
      </c>
      <c r="J494" s="957">
        <f t="shared" si="34"/>
        <v>418000</v>
      </c>
    </row>
    <row r="495" spans="1:10" s="979" customFormat="1" ht="24.95" customHeight="1">
      <c r="A495" s="1088">
        <v>472</v>
      </c>
      <c r="B495" s="243" t="s">
        <v>3117</v>
      </c>
      <c r="C495" s="222">
        <v>2018</v>
      </c>
      <c r="D495" s="222"/>
      <c r="E495" s="221" t="s">
        <v>12</v>
      </c>
      <c r="F495" s="939">
        <v>10000</v>
      </c>
      <c r="G495" s="222">
        <v>10</v>
      </c>
      <c r="H495" s="939">
        <f t="shared" si="35"/>
        <v>100000</v>
      </c>
      <c r="I495" s="936">
        <v>10</v>
      </c>
      <c r="J495" s="939">
        <f t="shared" si="34"/>
        <v>100000</v>
      </c>
    </row>
    <row r="496" spans="1:10" s="979" customFormat="1" ht="24.95" customHeight="1">
      <c r="A496" s="1088">
        <v>473</v>
      </c>
      <c r="B496" s="980" t="s">
        <v>3115</v>
      </c>
      <c r="C496" s="221">
        <v>2017</v>
      </c>
      <c r="D496" s="221"/>
      <c r="E496" s="221" t="s">
        <v>12</v>
      </c>
      <c r="F496" s="703">
        <v>100000</v>
      </c>
      <c r="G496" s="936">
        <v>138</v>
      </c>
      <c r="H496" s="957">
        <f t="shared" si="35"/>
        <v>13800000</v>
      </c>
      <c r="I496" s="956">
        <v>138</v>
      </c>
      <c r="J496" s="957">
        <f t="shared" si="34"/>
        <v>13800000</v>
      </c>
    </row>
    <row r="497" spans="1:10" s="979" customFormat="1" ht="24.95" customHeight="1">
      <c r="A497" s="1088">
        <v>474</v>
      </c>
      <c r="B497" s="980" t="s">
        <v>3118</v>
      </c>
      <c r="C497" s="221">
        <v>2019</v>
      </c>
      <c r="D497" s="221"/>
      <c r="E497" s="221" t="s">
        <v>12</v>
      </c>
      <c r="F497" s="982">
        <v>20003300</v>
      </c>
      <c r="G497" s="956">
        <v>1</v>
      </c>
      <c r="H497" s="957">
        <f t="shared" si="35"/>
        <v>20003300</v>
      </c>
      <c r="I497" s="956">
        <v>1</v>
      </c>
      <c r="J497" s="957">
        <f t="shared" si="34"/>
        <v>20003300</v>
      </c>
    </row>
    <row r="498" spans="1:10" s="979" customFormat="1" ht="24.95" customHeight="1">
      <c r="A498" s="1088">
        <v>475</v>
      </c>
      <c r="B498" s="934" t="s">
        <v>3119</v>
      </c>
      <c r="C498" s="221">
        <v>2019</v>
      </c>
      <c r="D498" s="221"/>
      <c r="E498" s="221" t="s">
        <v>12</v>
      </c>
      <c r="F498" s="982">
        <v>12555480</v>
      </c>
      <c r="G498" s="956">
        <v>1</v>
      </c>
      <c r="H498" s="957">
        <f t="shared" si="35"/>
        <v>12555480</v>
      </c>
      <c r="I498" s="956">
        <v>1</v>
      </c>
      <c r="J498" s="957">
        <f t="shared" si="34"/>
        <v>12555480</v>
      </c>
    </row>
    <row r="499" spans="1:10" s="979" customFormat="1" ht="24.95" customHeight="1">
      <c r="A499" s="1088">
        <v>476</v>
      </c>
      <c r="B499" s="980" t="s">
        <v>3116</v>
      </c>
      <c r="C499" s="221">
        <v>2019</v>
      </c>
      <c r="D499" s="221"/>
      <c r="E499" s="221" t="s">
        <v>12</v>
      </c>
      <c r="F499" s="982">
        <v>32000</v>
      </c>
      <c r="G499" s="956">
        <v>1</v>
      </c>
      <c r="H499" s="957">
        <f t="shared" si="35"/>
        <v>32000</v>
      </c>
      <c r="I499" s="956">
        <v>1</v>
      </c>
      <c r="J499" s="957">
        <f t="shared" si="34"/>
        <v>32000</v>
      </c>
    </row>
    <row r="500" spans="1:10" s="979" customFormat="1" ht="24.95" customHeight="1">
      <c r="A500" s="1088">
        <v>477</v>
      </c>
      <c r="B500" s="934" t="s">
        <v>3120</v>
      </c>
      <c r="C500" s="221">
        <v>2019</v>
      </c>
      <c r="D500" s="221"/>
      <c r="E500" s="221" t="s">
        <v>12</v>
      </c>
      <c r="F500" s="982">
        <v>12000</v>
      </c>
      <c r="G500" s="956">
        <v>5</v>
      </c>
      <c r="H500" s="957">
        <f t="shared" si="35"/>
        <v>60000</v>
      </c>
      <c r="I500" s="956">
        <v>5</v>
      </c>
      <c r="J500" s="957">
        <f t="shared" si="34"/>
        <v>60000</v>
      </c>
    </row>
    <row r="501" spans="1:10" s="979" customFormat="1" ht="24.95" customHeight="1">
      <c r="A501" s="1088">
        <v>478</v>
      </c>
      <c r="B501" s="934" t="s">
        <v>3121</v>
      </c>
      <c r="C501" s="221">
        <v>2019</v>
      </c>
      <c r="D501" s="221"/>
      <c r="E501" s="221" t="s">
        <v>12</v>
      </c>
      <c r="F501" s="982">
        <v>18000</v>
      </c>
      <c r="G501" s="956">
        <v>1</v>
      </c>
      <c r="H501" s="957">
        <f t="shared" si="35"/>
        <v>18000</v>
      </c>
      <c r="I501" s="956">
        <v>1</v>
      </c>
      <c r="J501" s="957">
        <f>I501*H501</f>
        <v>18000</v>
      </c>
    </row>
    <row r="502" spans="1:10" s="979" customFormat="1" ht="24.95" customHeight="1">
      <c r="A502" s="1088">
        <v>479</v>
      </c>
      <c r="B502" s="980" t="s">
        <v>3122</v>
      </c>
      <c r="C502" s="221">
        <v>2019</v>
      </c>
      <c r="D502" s="221"/>
      <c r="E502" s="221" t="s">
        <v>12</v>
      </c>
      <c r="F502" s="982">
        <v>7971364</v>
      </c>
      <c r="G502" s="956">
        <v>1</v>
      </c>
      <c r="H502" s="957">
        <f t="shared" si="35"/>
        <v>7971364</v>
      </c>
      <c r="I502" s="956">
        <v>1</v>
      </c>
      <c r="J502" s="957">
        <f>I502*H502</f>
        <v>7971364</v>
      </c>
    </row>
    <row r="503" spans="1:10" s="979" customFormat="1" ht="24.95" customHeight="1">
      <c r="A503" s="1088">
        <v>480</v>
      </c>
      <c r="B503" s="980" t="s">
        <v>3123</v>
      </c>
      <c r="C503" s="221">
        <v>2021</v>
      </c>
      <c r="D503" s="221"/>
      <c r="E503" s="221" t="s">
        <v>12</v>
      </c>
      <c r="F503" s="982">
        <v>150000</v>
      </c>
      <c r="G503" s="956">
        <v>1</v>
      </c>
      <c r="H503" s="957">
        <f>F503*G503</f>
        <v>150000</v>
      </c>
      <c r="I503" s="956">
        <v>1</v>
      </c>
      <c r="J503" s="957">
        <f t="shared" ref="J503:J510" si="37">I503*F503</f>
        <v>150000</v>
      </c>
    </row>
    <row r="504" spans="1:10" s="979" customFormat="1" ht="24.95" customHeight="1">
      <c r="A504" s="1088">
        <v>481</v>
      </c>
      <c r="B504" s="980" t="s">
        <v>3124</v>
      </c>
      <c r="C504" s="221">
        <v>2021</v>
      </c>
      <c r="D504" s="221"/>
      <c r="E504" s="221" t="s">
        <v>12</v>
      </c>
      <c r="F504" s="982">
        <v>150000</v>
      </c>
      <c r="G504" s="956">
        <v>1</v>
      </c>
      <c r="H504" s="957">
        <f t="shared" ref="H504:H510" si="38">G504*F504</f>
        <v>150000</v>
      </c>
      <c r="I504" s="956">
        <v>1</v>
      </c>
      <c r="J504" s="957">
        <f t="shared" si="37"/>
        <v>150000</v>
      </c>
    </row>
    <row r="505" spans="1:10" s="979" customFormat="1" ht="24.95" customHeight="1">
      <c r="A505" s="1088">
        <v>482</v>
      </c>
      <c r="B505" s="980" t="s">
        <v>3125</v>
      </c>
      <c r="C505" s="221">
        <v>2021</v>
      </c>
      <c r="D505" s="221"/>
      <c r="E505" s="221" t="s">
        <v>12</v>
      </c>
      <c r="F505" s="982">
        <v>150000</v>
      </c>
      <c r="G505" s="956">
        <v>1</v>
      </c>
      <c r="H505" s="957">
        <f t="shared" si="38"/>
        <v>150000</v>
      </c>
      <c r="I505" s="956">
        <v>1</v>
      </c>
      <c r="J505" s="957">
        <f t="shared" si="37"/>
        <v>150000</v>
      </c>
    </row>
    <row r="506" spans="1:10" s="979" customFormat="1" ht="24.95" customHeight="1">
      <c r="A506" s="1088">
        <v>483</v>
      </c>
      <c r="B506" s="980" t="s">
        <v>3126</v>
      </c>
      <c r="C506" s="221">
        <v>2021</v>
      </c>
      <c r="D506" s="221"/>
      <c r="E506" s="221" t="s">
        <v>12</v>
      </c>
      <c r="F506" s="983">
        <v>12203849</v>
      </c>
      <c r="G506" s="956">
        <v>1</v>
      </c>
      <c r="H506" s="982">
        <f>G506*F506</f>
        <v>12203849</v>
      </c>
      <c r="I506" s="956">
        <v>1</v>
      </c>
      <c r="J506" s="957">
        <f t="shared" si="37"/>
        <v>12203849</v>
      </c>
    </row>
    <row r="507" spans="1:10" s="979" customFormat="1" ht="38.25">
      <c r="A507" s="1088">
        <v>484</v>
      </c>
      <c r="B507" s="980" t="s">
        <v>3127</v>
      </c>
      <c r="C507" s="221">
        <v>2021</v>
      </c>
      <c r="D507" s="221"/>
      <c r="E507" s="221" t="s">
        <v>12</v>
      </c>
      <c r="F507" s="982">
        <v>6560014</v>
      </c>
      <c r="G507" s="956">
        <v>1</v>
      </c>
      <c r="H507" s="957">
        <f t="shared" si="38"/>
        <v>6560014</v>
      </c>
      <c r="I507" s="956">
        <v>1</v>
      </c>
      <c r="J507" s="957">
        <f t="shared" si="37"/>
        <v>6560014</v>
      </c>
    </row>
    <row r="508" spans="1:10" s="979" customFormat="1" ht="51">
      <c r="A508" s="1088">
        <v>485</v>
      </c>
      <c r="B508" s="980" t="s">
        <v>3128</v>
      </c>
      <c r="C508" s="221">
        <v>2021</v>
      </c>
      <c r="D508" s="221"/>
      <c r="E508" s="221" t="s">
        <v>12</v>
      </c>
      <c r="F508" s="982">
        <v>61900016</v>
      </c>
      <c r="G508" s="956">
        <v>1</v>
      </c>
      <c r="H508" s="957">
        <f t="shared" si="38"/>
        <v>61900016</v>
      </c>
      <c r="I508" s="956">
        <v>1</v>
      </c>
      <c r="J508" s="957">
        <f t="shared" si="37"/>
        <v>61900016</v>
      </c>
    </row>
    <row r="509" spans="1:10" s="979" customFormat="1" ht="38.25">
      <c r="A509" s="1088">
        <v>486</v>
      </c>
      <c r="B509" s="980" t="s">
        <v>3129</v>
      </c>
      <c r="C509" s="221">
        <v>2021</v>
      </c>
      <c r="D509" s="221"/>
      <c r="E509" s="221" t="s">
        <v>12</v>
      </c>
      <c r="F509" s="982">
        <v>8008773</v>
      </c>
      <c r="G509" s="956">
        <v>1</v>
      </c>
      <c r="H509" s="957">
        <f t="shared" si="38"/>
        <v>8008773</v>
      </c>
      <c r="I509" s="956">
        <v>1</v>
      </c>
      <c r="J509" s="957">
        <f t="shared" si="37"/>
        <v>8008773</v>
      </c>
    </row>
    <row r="510" spans="1:10" s="979" customFormat="1" ht="38.25">
      <c r="A510" s="1088">
        <v>487</v>
      </c>
      <c r="B510" s="980" t="s">
        <v>3129</v>
      </c>
      <c r="C510" s="221">
        <v>2021</v>
      </c>
      <c r="D510" s="221"/>
      <c r="E510" s="221" t="s">
        <v>12</v>
      </c>
      <c r="F510" s="982">
        <v>26933007</v>
      </c>
      <c r="G510" s="956">
        <v>1</v>
      </c>
      <c r="H510" s="957">
        <f t="shared" si="38"/>
        <v>26933007</v>
      </c>
      <c r="I510" s="956">
        <v>1</v>
      </c>
      <c r="J510" s="957">
        <f t="shared" si="37"/>
        <v>26933007</v>
      </c>
    </row>
    <row r="511" spans="1:10" s="979" customFormat="1">
      <c r="A511" s="1088">
        <v>488</v>
      </c>
      <c r="B511" s="984" t="s">
        <v>3130</v>
      </c>
      <c r="C511" s="985">
        <v>2010</v>
      </c>
      <c r="D511" s="985"/>
      <c r="E511" s="1111" t="s">
        <v>12</v>
      </c>
      <c r="F511" s="1116">
        <v>1500</v>
      </c>
      <c r="G511" s="985">
        <v>4</v>
      </c>
      <c r="H511" s="1116">
        <v>6000</v>
      </c>
      <c r="I511" s="1117">
        <v>4</v>
      </c>
      <c r="J511" s="1116">
        <v>6000</v>
      </c>
    </row>
    <row r="512" spans="1:10" s="979" customFormat="1">
      <c r="A512" s="1088">
        <v>489</v>
      </c>
      <c r="B512" s="984" t="s">
        <v>3131</v>
      </c>
      <c r="C512" s="985">
        <v>2010</v>
      </c>
      <c r="D512" s="985"/>
      <c r="E512" s="1111" t="s">
        <v>12</v>
      </c>
      <c r="F512" s="1116">
        <v>2500</v>
      </c>
      <c r="G512" s="985">
        <v>1</v>
      </c>
      <c r="H512" s="1116">
        <v>2500</v>
      </c>
      <c r="I512" s="1117">
        <v>1</v>
      </c>
      <c r="J512" s="1116">
        <v>2500</v>
      </c>
    </row>
    <row r="513" spans="1:10" s="979" customFormat="1">
      <c r="A513" s="1088">
        <v>490</v>
      </c>
      <c r="B513" s="984" t="s">
        <v>3132</v>
      </c>
      <c r="C513" s="985">
        <v>2010</v>
      </c>
      <c r="D513" s="985"/>
      <c r="E513" s="1111" t="s">
        <v>12</v>
      </c>
      <c r="F513" s="1116">
        <v>2000</v>
      </c>
      <c r="G513" s="985">
        <v>1</v>
      </c>
      <c r="H513" s="1116">
        <v>2000</v>
      </c>
      <c r="I513" s="1117">
        <v>1</v>
      </c>
      <c r="J513" s="1116">
        <v>2000</v>
      </c>
    </row>
    <row r="514" spans="1:10" s="979" customFormat="1">
      <c r="A514" s="1088">
        <v>491</v>
      </c>
      <c r="B514" s="984" t="s">
        <v>3133</v>
      </c>
      <c r="C514" s="985">
        <v>2010</v>
      </c>
      <c r="D514" s="985"/>
      <c r="E514" s="1111" t="s">
        <v>12</v>
      </c>
      <c r="F514" s="1116">
        <v>1500</v>
      </c>
      <c r="G514" s="985">
        <v>1</v>
      </c>
      <c r="H514" s="1116">
        <v>1500</v>
      </c>
      <c r="I514" s="1117">
        <v>1</v>
      </c>
      <c r="J514" s="1116">
        <v>1500</v>
      </c>
    </row>
    <row r="515" spans="1:10" s="979" customFormat="1">
      <c r="A515" s="1088">
        <v>492</v>
      </c>
      <c r="B515" s="984" t="s">
        <v>3134</v>
      </c>
      <c r="C515" s="985">
        <v>2010</v>
      </c>
      <c r="D515" s="985"/>
      <c r="E515" s="1111" t="s">
        <v>12</v>
      </c>
      <c r="F515" s="1116">
        <v>1500</v>
      </c>
      <c r="G515" s="985">
        <v>30</v>
      </c>
      <c r="H515" s="1116">
        <v>45000</v>
      </c>
      <c r="I515" s="1117">
        <v>30</v>
      </c>
      <c r="J515" s="1116">
        <v>45000</v>
      </c>
    </row>
    <row r="516" spans="1:10" s="979" customFormat="1">
      <c r="A516" s="1088">
        <v>493</v>
      </c>
      <c r="B516" s="984" t="s">
        <v>3135</v>
      </c>
      <c r="C516" s="985">
        <v>2010</v>
      </c>
      <c r="D516" s="985"/>
      <c r="E516" s="1111" t="s">
        <v>12</v>
      </c>
      <c r="F516" s="1116">
        <v>600</v>
      </c>
      <c r="G516" s="985">
        <v>30</v>
      </c>
      <c r="H516" s="1116">
        <v>18000</v>
      </c>
      <c r="I516" s="1117">
        <v>30</v>
      </c>
      <c r="J516" s="1116">
        <v>18000</v>
      </c>
    </row>
    <row r="517" spans="1:10" s="979" customFormat="1">
      <c r="A517" s="1088">
        <v>494</v>
      </c>
      <c r="B517" s="986" t="s">
        <v>3136</v>
      </c>
      <c r="C517" s="985">
        <v>2010</v>
      </c>
      <c r="D517" s="985"/>
      <c r="E517" s="1111" t="s">
        <v>12</v>
      </c>
      <c r="F517" s="1116">
        <v>1500</v>
      </c>
      <c r="G517" s="985">
        <v>30</v>
      </c>
      <c r="H517" s="1116">
        <v>45000</v>
      </c>
      <c r="I517" s="1117">
        <v>30</v>
      </c>
      <c r="J517" s="1116">
        <v>45000</v>
      </c>
    </row>
    <row r="518" spans="1:10" s="979" customFormat="1" ht="30">
      <c r="A518" s="1088">
        <v>495</v>
      </c>
      <c r="B518" s="986" t="s">
        <v>3137</v>
      </c>
      <c r="C518" s="985">
        <v>2010</v>
      </c>
      <c r="D518" s="985"/>
      <c r="E518" s="1111" t="s">
        <v>342</v>
      </c>
      <c r="F518" s="1116">
        <v>4000</v>
      </c>
      <c r="G518" s="985">
        <v>30</v>
      </c>
      <c r="H518" s="1116">
        <v>120000</v>
      </c>
      <c r="I518" s="1117">
        <v>30</v>
      </c>
      <c r="J518" s="1116">
        <v>120000</v>
      </c>
    </row>
    <row r="519" spans="1:10" s="979" customFormat="1">
      <c r="A519" s="1088">
        <v>496</v>
      </c>
      <c r="B519" s="984" t="s">
        <v>3138</v>
      </c>
      <c r="C519" s="985">
        <v>2010</v>
      </c>
      <c r="D519" s="985"/>
      <c r="E519" s="1111" t="s">
        <v>12</v>
      </c>
      <c r="F519" s="1116">
        <v>1500</v>
      </c>
      <c r="G519" s="985">
        <v>3</v>
      </c>
      <c r="H519" s="1116">
        <v>4500</v>
      </c>
      <c r="I519" s="1117">
        <v>3</v>
      </c>
      <c r="J519" s="1116">
        <v>4500</v>
      </c>
    </row>
    <row r="520" spans="1:10" s="979" customFormat="1">
      <c r="A520" s="1088">
        <v>497</v>
      </c>
      <c r="B520" s="984" t="s">
        <v>3139</v>
      </c>
      <c r="C520" s="985">
        <v>2010</v>
      </c>
      <c r="D520" s="985"/>
      <c r="E520" s="1111" t="s">
        <v>12</v>
      </c>
      <c r="F520" s="1116">
        <v>4000</v>
      </c>
      <c r="G520" s="985">
        <v>20</v>
      </c>
      <c r="H520" s="1116">
        <v>80000</v>
      </c>
      <c r="I520" s="1117">
        <v>20</v>
      </c>
      <c r="J520" s="1116">
        <v>80000</v>
      </c>
    </row>
    <row r="521" spans="1:10" s="979" customFormat="1">
      <c r="A521" s="1088">
        <v>498</v>
      </c>
      <c r="B521" s="984" t="s">
        <v>2646</v>
      </c>
      <c r="C521" s="985">
        <v>2010</v>
      </c>
      <c r="D521" s="985"/>
      <c r="E521" s="1111" t="s">
        <v>342</v>
      </c>
      <c r="F521" s="1116">
        <v>3333</v>
      </c>
      <c r="G521" s="985">
        <v>4</v>
      </c>
      <c r="H521" s="1116">
        <v>13332</v>
      </c>
      <c r="I521" s="1117">
        <v>4</v>
      </c>
      <c r="J521" s="1118">
        <v>13332</v>
      </c>
    </row>
    <row r="522" spans="1:10" s="979" customFormat="1">
      <c r="A522" s="1088">
        <v>499</v>
      </c>
      <c r="B522" s="984" t="s">
        <v>3140</v>
      </c>
      <c r="C522" s="985">
        <v>2010</v>
      </c>
      <c r="D522" s="985"/>
      <c r="E522" s="1111" t="s">
        <v>342</v>
      </c>
      <c r="F522" s="1116">
        <v>2000</v>
      </c>
      <c r="G522" s="985">
        <v>2</v>
      </c>
      <c r="H522" s="1116">
        <v>4000</v>
      </c>
      <c r="I522" s="1117">
        <v>2</v>
      </c>
      <c r="J522" s="1116">
        <v>4000</v>
      </c>
    </row>
    <row r="523" spans="1:10" s="979" customFormat="1">
      <c r="A523" s="1088">
        <v>500</v>
      </c>
      <c r="B523" s="984" t="s">
        <v>3141</v>
      </c>
      <c r="C523" s="985">
        <v>2010</v>
      </c>
      <c r="D523" s="985"/>
      <c r="E523" s="1111" t="s">
        <v>342</v>
      </c>
      <c r="F523" s="1116">
        <v>2500</v>
      </c>
      <c r="G523" s="985">
        <v>1</v>
      </c>
      <c r="H523" s="1116">
        <v>2500</v>
      </c>
      <c r="I523" s="1117">
        <v>1</v>
      </c>
      <c r="J523" s="1116">
        <v>2500</v>
      </c>
    </row>
    <row r="524" spans="1:10" s="979" customFormat="1">
      <c r="A524" s="1088">
        <v>501</v>
      </c>
      <c r="B524" s="984" t="s">
        <v>838</v>
      </c>
      <c r="C524" s="985">
        <v>2010</v>
      </c>
      <c r="D524" s="985"/>
      <c r="E524" s="1111" t="s">
        <v>342</v>
      </c>
      <c r="F524" s="1116">
        <v>2760</v>
      </c>
      <c r="G524" s="985">
        <v>20</v>
      </c>
      <c r="H524" s="1116">
        <v>55200</v>
      </c>
      <c r="I524" s="1117">
        <v>20</v>
      </c>
      <c r="J524" s="1116">
        <v>55200</v>
      </c>
    </row>
    <row r="525" spans="1:10" s="979" customFormat="1">
      <c r="A525" s="1088">
        <v>502</v>
      </c>
      <c r="B525" s="984" t="s">
        <v>3142</v>
      </c>
      <c r="C525" s="985">
        <v>2010</v>
      </c>
      <c r="D525" s="985"/>
      <c r="E525" s="1111" t="s">
        <v>342</v>
      </c>
      <c r="F525" s="1116">
        <v>3360</v>
      </c>
      <c r="G525" s="985">
        <v>20</v>
      </c>
      <c r="H525" s="1116">
        <v>67200</v>
      </c>
      <c r="I525" s="1117">
        <v>20</v>
      </c>
      <c r="J525" s="1116">
        <v>67200</v>
      </c>
    </row>
    <row r="526" spans="1:10" s="979" customFormat="1">
      <c r="A526" s="1088">
        <v>503</v>
      </c>
      <c r="B526" s="984" t="s">
        <v>3143</v>
      </c>
      <c r="C526" s="985">
        <v>2010</v>
      </c>
      <c r="D526" s="985"/>
      <c r="E526" s="1111" t="s">
        <v>342</v>
      </c>
      <c r="F526" s="1116">
        <v>3000</v>
      </c>
      <c r="G526" s="985">
        <v>1</v>
      </c>
      <c r="H526" s="1116">
        <v>3000</v>
      </c>
      <c r="I526" s="1117">
        <v>1</v>
      </c>
      <c r="J526" s="1116">
        <v>3000</v>
      </c>
    </row>
    <row r="527" spans="1:10" s="979" customFormat="1">
      <c r="A527" s="1088">
        <v>504</v>
      </c>
      <c r="B527" s="984" t="s">
        <v>3144</v>
      </c>
      <c r="C527" s="985">
        <v>2010</v>
      </c>
      <c r="D527" s="985"/>
      <c r="E527" s="1111" t="s">
        <v>12</v>
      </c>
      <c r="F527" s="1116">
        <v>1300</v>
      </c>
      <c r="G527" s="985">
        <v>10</v>
      </c>
      <c r="H527" s="1116">
        <v>13000</v>
      </c>
      <c r="I527" s="1117">
        <v>10</v>
      </c>
      <c r="J527" s="1116">
        <v>13000</v>
      </c>
    </row>
    <row r="528" spans="1:10" s="979" customFormat="1">
      <c r="A528" s="1088">
        <v>505</v>
      </c>
      <c r="B528" s="984" t="s">
        <v>3145</v>
      </c>
      <c r="C528" s="985">
        <v>2010</v>
      </c>
      <c r="D528" s="985"/>
      <c r="E528" s="1111" t="s">
        <v>12</v>
      </c>
      <c r="F528" s="1116">
        <v>2000</v>
      </c>
      <c r="G528" s="985">
        <v>3</v>
      </c>
      <c r="H528" s="1116">
        <v>6000</v>
      </c>
      <c r="I528" s="1117">
        <v>3</v>
      </c>
      <c r="J528" s="1116">
        <v>6000</v>
      </c>
    </row>
    <row r="529" spans="1:10" s="979" customFormat="1">
      <c r="A529" s="1088">
        <v>506</v>
      </c>
      <c r="B529" s="984" t="s">
        <v>3146</v>
      </c>
      <c r="C529" s="985">
        <v>2010</v>
      </c>
      <c r="D529" s="985"/>
      <c r="E529" s="1111" t="s">
        <v>12</v>
      </c>
      <c r="F529" s="1116">
        <v>800</v>
      </c>
      <c r="G529" s="985">
        <v>4</v>
      </c>
      <c r="H529" s="1116">
        <v>3200</v>
      </c>
      <c r="I529" s="1117">
        <v>4</v>
      </c>
      <c r="J529" s="1116">
        <v>3200</v>
      </c>
    </row>
    <row r="530" spans="1:10" s="979" customFormat="1">
      <c r="A530" s="1088">
        <v>507</v>
      </c>
      <c r="B530" s="984" t="s">
        <v>3147</v>
      </c>
      <c r="C530" s="985">
        <v>2010</v>
      </c>
      <c r="D530" s="985"/>
      <c r="E530" s="1111" t="s">
        <v>12</v>
      </c>
      <c r="F530" s="1116">
        <v>7000</v>
      </c>
      <c r="G530" s="985">
        <v>20</v>
      </c>
      <c r="H530" s="1116">
        <v>140000</v>
      </c>
      <c r="I530" s="1117">
        <v>20</v>
      </c>
      <c r="J530" s="1116">
        <v>140000</v>
      </c>
    </row>
    <row r="531" spans="1:10" s="979" customFormat="1">
      <c r="A531" s="1088">
        <v>508</v>
      </c>
      <c r="B531" s="984" t="s">
        <v>3148</v>
      </c>
      <c r="C531" s="985">
        <v>2010</v>
      </c>
      <c r="D531" s="985"/>
      <c r="E531" s="1111" t="s">
        <v>12</v>
      </c>
      <c r="F531" s="1116">
        <v>5000</v>
      </c>
      <c r="G531" s="985">
        <v>30</v>
      </c>
      <c r="H531" s="1116">
        <v>150000</v>
      </c>
      <c r="I531" s="1117">
        <v>30</v>
      </c>
      <c r="J531" s="1116">
        <v>150000</v>
      </c>
    </row>
    <row r="532" spans="1:10" s="979" customFormat="1">
      <c r="A532" s="1088">
        <v>509</v>
      </c>
      <c r="B532" s="984" t="s">
        <v>2563</v>
      </c>
      <c r="C532" s="985">
        <v>2010</v>
      </c>
      <c r="D532" s="985"/>
      <c r="E532" s="1111" t="s">
        <v>12</v>
      </c>
      <c r="F532" s="1116">
        <v>7000</v>
      </c>
      <c r="G532" s="985">
        <v>18</v>
      </c>
      <c r="H532" s="1116">
        <v>126000</v>
      </c>
      <c r="I532" s="1117">
        <v>18</v>
      </c>
      <c r="J532" s="1116">
        <v>126000</v>
      </c>
    </row>
    <row r="533" spans="1:10" s="979" customFormat="1">
      <c r="A533" s="1088">
        <v>510</v>
      </c>
      <c r="B533" s="984" t="s">
        <v>2566</v>
      </c>
      <c r="C533" s="985">
        <v>2010</v>
      </c>
      <c r="D533" s="985"/>
      <c r="E533" s="1111" t="s">
        <v>12</v>
      </c>
      <c r="F533" s="1116">
        <v>1100</v>
      </c>
      <c r="G533" s="985">
        <v>161</v>
      </c>
      <c r="H533" s="1116">
        <v>177100</v>
      </c>
      <c r="I533" s="1117">
        <v>161</v>
      </c>
      <c r="J533" s="1116">
        <v>177100</v>
      </c>
    </row>
    <row r="534" spans="1:10" s="979" customFormat="1" ht="24.95" customHeight="1">
      <c r="A534" s="1088">
        <v>511</v>
      </c>
      <c r="B534" s="984" t="s">
        <v>3149</v>
      </c>
      <c r="C534" s="985">
        <v>2010</v>
      </c>
      <c r="D534" s="985"/>
      <c r="E534" s="1111" t="s">
        <v>342</v>
      </c>
      <c r="F534" s="1116">
        <v>3000</v>
      </c>
      <c r="G534" s="985">
        <v>20</v>
      </c>
      <c r="H534" s="1116">
        <v>60000</v>
      </c>
      <c r="I534" s="1117">
        <v>20</v>
      </c>
      <c r="J534" s="1116">
        <v>60000</v>
      </c>
    </row>
    <row r="535" spans="1:10" s="979" customFormat="1">
      <c r="A535" s="1088">
        <v>512</v>
      </c>
      <c r="B535" s="984" t="s">
        <v>3149</v>
      </c>
      <c r="C535" s="985">
        <v>2010</v>
      </c>
      <c r="D535" s="985"/>
      <c r="E535" s="1111" t="s">
        <v>342</v>
      </c>
      <c r="F535" s="1116">
        <v>2800</v>
      </c>
      <c r="G535" s="985">
        <v>8</v>
      </c>
      <c r="H535" s="1116">
        <v>22400</v>
      </c>
      <c r="I535" s="1117">
        <v>8</v>
      </c>
      <c r="J535" s="1116">
        <v>22400</v>
      </c>
    </row>
    <row r="536" spans="1:10" s="979" customFormat="1">
      <c r="A536" s="1088">
        <v>513</v>
      </c>
      <c r="B536" s="984" t="s">
        <v>3150</v>
      </c>
      <c r="C536" s="985">
        <v>2010</v>
      </c>
      <c r="D536" s="985"/>
      <c r="E536" s="1111" t="s">
        <v>12</v>
      </c>
      <c r="F536" s="1116">
        <v>700</v>
      </c>
      <c r="G536" s="985">
        <v>4</v>
      </c>
      <c r="H536" s="1116">
        <v>2800</v>
      </c>
      <c r="I536" s="1117">
        <v>4</v>
      </c>
      <c r="J536" s="1116">
        <v>2800</v>
      </c>
    </row>
    <row r="537" spans="1:10" s="979" customFormat="1">
      <c r="A537" s="1088">
        <v>514</v>
      </c>
      <c r="B537" s="984" t="s">
        <v>3151</v>
      </c>
      <c r="C537" s="985">
        <v>2010</v>
      </c>
      <c r="D537" s="985"/>
      <c r="E537" s="1111" t="s">
        <v>12</v>
      </c>
      <c r="F537" s="1116">
        <v>600</v>
      </c>
      <c r="G537" s="985">
        <v>1</v>
      </c>
      <c r="H537" s="1116">
        <v>600</v>
      </c>
      <c r="I537" s="1117">
        <v>1</v>
      </c>
      <c r="J537" s="1116">
        <v>600</v>
      </c>
    </row>
    <row r="538" spans="1:10" s="979" customFormat="1">
      <c r="A538" s="1088">
        <v>515</v>
      </c>
      <c r="B538" s="984" t="s">
        <v>3152</v>
      </c>
      <c r="C538" s="985">
        <v>2010</v>
      </c>
      <c r="D538" s="985"/>
      <c r="E538" s="1111" t="s">
        <v>12</v>
      </c>
      <c r="F538" s="1116">
        <v>2000</v>
      </c>
      <c r="G538" s="985">
        <v>5</v>
      </c>
      <c r="H538" s="1116">
        <v>10000</v>
      </c>
      <c r="I538" s="1117">
        <v>5</v>
      </c>
      <c r="J538" s="1116">
        <v>10000</v>
      </c>
    </row>
    <row r="539" spans="1:10" s="979" customFormat="1">
      <c r="A539" s="1088">
        <v>516</v>
      </c>
      <c r="B539" s="984" t="s">
        <v>3153</v>
      </c>
      <c r="C539" s="985">
        <v>2010</v>
      </c>
      <c r="D539" s="985"/>
      <c r="E539" s="1111" t="s">
        <v>12</v>
      </c>
      <c r="F539" s="1116">
        <v>1000</v>
      </c>
      <c r="G539" s="985">
        <v>30</v>
      </c>
      <c r="H539" s="1116">
        <v>30000</v>
      </c>
      <c r="I539" s="1117">
        <v>30</v>
      </c>
      <c r="J539" s="1116">
        <v>30000</v>
      </c>
    </row>
    <row r="540" spans="1:10" s="979" customFormat="1">
      <c r="A540" s="1088">
        <v>517</v>
      </c>
      <c r="B540" s="984" t="s">
        <v>3154</v>
      </c>
      <c r="C540" s="985">
        <v>2010</v>
      </c>
      <c r="D540" s="985"/>
      <c r="E540" s="1111" t="s">
        <v>12</v>
      </c>
      <c r="F540" s="1116">
        <v>15000</v>
      </c>
      <c r="G540" s="985">
        <v>5</v>
      </c>
      <c r="H540" s="1116">
        <v>75000</v>
      </c>
      <c r="I540" s="1117">
        <v>5</v>
      </c>
      <c r="J540" s="1116">
        <v>75000</v>
      </c>
    </row>
    <row r="541" spans="1:10" s="979" customFormat="1">
      <c r="A541" s="1088">
        <v>518</v>
      </c>
      <c r="B541" s="984" t="s">
        <v>3155</v>
      </c>
      <c r="C541" s="985">
        <v>2010</v>
      </c>
      <c r="D541" s="985"/>
      <c r="E541" s="1111" t="s">
        <v>12</v>
      </c>
      <c r="F541" s="1116">
        <v>3000</v>
      </c>
      <c r="G541" s="985">
        <v>1</v>
      </c>
      <c r="H541" s="1116">
        <v>3000</v>
      </c>
      <c r="I541" s="1117">
        <v>1</v>
      </c>
      <c r="J541" s="1116">
        <v>3000</v>
      </c>
    </row>
    <row r="542" spans="1:10" s="979" customFormat="1">
      <c r="A542" s="1088">
        <v>519</v>
      </c>
      <c r="B542" s="984" t="s">
        <v>3156</v>
      </c>
      <c r="C542" s="985">
        <v>2010</v>
      </c>
      <c r="D542" s="985"/>
      <c r="E542" s="1111" t="s">
        <v>12</v>
      </c>
      <c r="F542" s="1116">
        <v>8000</v>
      </c>
      <c r="G542" s="985">
        <v>22</v>
      </c>
      <c r="H542" s="1116">
        <v>176000</v>
      </c>
      <c r="I542" s="1117">
        <v>22</v>
      </c>
      <c r="J542" s="1116">
        <v>176000</v>
      </c>
    </row>
    <row r="543" spans="1:10" s="979" customFormat="1">
      <c r="A543" s="1088">
        <v>520</v>
      </c>
      <c r="B543" s="984" t="s">
        <v>1350</v>
      </c>
      <c r="C543" s="985">
        <v>2010</v>
      </c>
      <c r="D543" s="985"/>
      <c r="E543" s="1111" t="s">
        <v>12</v>
      </c>
      <c r="F543" s="1116">
        <v>2120</v>
      </c>
      <c r="G543" s="985">
        <v>5</v>
      </c>
      <c r="H543" s="1116">
        <v>10600</v>
      </c>
      <c r="I543" s="1117">
        <v>5</v>
      </c>
      <c r="J543" s="1116">
        <v>10600</v>
      </c>
    </row>
    <row r="544" spans="1:10">
      <c r="A544" s="1088">
        <v>521</v>
      </c>
      <c r="B544" s="984" t="s">
        <v>3157</v>
      </c>
      <c r="C544" s="985">
        <v>2012</v>
      </c>
      <c r="D544" s="985"/>
      <c r="E544" s="1111" t="s">
        <v>12</v>
      </c>
      <c r="F544" s="1116">
        <v>5000</v>
      </c>
      <c r="G544" s="985">
        <v>3</v>
      </c>
      <c r="H544" s="1116">
        <v>15000</v>
      </c>
      <c r="I544" s="1117">
        <v>3</v>
      </c>
      <c r="J544" s="1116">
        <v>15000</v>
      </c>
    </row>
    <row r="545" spans="1:10">
      <c r="A545" s="1088">
        <v>522</v>
      </c>
      <c r="B545" s="984" t="s">
        <v>3158</v>
      </c>
      <c r="C545" s="985">
        <v>2013</v>
      </c>
      <c r="D545" s="985"/>
      <c r="E545" s="1111" t="s">
        <v>12</v>
      </c>
      <c r="F545" s="1116">
        <v>3000</v>
      </c>
      <c r="G545" s="985">
        <v>5</v>
      </c>
      <c r="H545" s="1116">
        <v>15000</v>
      </c>
      <c r="I545" s="1117">
        <v>5</v>
      </c>
      <c r="J545" s="1116">
        <v>15000</v>
      </c>
    </row>
    <row r="546" spans="1:10" ht="30">
      <c r="A546" s="1088">
        <v>523</v>
      </c>
      <c r="B546" s="986" t="s">
        <v>3137</v>
      </c>
      <c r="C546" s="985">
        <v>2015</v>
      </c>
      <c r="D546" s="985"/>
      <c r="E546" s="1111" t="s">
        <v>342</v>
      </c>
      <c r="F546" s="1116">
        <v>3500</v>
      </c>
      <c r="G546" s="985">
        <v>5</v>
      </c>
      <c r="H546" s="1116">
        <v>17500</v>
      </c>
      <c r="I546" s="1117">
        <v>5</v>
      </c>
      <c r="J546" s="1116">
        <v>17500</v>
      </c>
    </row>
    <row r="547" spans="1:10">
      <c r="A547" s="1088">
        <v>524</v>
      </c>
      <c r="B547" s="984" t="s">
        <v>3159</v>
      </c>
      <c r="C547" s="985">
        <v>2015</v>
      </c>
      <c r="D547" s="985"/>
      <c r="E547" s="1111" t="s">
        <v>12</v>
      </c>
      <c r="F547" s="1116">
        <v>1000</v>
      </c>
      <c r="G547" s="985">
        <v>20</v>
      </c>
      <c r="H547" s="1116">
        <v>20000</v>
      </c>
      <c r="I547" s="1117">
        <v>20</v>
      </c>
      <c r="J547" s="1116">
        <v>20000</v>
      </c>
    </row>
    <row r="548" spans="1:10">
      <c r="A548" s="1088">
        <v>525</v>
      </c>
      <c r="B548" s="984" t="s">
        <v>3160</v>
      </c>
      <c r="C548" s="985">
        <v>2015</v>
      </c>
      <c r="D548" s="985"/>
      <c r="E548" s="1111" t="s">
        <v>12</v>
      </c>
      <c r="F548" s="1116">
        <v>7500</v>
      </c>
      <c r="G548" s="985">
        <v>1</v>
      </c>
      <c r="H548" s="1116">
        <v>7500</v>
      </c>
      <c r="I548" s="1117">
        <v>1</v>
      </c>
      <c r="J548" s="1116">
        <v>7500</v>
      </c>
    </row>
    <row r="549" spans="1:10">
      <c r="A549" s="1088">
        <v>526</v>
      </c>
      <c r="B549" s="984" t="s">
        <v>3161</v>
      </c>
      <c r="C549" s="985">
        <v>2015</v>
      </c>
      <c r="D549" s="985"/>
      <c r="E549" s="1111" t="s">
        <v>12</v>
      </c>
      <c r="F549" s="1116">
        <v>12000</v>
      </c>
      <c r="G549" s="985">
        <v>1</v>
      </c>
      <c r="H549" s="1116">
        <v>12000</v>
      </c>
      <c r="I549" s="1117">
        <v>1</v>
      </c>
      <c r="J549" s="1116">
        <v>12000</v>
      </c>
    </row>
    <row r="550" spans="1:10">
      <c r="A550" s="1088">
        <v>527</v>
      </c>
      <c r="B550" s="984" t="s">
        <v>3162</v>
      </c>
      <c r="C550" s="985">
        <v>2015</v>
      </c>
      <c r="D550" s="985"/>
      <c r="E550" s="1111" t="s">
        <v>12</v>
      </c>
      <c r="F550" s="1116">
        <v>26000</v>
      </c>
      <c r="G550" s="985">
        <v>1</v>
      </c>
      <c r="H550" s="1116">
        <v>26000</v>
      </c>
      <c r="I550" s="1117">
        <v>1</v>
      </c>
      <c r="J550" s="1116">
        <v>26000</v>
      </c>
    </row>
    <row r="551" spans="1:10">
      <c r="A551" s="1088">
        <v>528</v>
      </c>
      <c r="B551" s="987" t="s">
        <v>3163</v>
      </c>
      <c r="C551" s="985">
        <v>2016</v>
      </c>
      <c r="D551" s="985"/>
      <c r="E551" s="1111" t="s">
        <v>12</v>
      </c>
      <c r="F551" s="1119">
        <v>7000</v>
      </c>
      <c r="G551" s="988">
        <v>3</v>
      </c>
      <c r="H551" s="1119">
        <v>21000</v>
      </c>
      <c r="I551" s="1120">
        <v>3</v>
      </c>
      <c r="J551" s="1119">
        <v>21000</v>
      </c>
    </row>
    <row r="552" spans="1:10">
      <c r="A552" s="1088">
        <v>529</v>
      </c>
      <c r="B552" s="984" t="s">
        <v>588</v>
      </c>
      <c r="C552" s="985">
        <v>2017</v>
      </c>
      <c r="D552" s="985"/>
      <c r="E552" s="1111" t="s">
        <v>12</v>
      </c>
      <c r="F552" s="1116">
        <v>16000</v>
      </c>
      <c r="G552" s="985">
        <v>1</v>
      </c>
      <c r="H552" s="1116">
        <v>16000</v>
      </c>
      <c r="I552" s="985">
        <v>1</v>
      </c>
      <c r="J552" s="1116">
        <v>16000</v>
      </c>
    </row>
    <row r="553" spans="1:10" ht="24.95" customHeight="1">
      <c r="A553" s="1088">
        <v>530</v>
      </c>
      <c r="B553" s="987" t="s">
        <v>589</v>
      </c>
      <c r="C553" s="988">
        <v>2017</v>
      </c>
      <c r="D553" s="988"/>
      <c r="E553" s="1121" t="s">
        <v>12</v>
      </c>
      <c r="F553" s="1119">
        <v>15000</v>
      </c>
      <c r="G553" s="988">
        <v>1</v>
      </c>
      <c r="H553" s="1119">
        <v>15000</v>
      </c>
      <c r="I553" s="1120">
        <v>1</v>
      </c>
      <c r="J553" s="1119">
        <v>15000</v>
      </c>
    </row>
    <row r="554" spans="1:10" ht="24.95" customHeight="1">
      <c r="A554" s="1088">
        <v>531</v>
      </c>
      <c r="B554" s="987" t="s">
        <v>3079</v>
      </c>
      <c r="C554" s="988">
        <v>2023</v>
      </c>
      <c r="D554" s="988"/>
      <c r="E554" s="1121" t="s">
        <v>2910</v>
      </c>
      <c r="F554" s="1119">
        <v>102528</v>
      </c>
      <c r="G554" s="988">
        <v>788</v>
      </c>
      <c r="H554" s="1119">
        <v>80791785</v>
      </c>
      <c r="I554" s="988">
        <v>788</v>
      </c>
      <c r="J554" s="1119">
        <v>80791785</v>
      </c>
    </row>
    <row r="555" spans="1:10" ht="24.95" customHeight="1">
      <c r="A555" s="1088">
        <v>532</v>
      </c>
      <c r="B555" s="987" t="s">
        <v>2924</v>
      </c>
      <c r="C555" s="988">
        <v>2023</v>
      </c>
      <c r="D555" s="988"/>
      <c r="E555" s="1121" t="s">
        <v>184</v>
      </c>
      <c r="F555" s="1119">
        <v>9078</v>
      </c>
      <c r="G555" s="988">
        <v>15861</v>
      </c>
      <c r="H555" s="1119">
        <v>143987139</v>
      </c>
      <c r="I555" s="988">
        <v>15861</v>
      </c>
      <c r="J555" s="1119">
        <v>143987139</v>
      </c>
    </row>
    <row r="556" spans="1:10" ht="24.95" customHeight="1">
      <c r="A556" s="1088">
        <v>533</v>
      </c>
      <c r="B556" s="987" t="s">
        <v>3224</v>
      </c>
      <c r="C556" s="988">
        <v>2023</v>
      </c>
      <c r="D556" s="988"/>
      <c r="E556" s="1121" t="s">
        <v>2910</v>
      </c>
      <c r="F556" s="1119">
        <v>4914</v>
      </c>
      <c r="G556" s="988">
        <v>4650</v>
      </c>
      <c r="H556" s="1119">
        <v>22851892</v>
      </c>
      <c r="I556" s="988">
        <v>4650</v>
      </c>
      <c r="J556" s="1119">
        <v>22851892</v>
      </c>
    </row>
    <row r="557" spans="1:10" ht="24.95" customHeight="1">
      <c r="A557" s="1088"/>
      <c r="B557" s="1087"/>
      <c r="C557" s="1088"/>
      <c r="D557" s="1088"/>
      <c r="E557" s="1088"/>
      <c r="F557" s="1088"/>
      <c r="G557" s="1122">
        <f>SUM(G474:G556)</f>
        <v>27583</v>
      </c>
      <c r="H557" s="1122">
        <f t="shared" ref="H557:J557" si="39">SUM(H474:H556)</f>
        <v>1491353434</v>
      </c>
      <c r="I557" s="1122">
        <f t="shared" si="39"/>
        <v>27583</v>
      </c>
      <c r="J557" s="1122">
        <f t="shared" si="39"/>
        <v>1491353434</v>
      </c>
    </row>
    <row r="558" spans="1:10" ht="24.95" customHeight="1">
      <c r="A558" s="1432" t="s">
        <v>590</v>
      </c>
      <c r="B558" s="1433"/>
      <c r="C558" s="1433"/>
      <c r="D558" s="1433"/>
      <c r="E558" s="1433"/>
      <c r="F558" s="1433"/>
      <c r="G558" s="1433"/>
      <c r="H558" s="1433"/>
      <c r="I558" s="1433"/>
      <c r="J558" s="1434"/>
    </row>
    <row r="559" spans="1:10" ht="24.95" customHeight="1">
      <c r="A559" s="1088">
        <v>534</v>
      </c>
      <c r="B559" s="1087" t="s">
        <v>3164</v>
      </c>
      <c r="C559" s="1088"/>
      <c r="D559" s="1088">
        <v>2022</v>
      </c>
      <c r="E559" s="1088" t="s">
        <v>184</v>
      </c>
      <c r="F559" s="1088">
        <v>12522.8</v>
      </c>
      <c r="G559" s="1088">
        <v>38439.800000000003</v>
      </c>
      <c r="H559" s="1088">
        <v>481373750</v>
      </c>
      <c r="I559" s="1088">
        <v>38439.800000000003</v>
      </c>
      <c r="J559" s="1088">
        <v>481373750</v>
      </c>
    </row>
    <row r="560" spans="1:10" ht="24.95" customHeight="1">
      <c r="A560" s="1088">
        <v>535</v>
      </c>
      <c r="B560" s="1087" t="s">
        <v>2904</v>
      </c>
      <c r="C560" s="1088"/>
      <c r="D560" s="1088">
        <v>2022</v>
      </c>
      <c r="E560" s="1088" t="s">
        <v>184</v>
      </c>
      <c r="F560" s="1088">
        <v>6075</v>
      </c>
      <c r="G560" s="1088">
        <v>2474</v>
      </c>
      <c r="H560" s="1088">
        <v>15030100</v>
      </c>
      <c r="I560" s="1088">
        <v>2474</v>
      </c>
      <c r="J560" s="1088">
        <v>15030100</v>
      </c>
    </row>
    <row r="561" spans="1:10" ht="24.95" customHeight="1">
      <c r="A561" s="1088">
        <v>536</v>
      </c>
      <c r="B561" s="1087" t="s">
        <v>3165</v>
      </c>
      <c r="C561" s="1088"/>
      <c r="D561" s="1088">
        <v>2022</v>
      </c>
      <c r="E561" s="1088" t="s">
        <v>2957</v>
      </c>
      <c r="F561" s="1088">
        <v>18288286</v>
      </c>
      <c r="G561" s="1088">
        <v>1</v>
      </c>
      <c r="H561" s="1088">
        <v>18288286</v>
      </c>
      <c r="I561" s="1088">
        <v>1</v>
      </c>
      <c r="J561" s="1088">
        <v>18288286</v>
      </c>
    </row>
    <row r="562" spans="1:10" ht="35.1" customHeight="1">
      <c r="A562" s="1088">
        <v>537</v>
      </c>
      <c r="B562" s="1087" t="s">
        <v>3013</v>
      </c>
      <c r="C562" s="1088"/>
      <c r="D562" s="1088">
        <v>2022</v>
      </c>
      <c r="E562" s="1088" t="s">
        <v>2910</v>
      </c>
      <c r="F562" s="1088">
        <v>22539</v>
      </c>
      <c r="G562" s="1088">
        <v>5532</v>
      </c>
      <c r="H562" s="1088">
        <v>124685837</v>
      </c>
      <c r="I562" s="1088">
        <v>5532</v>
      </c>
      <c r="J562" s="1088">
        <v>124685837</v>
      </c>
    </row>
    <row r="563" spans="1:10" ht="35.1" customHeight="1">
      <c r="A563" s="1088">
        <v>538</v>
      </c>
      <c r="B563" s="1087" t="s">
        <v>3079</v>
      </c>
      <c r="C563" s="1088"/>
      <c r="D563" s="1088">
        <v>2022</v>
      </c>
      <c r="E563" s="1088" t="s">
        <v>2910</v>
      </c>
      <c r="F563" s="1088">
        <v>43498</v>
      </c>
      <c r="G563" s="1088">
        <v>675.5</v>
      </c>
      <c r="H563" s="1088">
        <v>29383270</v>
      </c>
      <c r="I563" s="1088">
        <v>675.5</v>
      </c>
      <c r="J563" s="1088">
        <v>29383270</v>
      </c>
    </row>
    <row r="564" spans="1:10" ht="35.1" customHeight="1">
      <c r="A564" s="1088">
        <v>539</v>
      </c>
      <c r="B564" s="1087" t="s">
        <v>3166</v>
      </c>
      <c r="C564" s="1088"/>
      <c r="D564" s="1088">
        <v>2022</v>
      </c>
      <c r="E564" s="1088" t="s">
        <v>2910</v>
      </c>
      <c r="F564" s="1088">
        <v>10832</v>
      </c>
      <c r="G564" s="1088">
        <v>525</v>
      </c>
      <c r="H564" s="1088">
        <v>5686544</v>
      </c>
      <c r="I564" s="1088">
        <v>525</v>
      </c>
      <c r="J564" s="1088">
        <v>5686544</v>
      </c>
    </row>
    <row r="565" spans="1:10" ht="35.1" customHeight="1">
      <c r="A565" s="1088">
        <v>540</v>
      </c>
      <c r="B565" s="1087" t="s">
        <v>3167</v>
      </c>
      <c r="C565" s="1088"/>
      <c r="D565" s="1088">
        <v>2022</v>
      </c>
      <c r="E565" s="1088" t="s">
        <v>2910</v>
      </c>
      <c r="F565" s="1088">
        <v>4807</v>
      </c>
      <c r="G565" s="1088">
        <v>17970</v>
      </c>
      <c r="H565" s="1088">
        <v>86384520</v>
      </c>
      <c r="I565" s="1088">
        <v>17970</v>
      </c>
      <c r="J565" s="1088">
        <v>86384520</v>
      </c>
    </row>
    <row r="566" spans="1:10" ht="35.1" customHeight="1">
      <c r="A566" s="1088">
        <v>541</v>
      </c>
      <c r="B566" s="989" t="s">
        <v>3168</v>
      </c>
      <c r="C566" s="990" t="s">
        <v>3169</v>
      </c>
      <c r="D566" s="990"/>
      <c r="E566" s="991" t="s">
        <v>12</v>
      </c>
      <c r="F566" s="991">
        <v>3600000</v>
      </c>
      <c r="G566" s="990">
        <v>1</v>
      </c>
      <c r="H566" s="991">
        <f t="shared" ref="H566:H591" si="40">G566*F566</f>
        <v>3600000</v>
      </c>
      <c r="I566" s="992">
        <v>1</v>
      </c>
      <c r="J566" s="993">
        <f t="shared" ref="J566:J591" si="41">I566*F566</f>
        <v>3600000</v>
      </c>
    </row>
    <row r="567" spans="1:10" ht="35.1" customHeight="1">
      <c r="A567" s="1088">
        <v>542</v>
      </c>
      <c r="B567" s="989" t="s">
        <v>3168</v>
      </c>
      <c r="C567" s="990" t="s">
        <v>3170</v>
      </c>
      <c r="D567" s="990"/>
      <c r="E567" s="991" t="s">
        <v>12</v>
      </c>
      <c r="F567" s="991">
        <v>3200000</v>
      </c>
      <c r="G567" s="990">
        <v>1</v>
      </c>
      <c r="H567" s="991">
        <f t="shared" si="40"/>
        <v>3200000</v>
      </c>
      <c r="I567" s="992">
        <v>1</v>
      </c>
      <c r="J567" s="993">
        <f t="shared" si="41"/>
        <v>3200000</v>
      </c>
    </row>
    <row r="568" spans="1:10" ht="35.1" customHeight="1">
      <c r="A568" s="1088">
        <v>543</v>
      </c>
      <c r="B568" s="989" t="s">
        <v>3168</v>
      </c>
      <c r="C568" s="990" t="s">
        <v>3171</v>
      </c>
      <c r="D568" s="990"/>
      <c r="E568" s="991" t="s">
        <v>12</v>
      </c>
      <c r="F568" s="991">
        <v>1300000</v>
      </c>
      <c r="G568" s="990">
        <v>1</v>
      </c>
      <c r="H568" s="991">
        <f t="shared" si="40"/>
        <v>1300000</v>
      </c>
      <c r="I568" s="992">
        <v>1</v>
      </c>
      <c r="J568" s="993">
        <f t="shared" si="41"/>
        <v>1300000</v>
      </c>
    </row>
    <row r="569" spans="1:10" ht="35.1" customHeight="1">
      <c r="A569" s="1088">
        <v>544</v>
      </c>
      <c r="B569" s="989" t="s">
        <v>3168</v>
      </c>
      <c r="C569" s="990" t="s">
        <v>3172</v>
      </c>
      <c r="D569" s="990"/>
      <c r="E569" s="991" t="s">
        <v>12</v>
      </c>
      <c r="F569" s="991">
        <v>1800000</v>
      </c>
      <c r="G569" s="990">
        <v>1</v>
      </c>
      <c r="H569" s="991">
        <f t="shared" si="40"/>
        <v>1800000</v>
      </c>
      <c r="I569" s="992">
        <v>1</v>
      </c>
      <c r="J569" s="993">
        <f t="shared" si="41"/>
        <v>1800000</v>
      </c>
    </row>
    <row r="570" spans="1:10" ht="35.1" customHeight="1">
      <c r="A570" s="1088">
        <v>545</v>
      </c>
      <c r="B570" s="989" t="s">
        <v>3168</v>
      </c>
      <c r="C570" s="990" t="s">
        <v>3173</v>
      </c>
      <c r="D570" s="990"/>
      <c r="E570" s="991" t="s">
        <v>12</v>
      </c>
      <c r="F570" s="991">
        <v>1100000</v>
      </c>
      <c r="G570" s="990">
        <v>1</v>
      </c>
      <c r="H570" s="991">
        <f t="shared" si="40"/>
        <v>1100000</v>
      </c>
      <c r="I570" s="992">
        <v>1</v>
      </c>
      <c r="J570" s="993">
        <f t="shared" si="41"/>
        <v>1100000</v>
      </c>
    </row>
    <row r="571" spans="1:10" ht="24.95" customHeight="1">
      <c r="A571" s="1088">
        <v>546</v>
      </c>
      <c r="B571" s="989" t="s">
        <v>3168</v>
      </c>
      <c r="C571" s="990" t="s">
        <v>3174</v>
      </c>
      <c r="D571" s="990"/>
      <c r="E571" s="991" t="s">
        <v>12</v>
      </c>
      <c r="F571" s="991">
        <v>7100000</v>
      </c>
      <c r="G571" s="990">
        <v>1</v>
      </c>
      <c r="H571" s="991">
        <f t="shared" si="40"/>
        <v>7100000</v>
      </c>
      <c r="I571" s="992">
        <v>1</v>
      </c>
      <c r="J571" s="993">
        <f t="shared" si="41"/>
        <v>7100000</v>
      </c>
    </row>
    <row r="572" spans="1:10" ht="24.95" customHeight="1">
      <c r="A572" s="1088">
        <v>547</v>
      </c>
      <c r="B572" s="989" t="s">
        <v>3168</v>
      </c>
      <c r="C572" s="990" t="s">
        <v>3175</v>
      </c>
      <c r="D572" s="990"/>
      <c r="E572" s="991" t="s">
        <v>12</v>
      </c>
      <c r="F572" s="991">
        <v>17200000</v>
      </c>
      <c r="G572" s="990">
        <v>1</v>
      </c>
      <c r="H572" s="991">
        <f t="shared" si="40"/>
        <v>17200000</v>
      </c>
      <c r="I572" s="992">
        <v>1</v>
      </c>
      <c r="J572" s="993">
        <f t="shared" si="41"/>
        <v>17200000</v>
      </c>
    </row>
    <row r="573" spans="1:10" ht="24.95" customHeight="1">
      <c r="A573" s="1088">
        <v>548</v>
      </c>
      <c r="B573" s="989" t="s">
        <v>3168</v>
      </c>
      <c r="C573" s="990" t="s">
        <v>3176</v>
      </c>
      <c r="D573" s="990"/>
      <c r="E573" s="991" t="s">
        <v>12</v>
      </c>
      <c r="F573" s="991">
        <v>5100000</v>
      </c>
      <c r="G573" s="990">
        <v>1</v>
      </c>
      <c r="H573" s="991">
        <f t="shared" si="40"/>
        <v>5100000</v>
      </c>
      <c r="I573" s="992">
        <v>1</v>
      </c>
      <c r="J573" s="993">
        <f t="shared" si="41"/>
        <v>5100000</v>
      </c>
    </row>
    <row r="574" spans="1:10" ht="15.75">
      <c r="A574" s="1088">
        <v>549</v>
      </c>
      <c r="B574" s="989" t="s">
        <v>3168</v>
      </c>
      <c r="C574" s="990" t="s">
        <v>3177</v>
      </c>
      <c r="D574" s="990"/>
      <c r="E574" s="991" t="s">
        <v>12</v>
      </c>
      <c r="F574" s="991">
        <v>11000000</v>
      </c>
      <c r="G574" s="990">
        <v>1</v>
      </c>
      <c r="H574" s="991">
        <f t="shared" si="40"/>
        <v>11000000</v>
      </c>
      <c r="I574" s="992">
        <v>1</v>
      </c>
      <c r="J574" s="993">
        <f t="shared" si="41"/>
        <v>11000000</v>
      </c>
    </row>
    <row r="575" spans="1:10" ht="30.75">
      <c r="A575" s="1088">
        <v>550</v>
      </c>
      <c r="B575" s="989" t="s">
        <v>3178</v>
      </c>
      <c r="C575" s="990" t="s">
        <v>3170</v>
      </c>
      <c r="D575" s="990"/>
      <c r="E575" s="991" t="s">
        <v>12</v>
      </c>
      <c r="F575" s="991">
        <v>6400000</v>
      </c>
      <c r="G575" s="990">
        <v>1</v>
      </c>
      <c r="H575" s="991">
        <f t="shared" si="40"/>
        <v>6400000</v>
      </c>
      <c r="I575" s="992">
        <v>1</v>
      </c>
      <c r="J575" s="993">
        <f t="shared" si="41"/>
        <v>6400000</v>
      </c>
    </row>
    <row r="576" spans="1:10" ht="30.75">
      <c r="A576" s="1088">
        <v>551</v>
      </c>
      <c r="B576" s="989" t="s">
        <v>3179</v>
      </c>
      <c r="C576" s="990" t="s">
        <v>3172</v>
      </c>
      <c r="D576" s="990"/>
      <c r="E576" s="991" t="s">
        <v>12</v>
      </c>
      <c r="F576" s="991">
        <v>13900000</v>
      </c>
      <c r="G576" s="990">
        <v>1</v>
      </c>
      <c r="H576" s="991">
        <f t="shared" si="40"/>
        <v>13900000</v>
      </c>
      <c r="I576" s="992">
        <v>1</v>
      </c>
      <c r="J576" s="993">
        <f t="shared" si="41"/>
        <v>13900000</v>
      </c>
    </row>
    <row r="577" spans="1:10" ht="30.75">
      <c r="A577" s="1088">
        <v>552</v>
      </c>
      <c r="B577" s="989" t="s">
        <v>3180</v>
      </c>
      <c r="C577" s="990" t="s">
        <v>3173</v>
      </c>
      <c r="D577" s="990"/>
      <c r="E577" s="991" t="s">
        <v>12</v>
      </c>
      <c r="F577" s="991">
        <v>4900000</v>
      </c>
      <c r="G577" s="990">
        <v>1</v>
      </c>
      <c r="H577" s="991">
        <f t="shared" si="40"/>
        <v>4900000</v>
      </c>
      <c r="I577" s="992">
        <v>1</v>
      </c>
      <c r="J577" s="993">
        <f t="shared" si="41"/>
        <v>4900000</v>
      </c>
    </row>
    <row r="578" spans="1:10" ht="35.1" customHeight="1">
      <c r="A578" s="1088">
        <v>553</v>
      </c>
      <c r="B578" s="989" t="s">
        <v>3181</v>
      </c>
      <c r="C578" s="990" t="s">
        <v>3176</v>
      </c>
      <c r="D578" s="990"/>
      <c r="E578" s="991" t="s">
        <v>12</v>
      </c>
      <c r="F578" s="991">
        <v>3300000</v>
      </c>
      <c r="G578" s="990">
        <v>1</v>
      </c>
      <c r="H578" s="991">
        <f t="shared" si="40"/>
        <v>3300000</v>
      </c>
      <c r="I578" s="992">
        <v>1</v>
      </c>
      <c r="J578" s="993">
        <f t="shared" si="41"/>
        <v>3300000</v>
      </c>
    </row>
    <row r="579" spans="1:10" ht="24.95" customHeight="1">
      <c r="A579" s="1088">
        <v>554</v>
      </c>
      <c r="B579" s="989" t="s">
        <v>3182</v>
      </c>
      <c r="C579" s="990" t="s">
        <v>3183</v>
      </c>
      <c r="D579" s="990"/>
      <c r="E579" s="991" t="s">
        <v>12</v>
      </c>
      <c r="F579" s="991">
        <v>11200000</v>
      </c>
      <c r="G579" s="990">
        <v>1</v>
      </c>
      <c r="H579" s="991">
        <f t="shared" si="40"/>
        <v>11200000</v>
      </c>
      <c r="I579" s="992">
        <v>1</v>
      </c>
      <c r="J579" s="993">
        <f t="shared" si="41"/>
        <v>11200000</v>
      </c>
    </row>
    <row r="580" spans="1:10" ht="24.95" customHeight="1">
      <c r="A580" s="1088">
        <v>555</v>
      </c>
      <c r="B580" s="989" t="s">
        <v>3184</v>
      </c>
      <c r="C580" s="990" t="s">
        <v>3185</v>
      </c>
      <c r="D580" s="990"/>
      <c r="E580" s="991" t="s">
        <v>12</v>
      </c>
      <c r="F580" s="991">
        <v>2000000</v>
      </c>
      <c r="G580" s="990">
        <v>1</v>
      </c>
      <c r="H580" s="991">
        <f t="shared" si="40"/>
        <v>2000000</v>
      </c>
      <c r="I580" s="992">
        <v>1</v>
      </c>
      <c r="J580" s="993">
        <f t="shared" si="41"/>
        <v>2000000</v>
      </c>
    </row>
    <row r="581" spans="1:10" ht="24.95" customHeight="1">
      <c r="A581" s="1088">
        <v>556</v>
      </c>
      <c r="B581" s="989" t="s">
        <v>3186</v>
      </c>
      <c r="C581" s="990" t="s">
        <v>3171</v>
      </c>
      <c r="D581" s="990"/>
      <c r="E581" s="991" t="s">
        <v>12</v>
      </c>
      <c r="F581" s="991">
        <v>1400000</v>
      </c>
      <c r="G581" s="990">
        <v>1</v>
      </c>
      <c r="H581" s="991">
        <f t="shared" si="40"/>
        <v>1400000</v>
      </c>
      <c r="I581" s="992">
        <v>1</v>
      </c>
      <c r="J581" s="993">
        <f t="shared" si="41"/>
        <v>1400000</v>
      </c>
    </row>
    <row r="582" spans="1:10" ht="24.95" customHeight="1">
      <c r="A582" s="1088">
        <v>557</v>
      </c>
      <c r="B582" s="989" t="s">
        <v>3187</v>
      </c>
      <c r="C582" s="990" t="s">
        <v>3176</v>
      </c>
      <c r="D582" s="990"/>
      <c r="E582" s="991" t="s">
        <v>12</v>
      </c>
      <c r="F582" s="991">
        <v>2700000</v>
      </c>
      <c r="G582" s="990">
        <v>1</v>
      </c>
      <c r="H582" s="991">
        <f t="shared" si="40"/>
        <v>2700000</v>
      </c>
      <c r="I582" s="992">
        <v>1</v>
      </c>
      <c r="J582" s="993">
        <f t="shared" si="41"/>
        <v>2700000</v>
      </c>
    </row>
    <row r="583" spans="1:10" ht="24.95" customHeight="1">
      <c r="A583" s="1088">
        <v>558</v>
      </c>
      <c r="B583" s="989" t="s">
        <v>3188</v>
      </c>
      <c r="C583" s="990" t="s">
        <v>3189</v>
      </c>
      <c r="D583" s="990"/>
      <c r="E583" s="991" t="s">
        <v>12</v>
      </c>
      <c r="F583" s="991">
        <v>1400000</v>
      </c>
      <c r="G583" s="990">
        <v>1</v>
      </c>
      <c r="H583" s="991">
        <f t="shared" si="40"/>
        <v>1400000</v>
      </c>
      <c r="I583" s="992">
        <v>1</v>
      </c>
      <c r="J583" s="993">
        <f t="shared" si="41"/>
        <v>1400000</v>
      </c>
    </row>
    <row r="584" spans="1:10" ht="24.95" customHeight="1">
      <c r="A584" s="1088">
        <v>559</v>
      </c>
      <c r="B584" s="989" t="s">
        <v>3190</v>
      </c>
      <c r="C584" s="990" t="s">
        <v>3177</v>
      </c>
      <c r="D584" s="990"/>
      <c r="E584" s="991" t="s">
        <v>12</v>
      </c>
      <c r="F584" s="991">
        <v>2600000</v>
      </c>
      <c r="G584" s="990">
        <v>1</v>
      </c>
      <c r="H584" s="991">
        <f t="shared" si="40"/>
        <v>2600000</v>
      </c>
      <c r="I584" s="992">
        <v>1</v>
      </c>
      <c r="J584" s="993">
        <f t="shared" si="41"/>
        <v>2600000</v>
      </c>
    </row>
    <row r="585" spans="1:10" ht="24.95" customHeight="1">
      <c r="A585" s="1088">
        <v>560</v>
      </c>
      <c r="B585" s="989" t="s">
        <v>3191</v>
      </c>
      <c r="C585" s="990" t="s">
        <v>3177</v>
      </c>
      <c r="D585" s="990"/>
      <c r="E585" s="991" t="s">
        <v>12</v>
      </c>
      <c r="F585" s="991">
        <v>1600000</v>
      </c>
      <c r="G585" s="990">
        <v>1</v>
      </c>
      <c r="H585" s="991">
        <f t="shared" si="40"/>
        <v>1600000</v>
      </c>
      <c r="I585" s="992">
        <v>1</v>
      </c>
      <c r="J585" s="993">
        <f t="shared" si="41"/>
        <v>1600000</v>
      </c>
    </row>
    <row r="586" spans="1:10" ht="24.95" customHeight="1">
      <c r="A586" s="1088">
        <v>561</v>
      </c>
      <c r="B586" s="989" t="s">
        <v>3192</v>
      </c>
      <c r="C586" s="990" t="s">
        <v>3175</v>
      </c>
      <c r="D586" s="990"/>
      <c r="E586" s="991" t="s">
        <v>12</v>
      </c>
      <c r="F586" s="991">
        <v>350000</v>
      </c>
      <c r="G586" s="990">
        <v>1</v>
      </c>
      <c r="H586" s="991">
        <f t="shared" si="40"/>
        <v>350000</v>
      </c>
      <c r="I586" s="992">
        <v>1</v>
      </c>
      <c r="J586" s="993">
        <f t="shared" si="41"/>
        <v>350000</v>
      </c>
    </row>
    <row r="587" spans="1:10" ht="24.95" customHeight="1">
      <c r="A587" s="1088">
        <v>562</v>
      </c>
      <c r="B587" s="989" t="s">
        <v>3193</v>
      </c>
      <c r="C587" s="990" t="s">
        <v>3175</v>
      </c>
      <c r="D587" s="990"/>
      <c r="E587" s="991" t="s">
        <v>12</v>
      </c>
      <c r="F587" s="991">
        <v>70000</v>
      </c>
      <c r="G587" s="990">
        <v>1</v>
      </c>
      <c r="H587" s="991">
        <f t="shared" si="40"/>
        <v>70000</v>
      </c>
      <c r="I587" s="992">
        <v>1</v>
      </c>
      <c r="J587" s="993">
        <f t="shared" si="41"/>
        <v>70000</v>
      </c>
    </row>
    <row r="588" spans="1:10" ht="24.95" customHeight="1">
      <c r="A588" s="1088">
        <v>563</v>
      </c>
      <c r="B588" s="989" t="s">
        <v>3194</v>
      </c>
      <c r="C588" s="994" t="s">
        <v>3175</v>
      </c>
      <c r="D588" s="994"/>
      <c r="E588" s="991" t="s">
        <v>12</v>
      </c>
      <c r="F588" s="991">
        <v>380000</v>
      </c>
      <c r="G588" s="990">
        <v>1</v>
      </c>
      <c r="H588" s="991">
        <f t="shared" si="40"/>
        <v>380000</v>
      </c>
      <c r="I588" s="992">
        <v>1</v>
      </c>
      <c r="J588" s="993">
        <f t="shared" si="41"/>
        <v>380000</v>
      </c>
    </row>
    <row r="589" spans="1:10" ht="24.95" customHeight="1">
      <c r="A589" s="1088">
        <v>564</v>
      </c>
      <c r="B589" s="995" t="s">
        <v>3168</v>
      </c>
      <c r="C589" s="996"/>
      <c r="D589" s="996"/>
      <c r="E589" s="997" t="s">
        <v>12</v>
      </c>
      <c r="F589" s="998">
        <v>67055031</v>
      </c>
      <c r="G589" s="994">
        <v>1</v>
      </c>
      <c r="H589" s="998">
        <f t="shared" si="40"/>
        <v>67055031</v>
      </c>
      <c r="I589" s="999">
        <v>1</v>
      </c>
      <c r="J589" s="1000">
        <f t="shared" si="41"/>
        <v>67055031</v>
      </c>
    </row>
    <row r="590" spans="1:10" ht="24.95" customHeight="1">
      <c r="A590" s="1088">
        <v>565</v>
      </c>
      <c r="B590" s="1001" t="s">
        <v>434</v>
      </c>
      <c r="C590" s="996">
        <v>2015</v>
      </c>
      <c r="D590" s="996"/>
      <c r="E590" s="997" t="s">
        <v>12</v>
      </c>
      <c r="F590" s="1002">
        <v>20000</v>
      </c>
      <c r="G590" s="996">
        <v>1</v>
      </c>
      <c r="H590" s="1002">
        <f t="shared" si="40"/>
        <v>20000</v>
      </c>
      <c r="I590" s="999">
        <v>1</v>
      </c>
      <c r="J590" s="1000">
        <f t="shared" si="41"/>
        <v>20000</v>
      </c>
    </row>
    <row r="591" spans="1:10" ht="24.95" customHeight="1">
      <c r="A591" s="1088">
        <v>566</v>
      </c>
      <c r="B591" s="1003" t="s">
        <v>3195</v>
      </c>
      <c r="C591" s="996">
        <v>2015</v>
      </c>
      <c r="D591" s="996"/>
      <c r="E591" s="997" t="s">
        <v>12</v>
      </c>
      <c r="F591" s="1004">
        <v>40000</v>
      </c>
      <c r="G591" s="996">
        <v>1</v>
      </c>
      <c r="H591" s="1002">
        <f t="shared" si="40"/>
        <v>40000</v>
      </c>
      <c r="I591" s="999">
        <v>1</v>
      </c>
      <c r="J591" s="1000">
        <f t="shared" si="41"/>
        <v>40000</v>
      </c>
    </row>
    <row r="592" spans="1:10" ht="24.95" customHeight="1">
      <c r="A592" s="1088">
        <v>567</v>
      </c>
      <c r="B592" s="1003" t="s">
        <v>2924</v>
      </c>
      <c r="C592" s="996">
        <v>2023</v>
      </c>
      <c r="D592" s="996"/>
      <c r="E592" s="1005" t="s">
        <v>184</v>
      </c>
      <c r="F592" s="1004">
        <v>9437</v>
      </c>
      <c r="G592" s="996">
        <v>6975</v>
      </c>
      <c r="H592" s="1002">
        <v>65822193</v>
      </c>
      <c r="I592" s="996">
        <v>6975</v>
      </c>
      <c r="J592" s="1002">
        <v>65822193</v>
      </c>
    </row>
    <row r="593" spans="1:10" ht="15.75">
      <c r="A593" s="1088">
        <v>568</v>
      </c>
      <c r="B593" s="1003" t="s">
        <v>3224</v>
      </c>
      <c r="C593" s="996">
        <v>2023</v>
      </c>
      <c r="D593" s="996"/>
      <c r="E593" s="1005" t="s">
        <v>2910</v>
      </c>
      <c r="F593" s="1004">
        <v>5867</v>
      </c>
      <c r="G593" s="996">
        <v>3260</v>
      </c>
      <c r="H593" s="1002">
        <v>19127029</v>
      </c>
      <c r="I593" s="996">
        <v>3260</v>
      </c>
      <c r="J593" s="1002">
        <v>19127029</v>
      </c>
    </row>
    <row r="594" spans="1:10">
      <c r="A594" s="1088"/>
      <c r="B594" s="1087"/>
      <c r="C594" s="1088"/>
      <c r="D594" s="1088"/>
      <c r="E594" s="1088"/>
      <c r="F594" s="1088"/>
      <c r="G594" s="1122">
        <f>SUM(G559:G593)</f>
        <v>75878.3</v>
      </c>
      <c r="H594" s="1122">
        <f t="shared" ref="H594:J594" si="42">SUM(H559:H593)</f>
        <v>1016496560</v>
      </c>
      <c r="I594" s="1122">
        <f t="shared" si="42"/>
        <v>75878.3</v>
      </c>
      <c r="J594" s="1122">
        <f t="shared" si="42"/>
        <v>1016496560</v>
      </c>
    </row>
    <row r="595" spans="1:10" ht="18.75">
      <c r="A595" s="1123"/>
      <c r="B595" s="1124" t="s">
        <v>1856</v>
      </c>
      <c r="C595" s="1123"/>
      <c r="D595" s="1123"/>
      <c r="E595" s="1123"/>
      <c r="F595" s="1123"/>
      <c r="G595" s="1125">
        <f>SUM(G594+G557+G472+G446+G426+G406+G339+G277)</f>
        <v>1169887.794</v>
      </c>
      <c r="H595" s="1126">
        <f t="shared" ref="H595:J595" si="43">SUM(H594+H557+H472+H446+H426+H406+H339+H277)</f>
        <v>8669840989.2999992</v>
      </c>
      <c r="I595" s="1125">
        <f t="shared" si="43"/>
        <v>1169887.794</v>
      </c>
      <c r="J595" s="1126">
        <f t="shared" si="43"/>
        <v>8669840989.2999992</v>
      </c>
    </row>
    <row r="598" spans="1:10" ht="15.75">
      <c r="B598" s="1238" t="s">
        <v>2000</v>
      </c>
      <c r="C598" s="1238"/>
      <c r="D598" s="1238"/>
      <c r="E598" s="1238"/>
      <c r="F598" s="1238"/>
      <c r="G598" s="1238"/>
      <c r="H598" s="1238"/>
      <c r="I598" s="1238"/>
      <c r="J598" s="1238"/>
    </row>
    <row r="599" spans="1:10" ht="15.75">
      <c r="B599" s="189" t="s">
        <v>993</v>
      </c>
      <c r="C599" s="189"/>
      <c r="D599" s="189"/>
      <c r="E599" s="189"/>
      <c r="F599" s="189"/>
      <c r="G599" s="189"/>
      <c r="H599" s="189"/>
      <c r="I599" s="189"/>
      <c r="J599" s="189"/>
    </row>
    <row r="602" spans="1:10">
      <c r="B602"/>
    </row>
    <row r="603" spans="1:10" ht="15.75">
      <c r="B603" s="555" t="s">
        <v>1540</v>
      </c>
      <c r="C603" s="555"/>
      <c r="D603" s="555"/>
      <c r="E603" s="555"/>
      <c r="F603" s="555"/>
      <c r="G603" s="555"/>
      <c r="H603" s="555"/>
      <c r="I603" s="555"/>
      <c r="J603" s="555"/>
    </row>
    <row r="604" spans="1:10" ht="15.75">
      <c r="B604" s="555"/>
      <c r="C604" s="555"/>
      <c r="D604" s="555"/>
      <c r="E604" s="555"/>
      <c r="F604" s="555"/>
      <c r="G604" s="555"/>
      <c r="H604" s="555"/>
      <c r="I604" s="555"/>
      <c r="J604" s="555"/>
    </row>
    <row r="605" spans="1:10" ht="15.75">
      <c r="B605" s="1205" t="s">
        <v>634</v>
      </c>
      <c r="C605" s="1205" t="s">
        <v>648</v>
      </c>
      <c r="D605" s="1203" t="s">
        <v>636</v>
      </c>
      <c r="E605" s="1416"/>
      <c r="F605" s="1204"/>
      <c r="G605" s="1203" t="s">
        <v>637</v>
      </c>
      <c r="H605" s="1416"/>
      <c r="I605" s="1416"/>
      <c r="J605" s="1204"/>
    </row>
    <row r="606" spans="1:10">
      <c r="B606" s="1206"/>
      <c r="C606" s="1206"/>
      <c r="D606" s="1205" t="s">
        <v>638</v>
      </c>
      <c r="E606" s="1409" t="s">
        <v>639</v>
      </c>
      <c r="F606" s="1411"/>
      <c r="G606" s="1205" t="s">
        <v>638</v>
      </c>
      <c r="H606" s="1409" t="s">
        <v>639</v>
      </c>
      <c r="I606" s="1410"/>
      <c r="J606" s="1411"/>
    </row>
    <row r="607" spans="1:10" ht="51">
      <c r="B607" s="1207"/>
      <c r="C607" s="1207"/>
      <c r="D607" s="1207"/>
      <c r="E607" s="430" t="s">
        <v>640</v>
      </c>
      <c r="F607" s="430" t="s">
        <v>641</v>
      </c>
      <c r="G607" s="1207"/>
      <c r="H607" s="430" t="s">
        <v>640</v>
      </c>
      <c r="I607" s="430" t="s">
        <v>641</v>
      </c>
      <c r="J607" s="430" t="s">
        <v>642</v>
      </c>
    </row>
    <row r="608" spans="1:10">
      <c r="B608" s="923">
        <v>1</v>
      </c>
      <c r="C608" s="923">
        <v>2</v>
      </c>
      <c r="D608" s="923">
        <v>3</v>
      </c>
      <c r="E608" s="923">
        <v>4</v>
      </c>
      <c r="F608" s="923">
        <v>5</v>
      </c>
      <c r="G608" s="923">
        <v>6</v>
      </c>
      <c r="H608" s="923">
        <v>7</v>
      </c>
      <c r="I608" s="923">
        <v>8</v>
      </c>
      <c r="J608" s="923">
        <v>9</v>
      </c>
    </row>
    <row r="609" spans="2:10" ht="15.75">
      <c r="B609" s="925"/>
      <c r="C609" s="1006"/>
      <c r="D609" s="1007"/>
      <c r="E609" s="1007"/>
      <c r="F609" s="215"/>
      <c r="G609" s="215"/>
      <c r="H609" s="215"/>
      <c r="I609" s="215"/>
      <c r="J609" s="215"/>
    </row>
    <row r="610" spans="2:10" ht="15.75">
      <c r="B610" s="1008"/>
      <c r="C610" s="726"/>
      <c r="D610" s="215"/>
      <c r="E610" s="215"/>
      <c r="F610" s="215"/>
      <c r="G610" s="215"/>
      <c r="H610" s="215"/>
      <c r="I610" s="215"/>
      <c r="J610" s="215"/>
    </row>
    <row r="611" spans="2:10" ht="15.75">
      <c r="B611" s="1008"/>
      <c r="C611" s="726"/>
      <c r="D611" s="215"/>
      <c r="E611" s="215"/>
      <c r="F611" s="215"/>
      <c r="G611" s="215"/>
      <c r="H611" s="215"/>
      <c r="I611" s="215"/>
      <c r="J611" s="215"/>
    </row>
    <row r="612" spans="2:10" ht="15.75">
      <c r="B612" s="1008"/>
      <c r="C612" s="726"/>
      <c r="D612" s="215"/>
      <c r="E612" s="215"/>
      <c r="F612" s="215"/>
      <c r="G612" s="215"/>
      <c r="H612" s="215"/>
      <c r="I612" s="215"/>
      <c r="J612" s="215"/>
    </row>
    <row r="613" spans="2:10" ht="15.75">
      <c r="B613" s="1008"/>
      <c r="C613" s="726"/>
      <c r="D613" s="215"/>
      <c r="E613" s="215"/>
      <c r="F613" s="215"/>
      <c r="G613" s="215"/>
      <c r="H613" s="215"/>
      <c r="I613" s="215"/>
      <c r="J613" s="215"/>
    </row>
    <row r="614" spans="2:10" ht="15.75">
      <c r="B614" s="1008"/>
      <c r="C614" s="726"/>
      <c r="D614" s="215"/>
      <c r="E614" s="215"/>
      <c r="F614" s="215"/>
      <c r="G614" s="215"/>
      <c r="H614" s="215"/>
      <c r="I614" s="215"/>
      <c r="J614" s="215"/>
    </row>
    <row r="615" spans="2:10" ht="15.75">
      <c r="B615" s="1008"/>
      <c r="C615" s="726"/>
      <c r="D615" s="215"/>
      <c r="E615" s="215"/>
      <c r="F615" s="215"/>
      <c r="G615" s="215"/>
      <c r="H615" s="215"/>
      <c r="I615" s="215"/>
      <c r="J615" s="215"/>
    </row>
    <row r="616" spans="2:10" ht="15.75">
      <c r="B616" s="1008"/>
      <c r="C616" s="726"/>
      <c r="D616" s="215"/>
      <c r="E616" s="215"/>
      <c r="F616" s="215"/>
      <c r="G616" s="215"/>
      <c r="H616" s="215"/>
      <c r="I616" s="215"/>
      <c r="J616" s="215"/>
    </row>
    <row r="617" spans="2:10" ht="15.75">
      <c r="B617" s="1008"/>
      <c r="C617" s="726"/>
      <c r="D617" s="215"/>
      <c r="E617" s="215"/>
      <c r="F617" s="215"/>
      <c r="G617" s="215"/>
      <c r="H617" s="215"/>
      <c r="I617" s="215"/>
      <c r="J617" s="215"/>
    </row>
    <row r="618" spans="2:10" ht="15.75">
      <c r="B618" s="1008"/>
      <c r="C618" s="726"/>
      <c r="D618" s="215"/>
      <c r="E618" s="215"/>
      <c r="F618" s="215"/>
      <c r="G618" s="215"/>
      <c r="H618" s="215"/>
      <c r="I618" s="215"/>
      <c r="J618" s="215"/>
    </row>
    <row r="619" spans="2:10" ht="15.75">
      <c r="B619" s="1008"/>
      <c r="C619" s="726"/>
      <c r="D619" s="215"/>
      <c r="E619" s="215"/>
      <c r="F619" s="215"/>
      <c r="G619" s="215"/>
      <c r="H619" s="215"/>
      <c r="I619" s="215"/>
      <c r="J619" s="215"/>
    </row>
    <row r="620" spans="2:10" ht="15.75">
      <c r="B620" s="1008"/>
      <c r="C620" s="726"/>
      <c r="D620" s="215"/>
      <c r="E620" s="215"/>
      <c r="F620" s="215"/>
      <c r="G620" s="215"/>
      <c r="H620" s="215"/>
      <c r="I620" s="215"/>
      <c r="J620" s="215"/>
    </row>
    <row r="621" spans="2:10" ht="15.75">
      <c r="B621" s="1008"/>
      <c r="C621" s="726"/>
      <c r="D621" s="215"/>
      <c r="E621" s="215"/>
      <c r="F621" s="215"/>
      <c r="G621" s="215"/>
      <c r="H621" s="215"/>
      <c r="I621" s="215"/>
      <c r="J621" s="215"/>
    </row>
    <row r="622" spans="2:10" ht="15.75">
      <c r="B622" s="1008"/>
      <c r="C622" s="726"/>
      <c r="D622" s="215"/>
      <c r="E622" s="215"/>
      <c r="F622" s="215"/>
      <c r="G622" s="215"/>
      <c r="H622" s="215"/>
      <c r="I622" s="215"/>
      <c r="J622" s="215"/>
    </row>
    <row r="623" spans="2:10" ht="15.75">
      <c r="B623" s="1008"/>
      <c r="C623" s="726"/>
      <c r="D623" s="215"/>
      <c r="E623" s="215"/>
      <c r="F623" s="215"/>
      <c r="G623" s="215"/>
      <c r="H623" s="215"/>
      <c r="I623" s="215"/>
      <c r="J623" s="215"/>
    </row>
    <row r="624" spans="2:10" ht="15.75">
      <c r="B624" s="1008"/>
      <c r="C624" s="726"/>
      <c r="D624" s="215"/>
      <c r="E624" s="215"/>
      <c r="F624" s="215"/>
      <c r="G624" s="215"/>
      <c r="H624" s="215"/>
      <c r="I624" s="215"/>
      <c r="J624" s="215"/>
    </row>
    <row r="625" spans="2:10" ht="15.75">
      <c r="B625" s="1008"/>
      <c r="C625" s="726"/>
      <c r="D625" s="215"/>
      <c r="E625" s="215"/>
      <c r="F625" s="215"/>
      <c r="G625" s="215"/>
      <c r="H625" s="215"/>
      <c r="I625" s="215"/>
      <c r="J625" s="215"/>
    </row>
    <row r="626" spans="2:10" ht="15.75">
      <c r="B626" s="1008"/>
      <c r="C626" s="726"/>
      <c r="D626" s="215"/>
      <c r="E626" s="215"/>
      <c r="F626" s="215"/>
      <c r="G626" s="215"/>
      <c r="H626" s="215"/>
      <c r="I626" s="215"/>
      <c r="J626" s="215"/>
    </row>
    <row r="627" spans="2:10" ht="15.75">
      <c r="B627" s="1203" t="s">
        <v>644</v>
      </c>
      <c r="C627" s="1204"/>
      <c r="D627" s="215">
        <f>SUM(D609:D626)</f>
        <v>0</v>
      </c>
      <c r="E627" s="215">
        <f>SUM(E609:E626)</f>
        <v>0</v>
      </c>
      <c r="F627" s="215"/>
      <c r="G627" s="215"/>
      <c r="H627" s="215"/>
      <c r="I627" s="215"/>
      <c r="J627" s="215"/>
    </row>
    <row r="628" spans="2:10" ht="15.75">
      <c r="B628" s="1009"/>
      <c r="C628" s="1009"/>
      <c r="D628" s="1010"/>
      <c r="E628" s="1010"/>
      <c r="F628" s="1010"/>
      <c r="G628" s="1010"/>
      <c r="H628" s="1010"/>
      <c r="I628" s="1010"/>
      <c r="J628" s="1010"/>
    </row>
    <row r="629" spans="2:10" ht="15.75">
      <c r="B629" s="1009"/>
      <c r="C629" s="1009"/>
      <c r="D629" s="1010"/>
      <c r="E629" s="1010"/>
      <c r="F629" s="1010"/>
      <c r="G629" s="1010"/>
      <c r="H629" s="1010"/>
      <c r="I629" s="1010"/>
      <c r="J629" s="1010"/>
    </row>
    <row r="630" spans="2:10" ht="15.75">
      <c r="B630" s="1009"/>
      <c r="C630" s="1009"/>
      <c r="D630" s="1010"/>
      <c r="E630" s="1010"/>
      <c r="F630" s="1010"/>
      <c r="G630" s="1010"/>
      <c r="H630" s="1010"/>
      <c r="I630" s="1010"/>
      <c r="J630" s="1010"/>
    </row>
    <row r="631" spans="2:10" ht="15.75">
      <c r="B631" s="1009"/>
      <c r="C631" s="1009"/>
      <c r="D631" s="1010"/>
      <c r="E631" s="1010"/>
      <c r="F631" s="1010"/>
      <c r="G631" s="1010"/>
      <c r="H631" s="1010"/>
      <c r="I631" s="1010"/>
      <c r="J631" s="1010"/>
    </row>
    <row r="632" spans="2:10">
      <c r="B632"/>
    </row>
    <row r="633" spans="2:10">
      <c r="B633"/>
    </row>
    <row r="634" spans="2:10" ht="15.75">
      <c r="B634" s="555" t="s">
        <v>3196</v>
      </c>
      <c r="C634" s="555"/>
      <c r="D634" s="555"/>
      <c r="E634" s="555"/>
      <c r="F634" s="555"/>
      <c r="G634" s="555"/>
      <c r="H634" s="555"/>
      <c r="I634" s="555"/>
      <c r="J634" s="555"/>
    </row>
    <row r="635" spans="2:10" ht="15.75">
      <c r="B635" s="555"/>
      <c r="C635" s="555"/>
      <c r="D635" s="555"/>
      <c r="E635" s="555"/>
      <c r="F635" s="555"/>
      <c r="G635" s="555"/>
      <c r="H635" s="555"/>
      <c r="I635" s="555"/>
      <c r="J635" s="555"/>
    </row>
    <row r="636" spans="2:10" ht="15.75">
      <c r="B636" s="1205" t="s">
        <v>647</v>
      </c>
      <c r="C636" s="1205" t="s">
        <v>635</v>
      </c>
      <c r="D636" s="1208" t="s">
        <v>636</v>
      </c>
      <c r="E636" s="1208"/>
      <c r="F636" s="1208"/>
      <c r="G636" s="1208" t="s">
        <v>637</v>
      </c>
      <c r="H636" s="1208"/>
      <c r="I636" s="1208"/>
      <c r="J636" s="1208"/>
    </row>
    <row r="637" spans="2:10">
      <c r="B637" s="1206"/>
      <c r="C637" s="1206"/>
      <c r="D637" s="1205" t="s">
        <v>638</v>
      </c>
      <c r="E637" s="1209" t="s">
        <v>639</v>
      </c>
      <c r="F637" s="1209"/>
      <c r="G637" s="1205" t="s">
        <v>638</v>
      </c>
      <c r="H637" s="1209" t="s">
        <v>639</v>
      </c>
      <c r="I637" s="1209"/>
      <c r="J637" s="1209"/>
    </row>
    <row r="638" spans="2:10" ht="51">
      <c r="B638" s="1207"/>
      <c r="C638" s="1207"/>
      <c r="D638" s="1207"/>
      <c r="E638" s="430" t="s">
        <v>649</v>
      </c>
      <c r="F638" s="430" t="s">
        <v>650</v>
      </c>
      <c r="G638" s="1207"/>
      <c r="H638" s="430" t="s">
        <v>649</v>
      </c>
      <c r="I638" s="430" t="s">
        <v>650</v>
      </c>
      <c r="J638" s="430" t="s">
        <v>642</v>
      </c>
    </row>
    <row r="639" spans="2:10">
      <c r="B639" s="923">
        <v>1</v>
      </c>
      <c r="C639" s="923">
        <v>2</v>
      </c>
      <c r="D639" s="923">
        <v>3</v>
      </c>
      <c r="E639" s="923">
        <v>4</v>
      </c>
      <c r="F639" s="923">
        <v>5</v>
      </c>
      <c r="G639" s="923">
        <v>6</v>
      </c>
      <c r="H639" s="923">
        <v>7</v>
      </c>
      <c r="I639" s="923">
        <v>8</v>
      </c>
      <c r="J639" s="923">
        <v>9</v>
      </c>
    </row>
    <row r="640" spans="2:10" ht="15.75">
      <c r="B640" s="925" t="s">
        <v>2627</v>
      </c>
      <c r="C640" s="1006">
        <v>900008000490</v>
      </c>
      <c r="D640" s="1007">
        <v>4759459</v>
      </c>
      <c r="E640" s="1007">
        <v>4759459</v>
      </c>
      <c r="F640" s="923"/>
      <c r="G640" s="923"/>
      <c r="H640" s="923"/>
      <c r="I640" s="923"/>
      <c r="J640" s="923"/>
    </row>
    <row r="641" spans="2:10" ht="15.75">
      <c r="B641" s="78" t="s">
        <v>3197</v>
      </c>
      <c r="C641" s="1011" t="s">
        <v>3198</v>
      </c>
      <c r="D641" s="1012">
        <v>5268135</v>
      </c>
      <c r="E641" s="1012">
        <v>5268135</v>
      </c>
      <c r="F641" s="215"/>
      <c r="G641" s="215"/>
      <c r="H641" s="215"/>
      <c r="I641" s="215"/>
      <c r="J641" s="215"/>
    </row>
    <row r="642" spans="2:10" ht="15.75">
      <c r="B642" s="78" t="s">
        <v>3197</v>
      </c>
      <c r="C642" s="1011" t="s">
        <v>3199</v>
      </c>
      <c r="D642" s="1012">
        <v>349751</v>
      </c>
      <c r="E642" s="1012">
        <v>349751</v>
      </c>
      <c r="F642" s="215"/>
      <c r="G642" s="215"/>
      <c r="H642" s="215"/>
      <c r="I642" s="215"/>
      <c r="J642" s="215"/>
    </row>
    <row r="643" spans="2:10" ht="15.75">
      <c r="B643" s="78" t="s">
        <v>3197</v>
      </c>
      <c r="C643" s="1011" t="s">
        <v>3200</v>
      </c>
      <c r="D643" s="1012">
        <v>79059</v>
      </c>
      <c r="E643" s="1012">
        <v>79059</v>
      </c>
      <c r="F643" s="215"/>
      <c r="G643" s="215"/>
      <c r="H643" s="215"/>
      <c r="I643" s="215"/>
      <c r="J643" s="215"/>
    </row>
    <row r="644" spans="2:10" ht="15.75">
      <c r="B644" s="78" t="s">
        <v>3197</v>
      </c>
      <c r="C644" s="1011" t="s">
        <v>3201</v>
      </c>
      <c r="D644" s="1012">
        <v>30706</v>
      </c>
      <c r="E644" s="1012">
        <v>30706</v>
      </c>
      <c r="F644" s="215"/>
      <c r="G644" s="215"/>
      <c r="H644" s="215"/>
      <c r="I644" s="215"/>
      <c r="J644" s="215"/>
    </row>
    <row r="645" spans="2:10" ht="15.75">
      <c r="B645" s="78" t="s">
        <v>3197</v>
      </c>
      <c r="C645" s="1011" t="s">
        <v>3202</v>
      </c>
      <c r="D645" s="1012">
        <v>67349</v>
      </c>
      <c r="E645" s="1012">
        <v>67349</v>
      </c>
      <c r="F645" s="215"/>
      <c r="G645" s="215"/>
      <c r="H645" s="215"/>
      <c r="I645" s="215"/>
      <c r="J645" s="215"/>
    </row>
    <row r="646" spans="2:10" ht="15.75">
      <c r="B646" s="78" t="s">
        <v>3197</v>
      </c>
      <c r="C646" s="1011" t="s">
        <v>3203</v>
      </c>
      <c r="D646" s="1012">
        <v>252500</v>
      </c>
      <c r="E646" s="1012">
        <v>252500</v>
      </c>
      <c r="F646" s="215"/>
      <c r="G646" s="215"/>
      <c r="H646" s="215"/>
      <c r="I646" s="215"/>
      <c r="J646" s="215"/>
    </row>
    <row r="647" spans="2:10" ht="15.75">
      <c r="B647" s="78" t="s">
        <v>3204</v>
      </c>
      <c r="C647" s="1011" t="s">
        <v>3205</v>
      </c>
      <c r="D647" s="1012">
        <v>550000</v>
      </c>
      <c r="E647" s="1012">
        <v>550000</v>
      </c>
      <c r="F647" s="215"/>
      <c r="G647" s="215"/>
      <c r="H647" s="215"/>
      <c r="I647" s="215"/>
      <c r="J647" s="215"/>
    </row>
    <row r="648" spans="2:10" ht="15.75">
      <c r="B648" s="78" t="s">
        <v>3206</v>
      </c>
      <c r="C648" s="1011" t="s">
        <v>3207</v>
      </c>
      <c r="D648" s="1012">
        <v>211520</v>
      </c>
      <c r="E648" s="1012">
        <v>211520</v>
      </c>
      <c r="F648" s="215"/>
      <c r="G648" s="215"/>
      <c r="H648" s="215"/>
      <c r="I648" s="215"/>
      <c r="J648" s="215"/>
    </row>
    <row r="649" spans="2:10" ht="15.75">
      <c r="B649" s="78" t="s">
        <v>3208</v>
      </c>
      <c r="C649" s="1011" t="s">
        <v>1403</v>
      </c>
      <c r="D649" s="1012">
        <v>94698</v>
      </c>
      <c r="E649" s="1012">
        <v>94698</v>
      </c>
      <c r="F649" s="215"/>
      <c r="G649" s="215"/>
      <c r="H649" s="215"/>
      <c r="I649" s="215"/>
      <c r="J649" s="215"/>
    </row>
    <row r="650" spans="2:10" ht="30">
      <c r="B650" s="1013" t="s">
        <v>3209</v>
      </c>
      <c r="C650" s="1011" t="s">
        <v>3210</v>
      </c>
      <c r="D650" s="1014">
        <v>70000</v>
      </c>
      <c r="E650" s="1014">
        <v>70000</v>
      </c>
      <c r="F650" s="215"/>
      <c r="G650" s="215"/>
      <c r="H650" s="215"/>
      <c r="I650" s="215"/>
      <c r="J650" s="215"/>
    </row>
    <row r="651" spans="2:10" ht="15.75">
      <c r="B651" s="1015" t="s">
        <v>3211</v>
      </c>
      <c r="C651" s="726">
        <v>220309603912000</v>
      </c>
      <c r="D651" s="215">
        <v>906000</v>
      </c>
      <c r="E651" s="215">
        <v>906000</v>
      </c>
      <c r="F651" s="215"/>
      <c r="G651" s="215"/>
      <c r="H651" s="215"/>
      <c r="I651" s="215"/>
      <c r="J651" s="215"/>
    </row>
    <row r="652" spans="2:10" ht="15.75">
      <c r="B652" s="215" t="s">
        <v>3212</v>
      </c>
      <c r="C652" s="726">
        <v>11811100593000</v>
      </c>
      <c r="D652" s="215">
        <v>650100</v>
      </c>
      <c r="E652" s="215">
        <v>650100</v>
      </c>
      <c r="F652" s="215"/>
      <c r="G652" s="215"/>
      <c r="H652" s="215"/>
      <c r="I652" s="215"/>
      <c r="J652" s="215"/>
    </row>
    <row r="653" spans="2:10" ht="15.75">
      <c r="B653" s="215" t="s">
        <v>1401</v>
      </c>
      <c r="C653" s="726">
        <v>11500351562015</v>
      </c>
      <c r="D653" s="215">
        <v>15423</v>
      </c>
      <c r="E653" s="215">
        <v>15423</v>
      </c>
      <c r="F653" s="215"/>
      <c r="G653" s="215"/>
      <c r="H653" s="215"/>
      <c r="I653" s="215"/>
      <c r="J653" s="215"/>
    </row>
    <row r="654" spans="2:10" ht="15.75">
      <c r="B654" s="215" t="s">
        <v>3213</v>
      </c>
      <c r="C654" s="726">
        <v>220183333818000</v>
      </c>
      <c r="D654" s="215">
        <v>38400</v>
      </c>
      <c r="E654" s="215">
        <v>38400</v>
      </c>
      <c r="F654" s="215"/>
      <c r="G654" s="215"/>
      <c r="H654" s="215"/>
      <c r="I654" s="215"/>
      <c r="J654" s="215"/>
    </row>
    <row r="655" spans="2:10" ht="15.75">
      <c r="B655" s="215" t="s">
        <v>3214</v>
      </c>
      <c r="C655" s="726">
        <v>163208015228</v>
      </c>
      <c r="D655" s="215">
        <v>273000</v>
      </c>
      <c r="E655" s="215">
        <v>273000</v>
      </c>
      <c r="F655" s="215"/>
      <c r="G655" s="215"/>
      <c r="H655" s="215"/>
      <c r="I655" s="215"/>
      <c r="J655" s="215"/>
    </row>
    <row r="656" spans="2:10" ht="15.75">
      <c r="B656" s="215" t="s">
        <v>3215</v>
      </c>
      <c r="C656" s="726">
        <v>1570091565950200</v>
      </c>
      <c r="D656" s="215">
        <v>434375</v>
      </c>
      <c r="E656" s="215">
        <v>434375</v>
      </c>
      <c r="F656" s="215"/>
      <c r="G656" s="215"/>
      <c r="H656" s="215"/>
      <c r="I656" s="215"/>
      <c r="J656" s="215"/>
    </row>
    <row r="657" spans="2:10" ht="15.75">
      <c r="B657" s="215" t="s">
        <v>3216</v>
      </c>
      <c r="C657" s="726">
        <v>1570017566810100</v>
      </c>
      <c r="D657" s="215">
        <v>364500</v>
      </c>
      <c r="E657" s="215">
        <v>364500</v>
      </c>
      <c r="F657" s="215"/>
      <c r="G657" s="215"/>
      <c r="H657" s="215"/>
      <c r="I657" s="215"/>
      <c r="J657" s="215"/>
    </row>
    <row r="658" spans="2:10" ht="15.75">
      <c r="B658" s="215" t="s">
        <v>3217</v>
      </c>
      <c r="C658" s="726">
        <v>220189823242000</v>
      </c>
      <c r="D658" s="215">
        <v>505171</v>
      </c>
      <c r="E658" s="215">
        <v>505171</v>
      </c>
      <c r="F658" s="215"/>
      <c r="G658" s="215"/>
      <c r="H658" s="215"/>
      <c r="I658" s="215"/>
      <c r="J658" s="215"/>
    </row>
    <row r="659" spans="2:10" ht="15.75">
      <c r="B659" s="215" t="s">
        <v>3218</v>
      </c>
      <c r="C659" s="726">
        <v>15100100985200</v>
      </c>
      <c r="D659" s="215">
        <v>162400</v>
      </c>
      <c r="E659" s="215">
        <v>162400</v>
      </c>
      <c r="F659" s="215"/>
      <c r="G659" s="215"/>
      <c r="H659" s="215"/>
      <c r="I659" s="215"/>
      <c r="J659" s="215"/>
    </row>
    <row r="660" spans="2:10" ht="15.75">
      <c r="B660" s="215" t="s">
        <v>3219</v>
      </c>
      <c r="C660" s="726">
        <v>163028068696</v>
      </c>
      <c r="D660" s="215">
        <v>215000</v>
      </c>
      <c r="E660" s="215">
        <v>215000</v>
      </c>
      <c r="F660" s="215"/>
      <c r="G660" s="215"/>
      <c r="H660" s="215"/>
      <c r="I660" s="215"/>
      <c r="J660" s="215"/>
    </row>
    <row r="661" spans="2:10" ht="15.75">
      <c r="B661" s="215" t="s">
        <v>3220</v>
      </c>
      <c r="C661" s="726">
        <v>1570026452480100</v>
      </c>
      <c r="D661" s="215">
        <v>3038400</v>
      </c>
      <c r="E661" s="215">
        <v>3038400</v>
      </c>
      <c r="F661" s="215"/>
      <c r="G661" s="215"/>
      <c r="H661" s="215"/>
      <c r="I661" s="215"/>
      <c r="J661" s="215"/>
    </row>
    <row r="662" spans="2:10" ht="15.75">
      <c r="B662" s="1203" t="s">
        <v>644</v>
      </c>
      <c r="C662" s="1204"/>
      <c r="D662" s="215">
        <f>SUM(D640:D661)</f>
        <v>18335946</v>
      </c>
      <c r="E662" s="215">
        <f>SUM(E640:E661)</f>
        <v>18335946</v>
      </c>
      <c r="F662" s="215"/>
      <c r="G662" s="215"/>
      <c r="H662" s="215"/>
      <c r="I662" s="215"/>
      <c r="J662" s="215"/>
    </row>
    <row r="663" spans="2:10">
      <c r="B663"/>
    </row>
    <row r="666" spans="2:10">
      <c r="B666" s="123" t="s">
        <v>660</v>
      </c>
      <c r="C666" s="123"/>
      <c r="D666" s="123"/>
    </row>
    <row r="667" spans="2:10">
      <c r="B667" s="123" t="s">
        <v>661</v>
      </c>
      <c r="C667" s="123"/>
      <c r="D667" s="123"/>
    </row>
    <row r="668" spans="2:10">
      <c r="B668" s="123" t="s">
        <v>662</v>
      </c>
      <c r="C668" s="123"/>
      <c r="D668" s="123"/>
    </row>
    <row r="669" spans="2:10">
      <c r="B669" s="123" t="s">
        <v>663</v>
      </c>
      <c r="C669" s="123"/>
      <c r="D669" s="123"/>
    </row>
    <row r="670" spans="2:10">
      <c r="B670" s="123" t="s">
        <v>1404</v>
      </c>
      <c r="C670" s="123"/>
      <c r="D670" s="123"/>
    </row>
    <row r="671" spans="2:10">
      <c r="B671" s="46"/>
      <c r="C671" s="46"/>
      <c r="D671" s="46"/>
    </row>
    <row r="672" spans="2:10">
      <c r="B672" s="124" t="s">
        <v>665</v>
      </c>
      <c r="C672" s="124"/>
      <c r="D672" s="124"/>
    </row>
    <row r="675" spans="1:8">
      <c r="A675" s="1222" t="s">
        <v>1</v>
      </c>
      <c r="B675" s="1224" t="s">
        <v>667</v>
      </c>
      <c r="C675" s="1224" t="s">
        <v>668</v>
      </c>
      <c r="D675" s="1224" t="s">
        <v>669</v>
      </c>
      <c r="E675" s="1226" t="s">
        <v>670</v>
      </c>
      <c r="F675" s="1227"/>
      <c r="G675" s="1222" t="s">
        <v>671</v>
      </c>
      <c r="H675" s="1223"/>
    </row>
    <row r="676" spans="1:8" ht="45">
      <c r="A676" s="1223"/>
      <c r="B676" s="1225"/>
      <c r="C676" s="1225"/>
      <c r="D676" s="1225"/>
      <c r="E676" s="126" t="s">
        <v>672</v>
      </c>
      <c r="F676" s="126" t="s">
        <v>673</v>
      </c>
      <c r="G676" s="127" t="s">
        <v>674</v>
      </c>
      <c r="H676" s="127" t="s">
        <v>675</v>
      </c>
    </row>
    <row r="677" spans="1:8">
      <c r="A677" s="128">
        <v>1</v>
      </c>
      <c r="B677" s="924">
        <v>2</v>
      </c>
      <c r="C677" s="924">
        <v>3</v>
      </c>
      <c r="D677" s="924">
        <v>4</v>
      </c>
      <c r="E677" s="130">
        <v>5</v>
      </c>
      <c r="F677" s="130">
        <v>6</v>
      </c>
      <c r="G677" s="926">
        <v>7</v>
      </c>
      <c r="H677" s="926">
        <v>8</v>
      </c>
    </row>
    <row r="678" spans="1:8" ht="15.75">
      <c r="A678" s="966">
        <v>1</v>
      </c>
      <c r="B678" s="212" t="s">
        <v>3221</v>
      </c>
      <c r="C678" s="1016" t="s">
        <v>3222</v>
      </c>
      <c r="D678" s="71" t="s">
        <v>2635</v>
      </c>
      <c r="E678" s="217">
        <v>57398</v>
      </c>
      <c r="F678" s="217">
        <v>57398</v>
      </c>
      <c r="G678" s="71"/>
      <c r="H678" s="71"/>
    </row>
  </sheetData>
  <mergeCells count="40">
    <mergeCell ref="G675:H675"/>
    <mergeCell ref="C6:E6"/>
    <mergeCell ref="B598:J598"/>
    <mergeCell ref="B662:C662"/>
    <mergeCell ref="B627:C627"/>
    <mergeCell ref="B636:B638"/>
    <mergeCell ref="C636:C638"/>
    <mergeCell ref="D636:F636"/>
    <mergeCell ref="G636:J636"/>
    <mergeCell ref="D637:D638"/>
    <mergeCell ref="E637:F637"/>
    <mergeCell ref="G637:G638"/>
    <mergeCell ref="H637:J637"/>
    <mergeCell ref="B605:B607"/>
    <mergeCell ref="C605:C607"/>
    <mergeCell ref="D605:F605"/>
    <mergeCell ref="A675:A676"/>
    <mergeCell ref="B675:B676"/>
    <mergeCell ref="C675:C676"/>
    <mergeCell ref="D675:D676"/>
    <mergeCell ref="E675:F675"/>
    <mergeCell ref="G605:J605"/>
    <mergeCell ref="D606:D607"/>
    <mergeCell ref="E606:F606"/>
    <mergeCell ref="G606:G607"/>
    <mergeCell ref="H606:J606"/>
    <mergeCell ref="H1:J3"/>
    <mergeCell ref="A558:J558"/>
    <mergeCell ref="A9:A10"/>
    <mergeCell ref="B9:B10"/>
    <mergeCell ref="C9:C10"/>
    <mergeCell ref="D9:D10"/>
    <mergeCell ref="E9:E10"/>
    <mergeCell ref="F9:F10"/>
    <mergeCell ref="G9:H9"/>
    <mergeCell ref="I9:J9"/>
    <mergeCell ref="A407:J407"/>
    <mergeCell ref="B427:J427"/>
    <mergeCell ref="B447:J447"/>
    <mergeCell ref="A473:J47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opLeftCell="A166" workbookViewId="0">
      <selection activeCell="E192" sqref="E192"/>
    </sheetView>
  </sheetViews>
  <sheetFormatPr defaultRowHeight="15"/>
  <cols>
    <col min="1" max="2" width="7.7109375" customWidth="1"/>
    <col min="3" max="3" width="30.140625" customWidth="1"/>
    <col min="4" max="4" width="15.7109375" customWidth="1"/>
    <col min="5" max="5" width="12.5703125" customWidth="1"/>
    <col min="7" max="7" width="12" customWidth="1"/>
    <col min="8" max="8" width="17.85546875" customWidth="1"/>
    <col min="9" max="9" width="12" customWidth="1"/>
    <col min="10" max="10" width="13.140625" customWidth="1"/>
  </cols>
  <sheetData>
    <row r="1" spans="1:11">
      <c r="H1" s="1202" t="s">
        <v>945</v>
      </c>
      <c r="I1" s="1202"/>
      <c r="J1" s="1202"/>
      <c r="K1" s="1202"/>
    </row>
    <row r="2" spans="1:11">
      <c r="H2" s="1202"/>
      <c r="I2" s="1202"/>
      <c r="J2" s="1202"/>
      <c r="K2" s="1202"/>
    </row>
    <row r="3" spans="1:11">
      <c r="H3" s="1202"/>
      <c r="I3" s="1202"/>
      <c r="J3" s="1202"/>
      <c r="K3" s="1202"/>
    </row>
    <row r="6" spans="1:11">
      <c r="A6" s="765"/>
      <c r="B6" s="765"/>
      <c r="C6" s="1221" t="s">
        <v>2671</v>
      </c>
      <c r="D6" s="1221"/>
      <c r="E6" s="1221"/>
      <c r="F6" s="1221"/>
      <c r="G6" s="1221"/>
      <c r="H6" s="1221"/>
      <c r="I6" s="1221"/>
      <c r="J6" s="765"/>
    </row>
    <row r="7" spans="1:11">
      <c r="A7" s="765"/>
      <c r="B7" s="765"/>
      <c r="C7" s="1221"/>
      <c r="D7" s="1221"/>
      <c r="E7" s="1221"/>
      <c r="F7" s="1221"/>
      <c r="G7" s="1221"/>
      <c r="H7" s="1221"/>
      <c r="I7" s="1221"/>
      <c r="J7" s="765"/>
    </row>
    <row r="8" spans="1:11" ht="15.75">
      <c r="A8" s="1197" t="s">
        <v>2672</v>
      </c>
      <c r="B8" s="1197"/>
      <c r="C8" s="1198" t="s">
        <v>2</v>
      </c>
      <c r="D8" s="1198" t="s">
        <v>3</v>
      </c>
      <c r="E8" s="1200" t="s">
        <v>5</v>
      </c>
      <c r="F8" s="1198" t="s">
        <v>6</v>
      </c>
      <c r="G8" s="1195" t="s">
        <v>7</v>
      </c>
      <c r="H8" s="1196"/>
      <c r="I8" s="1195" t="s">
        <v>8</v>
      </c>
      <c r="J8" s="1196"/>
    </row>
    <row r="9" spans="1:11" ht="31.5">
      <c r="A9" s="1197"/>
      <c r="B9" s="1197"/>
      <c r="C9" s="1199"/>
      <c r="D9" s="1199"/>
      <c r="E9" s="1201"/>
      <c r="F9" s="1199"/>
      <c r="G9" s="766" t="s">
        <v>9</v>
      </c>
      <c r="H9" s="766" t="s">
        <v>10</v>
      </c>
      <c r="I9" s="766" t="s">
        <v>9</v>
      </c>
      <c r="J9" s="766" t="s">
        <v>10</v>
      </c>
    </row>
    <row r="10" spans="1:11">
      <c r="A10" s="767">
        <v>1</v>
      </c>
      <c r="B10" s="768">
        <v>1</v>
      </c>
      <c r="C10" s="769" t="s">
        <v>2673</v>
      </c>
      <c r="D10" s="770">
        <v>1985</v>
      </c>
      <c r="E10" s="770" t="s">
        <v>12</v>
      </c>
      <c r="F10" s="771">
        <v>24440</v>
      </c>
      <c r="G10" s="772">
        <v>1</v>
      </c>
      <c r="H10" s="772">
        <f t="shared" ref="H10:H19" si="0">SUM(F10*G10)</f>
        <v>24440</v>
      </c>
      <c r="I10" s="772">
        <f>SUM(G10)</f>
        <v>1</v>
      </c>
      <c r="J10" s="772">
        <f>SUM(F10*I10)</f>
        <v>24440</v>
      </c>
    </row>
    <row r="11" spans="1:11">
      <c r="A11" s="767">
        <v>2</v>
      </c>
      <c r="B11" s="773">
        <v>2</v>
      </c>
      <c r="C11" s="769" t="s">
        <v>2674</v>
      </c>
      <c r="D11" s="770">
        <v>1982</v>
      </c>
      <c r="E11" s="770" t="s">
        <v>12</v>
      </c>
      <c r="F11" s="771">
        <v>6630</v>
      </c>
      <c r="G11" s="772">
        <v>1</v>
      </c>
      <c r="H11" s="772">
        <f t="shared" si="0"/>
        <v>6630</v>
      </c>
      <c r="I11" s="772">
        <f t="shared" ref="I11:I88" si="1">SUM(G11)</f>
        <v>1</v>
      </c>
      <c r="J11" s="772">
        <f t="shared" ref="J11:J69" si="2">SUM(F11*I11)</f>
        <v>6630</v>
      </c>
    </row>
    <row r="12" spans="1:11">
      <c r="A12" s="767">
        <v>3</v>
      </c>
      <c r="B12" s="768">
        <v>3</v>
      </c>
      <c r="C12" s="769" t="s">
        <v>2675</v>
      </c>
      <c r="D12" s="770">
        <v>1982</v>
      </c>
      <c r="E12" s="770" t="s">
        <v>12</v>
      </c>
      <c r="F12" s="771">
        <v>3180</v>
      </c>
      <c r="G12" s="772">
        <v>4</v>
      </c>
      <c r="H12" s="772">
        <f t="shared" si="0"/>
        <v>12720</v>
      </c>
      <c r="I12" s="772">
        <f t="shared" si="1"/>
        <v>4</v>
      </c>
      <c r="J12" s="772">
        <f t="shared" si="2"/>
        <v>12720</v>
      </c>
    </row>
    <row r="13" spans="1:11">
      <c r="A13" s="767">
        <v>4</v>
      </c>
      <c r="B13" s="773">
        <v>4</v>
      </c>
      <c r="C13" s="769" t="s">
        <v>2676</v>
      </c>
      <c r="D13" s="770">
        <v>1980</v>
      </c>
      <c r="E13" s="770" t="s">
        <v>12</v>
      </c>
      <c r="F13" s="771">
        <v>3960</v>
      </c>
      <c r="G13" s="772">
        <v>1</v>
      </c>
      <c r="H13" s="772">
        <f t="shared" si="0"/>
        <v>3960</v>
      </c>
      <c r="I13" s="772">
        <f t="shared" si="1"/>
        <v>1</v>
      </c>
      <c r="J13" s="772">
        <f t="shared" si="2"/>
        <v>3960</v>
      </c>
    </row>
    <row r="14" spans="1:11">
      <c r="A14" s="767">
        <v>5</v>
      </c>
      <c r="B14" s="768">
        <v>5</v>
      </c>
      <c r="C14" s="769" t="s">
        <v>2677</v>
      </c>
      <c r="D14" s="770">
        <v>1987</v>
      </c>
      <c r="E14" s="770" t="s">
        <v>12</v>
      </c>
      <c r="F14" s="771">
        <v>4720</v>
      </c>
      <c r="G14" s="772">
        <v>2</v>
      </c>
      <c r="H14" s="772">
        <f t="shared" si="0"/>
        <v>9440</v>
      </c>
      <c r="I14" s="772">
        <f t="shared" si="1"/>
        <v>2</v>
      </c>
      <c r="J14" s="772">
        <f t="shared" si="2"/>
        <v>9440</v>
      </c>
    </row>
    <row r="15" spans="1:11">
      <c r="A15" s="767">
        <v>6</v>
      </c>
      <c r="B15" s="773">
        <v>6</v>
      </c>
      <c r="C15" s="769" t="s">
        <v>2678</v>
      </c>
      <c r="D15" s="770">
        <v>1992</v>
      </c>
      <c r="E15" s="770" t="s">
        <v>12</v>
      </c>
      <c r="F15" s="771">
        <v>1050</v>
      </c>
      <c r="G15" s="772">
        <v>1</v>
      </c>
      <c r="H15" s="772">
        <f t="shared" si="0"/>
        <v>1050</v>
      </c>
      <c r="I15" s="772">
        <f t="shared" si="1"/>
        <v>1</v>
      </c>
      <c r="J15" s="772">
        <f t="shared" si="2"/>
        <v>1050</v>
      </c>
    </row>
    <row r="16" spans="1:11">
      <c r="A16" s="767">
        <v>7</v>
      </c>
      <c r="B16" s="768">
        <v>7</v>
      </c>
      <c r="C16" s="769" t="s">
        <v>2679</v>
      </c>
      <c r="D16" s="770">
        <v>1981</v>
      </c>
      <c r="E16" s="770" t="s">
        <v>12</v>
      </c>
      <c r="F16" s="771">
        <v>8250</v>
      </c>
      <c r="G16" s="772">
        <v>6</v>
      </c>
      <c r="H16" s="772">
        <f t="shared" si="0"/>
        <v>49500</v>
      </c>
      <c r="I16" s="772">
        <f t="shared" si="1"/>
        <v>6</v>
      </c>
      <c r="J16" s="772">
        <f t="shared" si="2"/>
        <v>49500</v>
      </c>
    </row>
    <row r="17" spans="1:10">
      <c r="A17" s="767">
        <v>8</v>
      </c>
      <c r="B17" s="773">
        <v>8</v>
      </c>
      <c r="C17" s="769" t="s">
        <v>2680</v>
      </c>
      <c r="D17" s="770">
        <v>1980</v>
      </c>
      <c r="E17" s="770" t="s">
        <v>12</v>
      </c>
      <c r="F17" s="771">
        <v>11900</v>
      </c>
      <c r="G17" s="772">
        <v>1</v>
      </c>
      <c r="H17" s="772">
        <f t="shared" si="0"/>
        <v>11900</v>
      </c>
      <c r="I17" s="772">
        <f t="shared" si="1"/>
        <v>1</v>
      </c>
      <c r="J17" s="772">
        <f t="shared" si="2"/>
        <v>11900</v>
      </c>
    </row>
    <row r="18" spans="1:10">
      <c r="A18" s="767">
        <v>9</v>
      </c>
      <c r="B18" s="768">
        <v>9</v>
      </c>
      <c r="C18" s="769" t="s">
        <v>2681</v>
      </c>
      <c r="D18" s="770">
        <v>1981</v>
      </c>
      <c r="E18" s="770" t="s">
        <v>12</v>
      </c>
      <c r="F18" s="771">
        <v>2100</v>
      </c>
      <c r="G18" s="772">
        <v>1</v>
      </c>
      <c r="H18" s="772">
        <f t="shared" si="0"/>
        <v>2100</v>
      </c>
      <c r="I18" s="772">
        <f t="shared" si="1"/>
        <v>1</v>
      </c>
      <c r="J18" s="772">
        <f t="shared" si="2"/>
        <v>2100</v>
      </c>
    </row>
    <row r="19" spans="1:10">
      <c r="A19" s="767">
        <v>10</v>
      </c>
      <c r="B19" s="773">
        <v>10</v>
      </c>
      <c r="C19" s="774" t="s">
        <v>2682</v>
      </c>
      <c r="D19" s="775" t="s">
        <v>2683</v>
      </c>
      <c r="E19" s="770" t="s">
        <v>12</v>
      </c>
      <c r="F19" s="776">
        <v>200</v>
      </c>
      <c r="G19" s="777">
        <v>1050</v>
      </c>
      <c r="H19" s="772">
        <f t="shared" si="0"/>
        <v>210000</v>
      </c>
      <c r="I19" s="772">
        <f t="shared" si="1"/>
        <v>1050</v>
      </c>
      <c r="J19" s="772">
        <f t="shared" si="2"/>
        <v>210000</v>
      </c>
    </row>
    <row r="20" spans="1:10">
      <c r="A20" s="767">
        <v>11</v>
      </c>
      <c r="B20" s="768">
        <v>11</v>
      </c>
      <c r="C20" s="774" t="s">
        <v>2682</v>
      </c>
      <c r="D20" s="775" t="s">
        <v>2684</v>
      </c>
      <c r="E20" s="770" t="s">
        <v>12</v>
      </c>
      <c r="F20" s="776">
        <v>200</v>
      </c>
      <c r="G20" s="777">
        <v>4561</v>
      </c>
      <c r="H20" s="772">
        <f>AVERAGE(F20*G20)</f>
        <v>912200</v>
      </c>
      <c r="I20" s="772">
        <f t="shared" si="1"/>
        <v>4561</v>
      </c>
      <c r="J20" s="772">
        <f>SUM(F20*I20)</f>
        <v>912200</v>
      </c>
    </row>
    <row r="21" spans="1:10">
      <c r="A21" s="767">
        <v>12</v>
      </c>
      <c r="B21" s="773">
        <v>12</v>
      </c>
      <c r="C21" s="774" t="s">
        <v>2682</v>
      </c>
      <c r="D21" s="770">
        <v>1975</v>
      </c>
      <c r="E21" s="770" t="s">
        <v>12</v>
      </c>
      <c r="F21" s="771">
        <v>200</v>
      </c>
      <c r="G21" s="772">
        <v>39882</v>
      </c>
      <c r="H21" s="772">
        <f>AVERAGE(F21*G21)</f>
        <v>7976400</v>
      </c>
      <c r="I21" s="772">
        <f t="shared" si="1"/>
        <v>39882</v>
      </c>
      <c r="J21" s="772">
        <f t="shared" si="2"/>
        <v>7976400</v>
      </c>
    </row>
    <row r="22" spans="1:10">
      <c r="A22" s="767">
        <v>13</v>
      </c>
      <c r="B22" s="768">
        <v>13</v>
      </c>
      <c r="C22" s="774" t="s">
        <v>2682</v>
      </c>
      <c r="D22" s="770">
        <v>1998</v>
      </c>
      <c r="E22" s="770" t="s">
        <v>12</v>
      </c>
      <c r="F22" s="771">
        <v>238</v>
      </c>
      <c r="G22" s="772">
        <v>176</v>
      </c>
      <c r="H22" s="772">
        <v>41888</v>
      </c>
      <c r="I22" s="772">
        <f t="shared" si="1"/>
        <v>176</v>
      </c>
      <c r="J22" s="772">
        <f t="shared" si="2"/>
        <v>41888</v>
      </c>
    </row>
    <row r="23" spans="1:10">
      <c r="A23" s="767">
        <v>14</v>
      </c>
      <c r="B23" s="773">
        <v>14</v>
      </c>
      <c r="C23" s="774" t="s">
        <v>2682</v>
      </c>
      <c r="D23" s="770">
        <v>2006</v>
      </c>
      <c r="E23" s="770" t="s">
        <v>12</v>
      </c>
      <c r="F23" s="771">
        <v>196</v>
      </c>
      <c r="G23" s="772">
        <v>77</v>
      </c>
      <c r="H23" s="772">
        <f>AVERAGE(F23*G23)</f>
        <v>15092</v>
      </c>
      <c r="I23" s="772">
        <f t="shared" si="1"/>
        <v>77</v>
      </c>
      <c r="J23" s="772">
        <f t="shared" si="2"/>
        <v>15092</v>
      </c>
    </row>
    <row r="24" spans="1:10">
      <c r="A24" s="767">
        <v>15</v>
      </c>
      <c r="B24" s="768">
        <v>15</v>
      </c>
      <c r="C24" s="774" t="s">
        <v>2682</v>
      </c>
      <c r="D24" s="770">
        <v>2004</v>
      </c>
      <c r="E24" s="770" t="s">
        <v>12</v>
      </c>
      <c r="F24" s="771">
        <v>254</v>
      </c>
      <c r="G24" s="772">
        <v>178</v>
      </c>
      <c r="H24" s="772">
        <f>AVERAGE(F24*G24)</f>
        <v>45212</v>
      </c>
      <c r="I24" s="772">
        <f t="shared" si="1"/>
        <v>178</v>
      </c>
      <c r="J24" s="772">
        <f t="shared" si="2"/>
        <v>45212</v>
      </c>
    </row>
    <row r="25" spans="1:10">
      <c r="A25" s="767">
        <v>16</v>
      </c>
      <c r="B25" s="773">
        <v>16</v>
      </c>
      <c r="C25" s="774" t="s">
        <v>2682</v>
      </c>
      <c r="D25" s="770">
        <v>2005</v>
      </c>
      <c r="E25" s="770" t="s">
        <v>12</v>
      </c>
      <c r="F25" s="771">
        <v>600</v>
      </c>
      <c r="G25" s="772">
        <v>16</v>
      </c>
      <c r="H25" s="772">
        <f t="shared" ref="H25:H58" si="3">SUM(F25*G25)</f>
        <v>9600</v>
      </c>
      <c r="I25" s="772">
        <f t="shared" si="1"/>
        <v>16</v>
      </c>
      <c r="J25" s="772">
        <f t="shared" si="2"/>
        <v>9600</v>
      </c>
    </row>
    <row r="26" spans="1:10">
      <c r="A26" s="767">
        <v>17</v>
      </c>
      <c r="B26" s="768">
        <v>17</v>
      </c>
      <c r="C26" s="774" t="s">
        <v>2682</v>
      </c>
      <c r="D26" s="770">
        <v>2003</v>
      </c>
      <c r="E26" s="770" t="s">
        <v>12</v>
      </c>
      <c r="F26" s="771">
        <v>2700</v>
      </c>
      <c r="G26" s="772">
        <v>6</v>
      </c>
      <c r="H26" s="772">
        <f t="shared" si="3"/>
        <v>16200</v>
      </c>
      <c r="I26" s="772">
        <f t="shared" si="1"/>
        <v>6</v>
      </c>
      <c r="J26" s="772">
        <f t="shared" si="2"/>
        <v>16200</v>
      </c>
    </row>
    <row r="27" spans="1:10">
      <c r="A27" s="767">
        <v>18</v>
      </c>
      <c r="B27" s="773">
        <v>18</v>
      </c>
      <c r="C27" s="774" t="s">
        <v>2682</v>
      </c>
      <c r="D27" s="770">
        <v>2003</v>
      </c>
      <c r="E27" s="770" t="s">
        <v>12</v>
      </c>
      <c r="F27" s="771">
        <v>67980</v>
      </c>
      <c r="G27" s="772">
        <v>1</v>
      </c>
      <c r="H27" s="772">
        <f t="shared" si="3"/>
        <v>67980</v>
      </c>
      <c r="I27" s="772">
        <f t="shared" si="1"/>
        <v>1</v>
      </c>
      <c r="J27" s="772">
        <f t="shared" si="2"/>
        <v>67980</v>
      </c>
    </row>
    <row r="28" spans="1:10">
      <c r="A28" s="767">
        <v>19</v>
      </c>
      <c r="B28" s="768">
        <v>19</v>
      </c>
      <c r="C28" s="774" t="s">
        <v>2682</v>
      </c>
      <c r="D28" s="778">
        <v>2009</v>
      </c>
      <c r="E28" s="770" t="s">
        <v>12</v>
      </c>
      <c r="F28" s="779">
        <v>279</v>
      </c>
      <c r="G28" s="780">
        <v>127</v>
      </c>
      <c r="H28" s="772">
        <f>AVERAGE(F28*G28)</f>
        <v>35433</v>
      </c>
      <c r="I28" s="772">
        <f t="shared" si="1"/>
        <v>127</v>
      </c>
      <c r="J28" s="772">
        <f t="shared" si="2"/>
        <v>35433</v>
      </c>
    </row>
    <row r="29" spans="1:10">
      <c r="A29" s="767">
        <v>20</v>
      </c>
      <c r="B29" s="773">
        <v>20</v>
      </c>
      <c r="C29" s="774" t="s">
        <v>2682</v>
      </c>
      <c r="D29" s="778">
        <v>2009</v>
      </c>
      <c r="E29" s="770" t="s">
        <v>12</v>
      </c>
      <c r="F29" s="779">
        <v>8250</v>
      </c>
      <c r="G29" s="780">
        <v>2</v>
      </c>
      <c r="H29" s="772">
        <f t="shared" si="3"/>
        <v>16500</v>
      </c>
      <c r="I29" s="772">
        <f t="shared" si="1"/>
        <v>2</v>
      </c>
      <c r="J29" s="772">
        <f t="shared" si="2"/>
        <v>16500</v>
      </c>
    </row>
    <row r="30" spans="1:10">
      <c r="A30" s="767">
        <v>21</v>
      </c>
      <c r="B30" s="768">
        <v>21</v>
      </c>
      <c r="C30" s="774" t="s">
        <v>2682</v>
      </c>
      <c r="D30" s="778">
        <v>2009</v>
      </c>
      <c r="E30" s="770" t="s">
        <v>12</v>
      </c>
      <c r="F30" s="779">
        <v>1149</v>
      </c>
      <c r="G30" s="780">
        <v>94</v>
      </c>
      <c r="H30" s="772">
        <f t="shared" ref="H30:H36" si="4">AVERAGE(F30*G30)</f>
        <v>108006</v>
      </c>
      <c r="I30" s="772">
        <f t="shared" si="1"/>
        <v>94</v>
      </c>
      <c r="J30" s="772">
        <f t="shared" si="2"/>
        <v>108006</v>
      </c>
    </row>
    <row r="31" spans="1:10">
      <c r="A31" s="767">
        <v>22</v>
      </c>
      <c r="B31" s="773">
        <v>22</v>
      </c>
      <c r="C31" s="774" t="s">
        <v>2682</v>
      </c>
      <c r="D31" s="778">
        <v>2010</v>
      </c>
      <c r="E31" s="770" t="s">
        <v>12</v>
      </c>
      <c r="F31" s="779">
        <v>496</v>
      </c>
      <c r="G31" s="780">
        <v>99</v>
      </c>
      <c r="H31" s="772">
        <f t="shared" si="4"/>
        <v>49104</v>
      </c>
      <c r="I31" s="772">
        <f t="shared" si="1"/>
        <v>99</v>
      </c>
      <c r="J31" s="772">
        <f t="shared" si="2"/>
        <v>49104</v>
      </c>
    </row>
    <row r="32" spans="1:10">
      <c r="A32" s="767">
        <v>23</v>
      </c>
      <c r="B32" s="768">
        <v>23</v>
      </c>
      <c r="C32" s="781" t="s">
        <v>2685</v>
      </c>
      <c r="D32" s="778">
        <v>2012</v>
      </c>
      <c r="E32" s="770" t="s">
        <v>12</v>
      </c>
      <c r="F32" s="779">
        <v>409</v>
      </c>
      <c r="G32" s="780">
        <v>18</v>
      </c>
      <c r="H32" s="772">
        <f t="shared" si="4"/>
        <v>7362</v>
      </c>
      <c r="I32" s="772">
        <f t="shared" si="1"/>
        <v>18</v>
      </c>
      <c r="J32" s="772">
        <f>SUM(F32*I32)</f>
        <v>7362</v>
      </c>
    </row>
    <row r="33" spans="1:10">
      <c r="A33" s="767">
        <v>24</v>
      </c>
      <c r="B33" s="773">
        <v>24</v>
      </c>
      <c r="C33" s="781" t="s">
        <v>2685</v>
      </c>
      <c r="D33" s="778">
        <v>2012</v>
      </c>
      <c r="E33" s="770" t="s">
        <v>12</v>
      </c>
      <c r="F33" s="779">
        <v>469</v>
      </c>
      <c r="G33" s="780">
        <v>168</v>
      </c>
      <c r="H33" s="772">
        <f t="shared" si="4"/>
        <v>78792</v>
      </c>
      <c r="I33" s="772">
        <f t="shared" si="1"/>
        <v>168</v>
      </c>
      <c r="J33" s="772">
        <f t="shared" si="2"/>
        <v>78792</v>
      </c>
    </row>
    <row r="34" spans="1:10">
      <c r="A34" s="767">
        <v>25</v>
      </c>
      <c r="B34" s="768">
        <v>25</v>
      </c>
      <c r="C34" s="781" t="s">
        <v>2682</v>
      </c>
      <c r="D34" s="778">
        <v>2013</v>
      </c>
      <c r="E34" s="770" t="s">
        <v>12</v>
      </c>
      <c r="F34" s="779">
        <v>571</v>
      </c>
      <c r="G34" s="780">
        <v>116</v>
      </c>
      <c r="H34" s="772">
        <f t="shared" si="4"/>
        <v>66236</v>
      </c>
      <c r="I34" s="772">
        <f t="shared" si="1"/>
        <v>116</v>
      </c>
      <c r="J34" s="772">
        <f t="shared" si="2"/>
        <v>66236</v>
      </c>
    </row>
    <row r="35" spans="1:10">
      <c r="A35" s="767">
        <v>26</v>
      </c>
      <c r="B35" s="773">
        <v>26</v>
      </c>
      <c r="C35" s="781" t="s">
        <v>2682</v>
      </c>
      <c r="D35" s="778">
        <v>2013</v>
      </c>
      <c r="E35" s="770" t="s">
        <v>12</v>
      </c>
      <c r="F35" s="779">
        <v>1925</v>
      </c>
      <c r="G35" s="780">
        <v>1</v>
      </c>
      <c r="H35" s="772">
        <f t="shared" si="4"/>
        <v>1925</v>
      </c>
      <c r="I35" s="772">
        <f t="shared" si="1"/>
        <v>1</v>
      </c>
      <c r="J35" s="772">
        <f>SUM(F35*I35)</f>
        <v>1925</v>
      </c>
    </row>
    <row r="36" spans="1:10">
      <c r="A36" s="767">
        <v>27</v>
      </c>
      <c r="B36" s="768">
        <v>27</v>
      </c>
      <c r="C36" s="781" t="s">
        <v>2682</v>
      </c>
      <c r="D36" s="778">
        <v>2013</v>
      </c>
      <c r="E36" s="770" t="s">
        <v>12</v>
      </c>
      <c r="F36" s="779">
        <v>165</v>
      </c>
      <c r="G36" s="780">
        <v>20</v>
      </c>
      <c r="H36" s="772">
        <f t="shared" si="4"/>
        <v>3300</v>
      </c>
      <c r="I36" s="772">
        <f t="shared" si="1"/>
        <v>20</v>
      </c>
      <c r="J36" s="772">
        <f t="shared" si="2"/>
        <v>3300</v>
      </c>
    </row>
    <row r="37" spans="1:10">
      <c r="A37" s="767">
        <v>28</v>
      </c>
      <c r="B37" s="773">
        <v>28</v>
      </c>
      <c r="C37" s="782" t="s">
        <v>2682</v>
      </c>
      <c r="D37" s="778">
        <v>2015</v>
      </c>
      <c r="E37" s="770" t="s">
        <v>12</v>
      </c>
      <c r="F37" s="779">
        <v>3520</v>
      </c>
      <c r="G37" s="780">
        <v>10</v>
      </c>
      <c r="H37" s="783">
        <f>SUM(F37*G37)</f>
        <v>35200</v>
      </c>
      <c r="I37" s="772">
        <f t="shared" si="1"/>
        <v>10</v>
      </c>
      <c r="J37" s="772">
        <f t="shared" si="2"/>
        <v>35200</v>
      </c>
    </row>
    <row r="38" spans="1:10">
      <c r="A38" s="767">
        <v>29</v>
      </c>
      <c r="B38" s="768">
        <v>29</v>
      </c>
      <c r="C38" s="782" t="s">
        <v>2682</v>
      </c>
      <c r="D38" s="778">
        <v>2015</v>
      </c>
      <c r="E38" s="770" t="s">
        <v>12</v>
      </c>
      <c r="F38" s="779">
        <v>530</v>
      </c>
      <c r="G38" s="780">
        <v>138</v>
      </c>
      <c r="H38" s="783">
        <f>AVERAGE(F38*G38)</f>
        <v>73140</v>
      </c>
      <c r="I38" s="772">
        <f t="shared" si="1"/>
        <v>138</v>
      </c>
      <c r="J38" s="772">
        <f>SUM(F38*I38)</f>
        <v>73140</v>
      </c>
    </row>
    <row r="39" spans="1:10">
      <c r="A39" s="767">
        <v>30</v>
      </c>
      <c r="B39" s="773">
        <v>30</v>
      </c>
      <c r="C39" s="781" t="s">
        <v>2682</v>
      </c>
      <c r="D39" s="778">
        <v>2016</v>
      </c>
      <c r="E39" s="770" t="s">
        <v>12</v>
      </c>
      <c r="F39" s="779">
        <v>381</v>
      </c>
      <c r="G39" s="780">
        <v>153</v>
      </c>
      <c r="H39" s="772">
        <f>AVERAGE(F39*G39)</f>
        <v>58293</v>
      </c>
      <c r="I39" s="772">
        <f t="shared" si="1"/>
        <v>153</v>
      </c>
      <c r="J39" s="772">
        <f t="shared" si="2"/>
        <v>58293</v>
      </c>
    </row>
    <row r="40" spans="1:10">
      <c r="A40" s="767">
        <v>31</v>
      </c>
      <c r="B40" s="768">
        <v>31</v>
      </c>
      <c r="C40" s="781" t="s">
        <v>2682</v>
      </c>
      <c r="D40" s="778">
        <v>2016</v>
      </c>
      <c r="E40" s="770" t="s">
        <v>12</v>
      </c>
      <c r="F40" s="779">
        <v>2048</v>
      </c>
      <c r="G40" s="780">
        <v>4</v>
      </c>
      <c r="H40" s="772">
        <f>AVERAGE(F40*G40)</f>
        <v>8192</v>
      </c>
      <c r="I40" s="772">
        <f t="shared" si="1"/>
        <v>4</v>
      </c>
      <c r="J40" s="772">
        <f t="shared" si="2"/>
        <v>8192</v>
      </c>
    </row>
    <row r="41" spans="1:10">
      <c r="A41" s="767">
        <v>32</v>
      </c>
      <c r="B41" s="773">
        <v>32</v>
      </c>
      <c r="C41" s="781" t="s">
        <v>2682</v>
      </c>
      <c r="D41" s="778">
        <v>2016</v>
      </c>
      <c r="E41" s="770" t="s">
        <v>12</v>
      </c>
      <c r="F41" s="779">
        <v>891</v>
      </c>
      <c r="G41" s="780">
        <v>159</v>
      </c>
      <c r="H41" s="772">
        <f>AVERAGE(F41*G41)</f>
        <v>141669</v>
      </c>
      <c r="I41" s="772">
        <f t="shared" si="1"/>
        <v>159</v>
      </c>
      <c r="J41" s="772">
        <f t="shared" si="2"/>
        <v>141669</v>
      </c>
    </row>
    <row r="42" spans="1:10">
      <c r="A42" s="767">
        <v>33</v>
      </c>
      <c r="B42" s="768">
        <v>33</v>
      </c>
      <c r="C42" s="782" t="s">
        <v>2686</v>
      </c>
      <c r="D42" s="778">
        <v>2010</v>
      </c>
      <c r="E42" s="770" t="s">
        <v>12</v>
      </c>
      <c r="F42" s="779">
        <v>15600</v>
      </c>
      <c r="G42" s="780">
        <v>1</v>
      </c>
      <c r="H42" s="772">
        <f t="shared" si="3"/>
        <v>15600</v>
      </c>
      <c r="I42" s="772">
        <f t="shared" si="1"/>
        <v>1</v>
      </c>
      <c r="J42" s="772">
        <f t="shared" si="2"/>
        <v>15600</v>
      </c>
    </row>
    <row r="43" spans="1:10">
      <c r="A43" s="767">
        <v>34</v>
      </c>
      <c r="B43" s="773">
        <v>34</v>
      </c>
      <c r="C43" s="782" t="s">
        <v>2687</v>
      </c>
      <c r="D43" s="778">
        <v>2010</v>
      </c>
      <c r="E43" s="770" t="s">
        <v>12</v>
      </c>
      <c r="F43" s="779">
        <v>10700</v>
      </c>
      <c r="G43" s="780">
        <v>1</v>
      </c>
      <c r="H43" s="772">
        <f t="shared" si="3"/>
        <v>10700</v>
      </c>
      <c r="I43" s="772">
        <f t="shared" si="1"/>
        <v>1</v>
      </c>
      <c r="J43" s="772">
        <f t="shared" si="2"/>
        <v>10700</v>
      </c>
    </row>
    <row r="44" spans="1:10" ht="30">
      <c r="A44" s="767">
        <v>35</v>
      </c>
      <c r="B44" s="768">
        <v>35</v>
      </c>
      <c r="C44" s="784" t="s">
        <v>2688</v>
      </c>
      <c r="D44" s="778">
        <v>2009</v>
      </c>
      <c r="E44" s="770" t="s">
        <v>12</v>
      </c>
      <c r="F44" s="779">
        <v>85000</v>
      </c>
      <c r="G44" s="780">
        <v>1</v>
      </c>
      <c r="H44" s="772">
        <f t="shared" si="3"/>
        <v>85000</v>
      </c>
      <c r="I44" s="772">
        <f t="shared" si="1"/>
        <v>1</v>
      </c>
      <c r="J44" s="772">
        <f t="shared" si="2"/>
        <v>85000</v>
      </c>
    </row>
    <row r="45" spans="1:10">
      <c r="A45" s="767">
        <v>36</v>
      </c>
      <c r="B45" s="773">
        <v>36</v>
      </c>
      <c r="C45" s="782" t="s">
        <v>2689</v>
      </c>
      <c r="D45" s="778">
        <v>2009</v>
      </c>
      <c r="E45" s="770" t="s">
        <v>12</v>
      </c>
      <c r="F45" s="779">
        <v>25000</v>
      </c>
      <c r="G45" s="780">
        <v>1</v>
      </c>
      <c r="H45" s="772">
        <f t="shared" si="3"/>
        <v>25000</v>
      </c>
      <c r="I45" s="772">
        <f t="shared" si="1"/>
        <v>1</v>
      </c>
      <c r="J45" s="772">
        <f t="shared" si="2"/>
        <v>25000</v>
      </c>
    </row>
    <row r="46" spans="1:10">
      <c r="A46" s="767">
        <v>37</v>
      </c>
      <c r="B46" s="768">
        <v>37</v>
      </c>
      <c r="C46" s="782" t="s">
        <v>2690</v>
      </c>
      <c r="D46" s="785">
        <v>1992</v>
      </c>
      <c r="E46" s="770" t="s">
        <v>12</v>
      </c>
      <c r="F46" s="779">
        <v>47</v>
      </c>
      <c r="G46" s="780">
        <v>5</v>
      </c>
      <c r="H46" s="772">
        <f t="shared" si="3"/>
        <v>235</v>
      </c>
      <c r="I46" s="772">
        <f t="shared" si="1"/>
        <v>5</v>
      </c>
      <c r="J46" s="772">
        <f t="shared" si="2"/>
        <v>235</v>
      </c>
    </row>
    <row r="47" spans="1:10">
      <c r="A47" s="767">
        <v>38</v>
      </c>
      <c r="B47" s="773">
        <v>38</v>
      </c>
      <c r="C47" s="782" t="s">
        <v>2677</v>
      </c>
      <c r="D47" s="785">
        <v>1980</v>
      </c>
      <c r="E47" s="770" t="s">
        <v>12</v>
      </c>
      <c r="F47" s="779">
        <v>5000</v>
      </c>
      <c r="G47" s="780">
        <v>2</v>
      </c>
      <c r="H47" s="772">
        <f t="shared" si="3"/>
        <v>10000</v>
      </c>
      <c r="I47" s="772">
        <f t="shared" si="1"/>
        <v>2</v>
      </c>
      <c r="J47" s="772">
        <f t="shared" si="2"/>
        <v>10000</v>
      </c>
    </row>
    <row r="48" spans="1:10">
      <c r="A48" s="767">
        <v>39</v>
      </c>
      <c r="B48" s="768">
        <v>39</v>
      </c>
      <c r="C48" s="782" t="s">
        <v>2462</v>
      </c>
      <c r="D48" s="785">
        <v>1980</v>
      </c>
      <c r="E48" s="770" t="s">
        <v>12</v>
      </c>
      <c r="F48" s="779">
        <v>3000</v>
      </c>
      <c r="G48" s="780">
        <v>2</v>
      </c>
      <c r="H48" s="772">
        <f t="shared" si="3"/>
        <v>6000</v>
      </c>
      <c r="I48" s="772">
        <f t="shared" si="1"/>
        <v>2</v>
      </c>
      <c r="J48" s="772">
        <f t="shared" si="2"/>
        <v>6000</v>
      </c>
    </row>
    <row r="49" spans="1:10">
      <c r="A49" s="767">
        <v>40</v>
      </c>
      <c r="B49" s="773">
        <v>40</v>
      </c>
      <c r="C49" s="782" t="s">
        <v>2691</v>
      </c>
      <c r="D49" s="785">
        <v>1980</v>
      </c>
      <c r="E49" s="770" t="s">
        <v>12</v>
      </c>
      <c r="F49" s="779">
        <v>20000</v>
      </c>
      <c r="G49" s="780">
        <v>153</v>
      </c>
      <c r="H49" s="772">
        <f t="shared" si="3"/>
        <v>3060000</v>
      </c>
      <c r="I49" s="772">
        <f t="shared" si="1"/>
        <v>153</v>
      </c>
      <c r="J49" s="772">
        <f t="shared" si="2"/>
        <v>3060000</v>
      </c>
    </row>
    <row r="50" spans="1:10">
      <c r="A50" s="767">
        <v>41</v>
      </c>
      <c r="B50" s="768">
        <v>41</v>
      </c>
      <c r="C50" s="782" t="s">
        <v>2691</v>
      </c>
      <c r="D50" s="785">
        <v>1980</v>
      </c>
      <c r="E50" s="770" t="s">
        <v>12</v>
      </c>
      <c r="F50" s="779">
        <v>20000</v>
      </c>
      <c r="G50" s="780">
        <v>5</v>
      </c>
      <c r="H50" s="772">
        <f t="shared" si="3"/>
        <v>100000</v>
      </c>
      <c r="I50" s="772">
        <f t="shared" si="1"/>
        <v>5</v>
      </c>
      <c r="J50" s="772">
        <f t="shared" si="2"/>
        <v>100000</v>
      </c>
    </row>
    <row r="51" spans="1:10">
      <c r="A51" s="767">
        <v>42</v>
      </c>
      <c r="B51" s="773">
        <v>42</v>
      </c>
      <c r="C51" s="782" t="s">
        <v>153</v>
      </c>
      <c r="D51" s="785">
        <v>1980</v>
      </c>
      <c r="E51" s="770" t="s">
        <v>12</v>
      </c>
      <c r="F51" s="779">
        <v>5000</v>
      </c>
      <c r="G51" s="780">
        <v>1</v>
      </c>
      <c r="H51" s="772">
        <f t="shared" si="3"/>
        <v>5000</v>
      </c>
      <c r="I51" s="772">
        <f t="shared" si="1"/>
        <v>1</v>
      </c>
      <c r="J51" s="772">
        <f t="shared" si="2"/>
        <v>5000</v>
      </c>
    </row>
    <row r="52" spans="1:10">
      <c r="A52" s="767">
        <v>43</v>
      </c>
      <c r="B52" s="768">
        <v>43</v>
      </c>
      <c r="C52" s="782" t="s">
        <v>2692</v>
      </c>
      <c r="D52" s="785">
        <v>1981</v>
      </c>
      <c r="E52" s="770" t="s">
        <v>12</v>
      </c>
      <c r="F52" s="779">
        <v>5000</v>
      </c>
      <c r="G52" s="780">
        <v>1</v>
      </c>
      <c r="H52" s="772">
        <f t="shared" si="3"/>
        <v>5000</v>
      </c>
      <c r="I52" s="772">
        <f t="shared" si="1"/>
        <v>1</v>
      </c>
      <c r="J52" s="772">
        <f t="shared" si="2"/>
        <v>5000</v>
      </c>
    </row>
    <row r="53" spans="1:10">
      <c r="A53" s="767">
        <v>44</v>
      </c>
      <c r="B53" s="773">
        <v>44</v>
      </c>
      <c r="C53" s="782" t="s">
        <v>2693</v>
      </c>
      <c r="D53" s="785">
        <v>1991</v>
      </c>
      <c r="E53" s="770" t="s">
        <v>12</v>
      </c>
      <c r="F53" s="779">
        <v>5000</v>
      </c>
      <c r="G53" s="780">
        <v>2</v>
      </c>
      <c r="H53" s="772">
        <f t="shared" si="3"/>
        <v>10000</v>
      </c>
      <c r="I53" s="772">
        <f t="shared" si="1"/>
        <v>2</v>
      </c>
      <c r="J53" s="772">
        <f t="shared" si="2"/>
        <v>10000</v>
      </c>
    </row>
    <row r="54" spans="1:10">
      <c r="A54" s="767">
        <v>45</v>
      </c>
      <c r="B54" s="768">
        <v>45</v>
      </c>
      <c r="C54" s="782" t="s">
        <v>479</v>
      </c>
      <c r="D54" s="785">
        <v>2013</v>
      </c>
      <c r="E54" s="770" t="s">
        <v>12</v>
      </c>
      <c r="F54" s="779">
        <v>21000</v>
      </c>
      <c r="G54" s="780">
        <v>4</v>
      </c>
      <c r="H54" s="772">
        <f t="shared" si="3"/>
        <v>84000</v>
      </c>
      <c r="I54" s="772">
        <f t="shared" si="1"/>
        <v>4</v>
      </c>
      <c r="J54" s="772">
        <f t="shared" si="2"/>
        <v>84000</v>
      </c>
    </row>
    <row r="55" spans="1:10">
      <c r="A55" s="767">
        <v>46</v>
      </c>
      <c r="B55" s="773">
        <v>46</v>
      </c>
      <c r="C55" s="782" t="s">
        <v>479</v>
      </c>
      <c r="D55" s="785">
        <v>1982</v>
      </c>
      <c r="E55" s="770" t="s">
        <v>12</v>
      </c>
      <c r="F55" s="779">
        <v>20000</v>
      </c>
      <c r="G55" s="780">
        <v>14</v>
      </c>
      <c r="H55" s="772">
        <f t="shared" si="3"/>
        <v>280000</v>
      </c>
      <c r="I55" s="772">
        <f t="shared" si="1"/>
        <v>14</v>
      </c>
      <c r="J55" s="772">
        <f t="shared" si="2"/>
        <v>280000</v>
      </c>
    </row>
    <row r="56" spans="1:10">
      <c r="A56" s="767">
        <v>47</v>
      </c>
      <c r="B56" s="768">
        <v>47</v>
      </c>
      <c r="C56" s="782" t="s">
        <v>2694</v>
      </c>
      <c r="D56" s="785">
        <v>1982</v>
      </c>
      <c r="E56" s="770" t="s">
        <v>12</v>
      </c>
      <c r="F56" s="779">
        <v>10000</v>
      </c>
      <c r="G56" s="780">
        <v>10</v>
      </c>
      <c r="H56" s="772">
        <f t="shared" si="3"/>
        <v>100000</v>
      </c>
      <c r="I56" s="772">
        <f t="shared" si="1"/>
        <v>10</v>
      </c>
      <c r="J56" s="772">
        <f t="shared" si="2"/>
        <v>100000</v>
      </c>
    </row>
    <row r="57" spans="1:10">
      <c r="A57" s="767">
        <v>48</v>
      </c>
      <c r="B57" s="773">
        <v>48</v>
      </c>
      <c r="C57" s="782" t="s">
        <v>2421</v>
      </c>
      <c r="D57" s="785">
        <v>1982</v>
      </c>
      <c r="E57" s="770" t="s">
        <v>12</v>
      </c>
      <c r="F57" s="779">
        <v>20000</v>
      </c>
      <c r="G57" s="780">
        <v>2</v>
      </c>
      <c r="H57" s="772">
        <f t="shared" si="3"/>
        <v>40000</v>
      </c>
      <c r="I57" s="772">
        <f t="shared" si="1"/>
        <v>2</v>
      </c>
      <c r="J57" s="772">
        <f t="shared" si="2"/>
        <v>40000</v>
      </c>
    </row>
    <row r="58" spans="1:10">
      <c r="A58" s="767">
        <v>49</v>
      </c>
      <c r="B58" s="768">
        <v>49</v>
      </c>
      <c r="C58" s="782" t="s">
        <v>2695</v>
      </c>
      <c r="D58" s="785">
        <v>1985</v>
      </c>
      <c r="E58" s="770" t="s">
        <v>12</v>
      </c>
      <c r="F58" s="779">
        <v>5000</v>
      </c>
      <c r="G58" s="780">
        <v>1</v>
      </c>
      <c r="H58" s="772">
        <f t="shared" si="3"/>
        <v>5000</v>
      </c>
      <c r="I58" s="772">
        <f t="shared" si="1"/>
        <v>1</v>
      </c>
      <c r="J58" s="772">
        <f t="shared" si="2"/>
        <v>5000</v>
      </c>
    </row>
    <row r="59" spans="1:10">
      <c r="A59" s="767">
        <v>50</v>
      </c>
      <c r="B59" s="773">
        <v>50</v>
      </c>
      <c r="C59" s="782" t="s">
        <v>2600</v>
      </c>
      <c r="D59" s="785">
        <v>2013</v>
      </c>
      <c r="E59" s="770" t="s">
        <v>12</v>
      </c>
      <c r="F59" s="779">
        <v>15000</v>
      </c>
      <c r="G59" s="780">
        <v>4</v>
      </c>
      <c r="H59" s="772">
        <f>SUM(F59*G59)</f>
        <v>60000</v>
      </c>
      <c r="I59" s="772">
        <f t="shared" si="1"/>
        <v>4</v>
      </c>
      <c r="J59" s="772">
        <f t="shared" si="2"/>
        <v>60000</v>
      </c>
    </row>
    <row r="60" spans="1:10">
      <c r="A60" s="767">
        <v>51</v>
      </c>
      <c r="B60" s="768">
        <v>51</v>
      </c>
      <c r="C60" s="782" t="s">
        <v>185</v>
      </c>
      <c r="D60" s="785">
        <v>2010</v>
      </c>
      <c r="E60" s="770" t="s">
        <v>12</v>
      </c>
      <c r="F60" s="779">
        <v>11850</v>
      </c>
      <c r="G60" s="780">
        <v>6</v>
      </c>
      <c r="H60" s="772">
        <f t="shared" ref="H60:H76" si="5">SUM(F60*G60)</f>
        <v>71100</v>
      </c>
      <c r="I60" s="772">
        <f t="shared" si="1"/>
        <v>6</v>
      </c>
      <c r="J60" s="772">
        <f t="shared" si="2"/>
        <v>71100</v>
      </c>
    </row>
    <row r="61" spans="1:10">
      <c r="A61" s="767">
        <v>52</v>
      </c>
      <c r="B61" s="773">
        <v>52</v>
      </c>
      <c r="C61" s="781" t="s">
        <v>185</v>
      </c>
      <c r="D61" s="778">
        <v>2012</v>
      </c>
      <c r="E61" s="770" t="s">
        <v>12</v>
      </c>
      <c r="F61" s="779">
        <v>4428</v>
      </c>
      <c r="G61" s="780">
        <v>12</v>
      </c>
      <c r="H61" s="772">
        <f t="shared" si="5"/>
        <v>53136</v>
      </c>
      <c r="I61" s="772">
        <f t="shared" si="1"/>
        <v>12</v>
      </c>
      <c r="J61" s="772">
        <f t="shared" si="2"/>
        <v>53136</v>
      </c>
    </row>
    <row r="62" spans="1:10">
      <c r="A62" s="767">
        <v>53</v>
      </c>
      <c r="B62" s="768">
        <v>53</v>
      </c>
      <c r="C62" s="781" t="s">
        <v>2682</v>
      </c>
      <c r="D62" s="778">
        <v>2014</v>
      </c>
      <c r="E62" s="770" t="s">
        <v>12</v>
      </c>
      <c r="F62" s="779">
        <v>921</v>
      </c>
      <c r="G62" s="780">
        <v>84</v>
      </c>
      <c r="H62" s="772">
        <f t="shared" si="5"/>
        <v>77364</v>
      </c>
      <c r="I62" s="772">
        <v>84</v>
      </c>
      <c r="J62" s="772">
        <f t="shared" si="2"/>
        <v>77364</v>
      </c>
    </row>
    <row r="63" spans="1:10">
      <c r="A63" s="767">
        <v>54</v>
      </c>
      <c r="B63" s="773">
        <v>54</v>
      </c>
      <c r="C63" s="781" t="s">
        <v>2696</v>
      </c>
      <c r="D63" s="778">
        <v>2014</v>
      </c>
      <c r="E63" s="770" t="s">
        <v>12</v>
      </c>
      <c r="F63" s="779">
        <v>600</v>
      </c>
      <c r="G63" s="780">
        <v>2</v>
      </c>
      <c r="H63" s="772">
        <f t="shared" si="5"/>
        <v>1200</v>
      </c>
      <c r="I63" s="772">
        <v>2</v>
      </c>
      <c r="J63" s="772">
        <f t="shared" si="2"/>
        <v>1200</v>
      </c>
    </row>
    <row r="64" spans="1:10">
      <c r="A64" s="767">
        <v>55</v>
      </c>
      <c r="B64" s="768">
        <v>55</v>
      </c>
      <c r="C64" s="781" t="s">
        <v>249</v>
      </c>
      <c r="D64" s="778">
        <v>2014</v>
      </c>
      <c r="E64" s="770" t="s">
        <v>2697</v>
      </c>
      <c r="F64" s="779">
        <v>4187</v>
      </c>
      <c r="G64" s="780">
        <v>33</v>
      </c>
      <c r="H64" s="772">
        <f t="shared" si="5"/>
        <v>138171</v>
      </c>
      <c r="I64" s="772">
        <f t="shared" si="1"/>
        <v>33</v>
      </c>
      <c r="J64" s="772">
        <f t="shared" si="2"/>
        <v>138171</v>
      </c>
    </row>
    <row r="65" spans="1:10">
      <c r="A65" s="767">
        <v>56</v>
      </c>
      <c r="B65" s="773">
        <v>56</v>
      </c>
      <c r="C65" s="782" t="s">
        <v>2698</v>
      </c>
      <c r="D65" s="778">
        <v>2014</v>
      </c>
      <c r="E65" s="770" t="s">
        <v>12</v>
      </c>
      <c r="F65" s="779">
        <v>21120</v>
      </c>
      <c r="G65" s="780">
        <v>1</v>
      </c>
      <c r="H65" s="772">
        <f t="shared" si="5"/>
        <v>21120</v>
      </c>
      <c r="I65" s="772">
        <f t="shared" si="1"/>
        <v>1</v>
      </c>
      <c r="J65" s="772">
        <f t="shared" si="2"/>
        <v>21120</v>
      </c>
    </row>
    <row r="66" spans="1:10">
      <c r="A66" s="767">
        <v>57</v>
      </c>
      <c r="B66" s="768">
        <v>57</v>
      </c>
      <c r="C66" s="782" t="s">
        <v>2682</v>
      </c>
      <c r="D66" s="778">
        <v>2014</v>
      </c>
      <c r="E66" s="770" t="s">
        <v>12</v>
      </c>
      <c r="F66" s="779">
        <v>670</v>
      </c>
      <c r="G66" s="780">
        <v>322</v>
      </c>
      <c r="H66" s="772">
        <f t="shared" si="5"/>
        <v>215740</v>
      </c>
      <c r="I66" s="772">
        <f t="shared" si="1"/>
        <v>322</v>
      </c>
      <c r="J66" s="772">
        <f t="shared" si="2"/>
        <v>215740</v>
      </c>
    </row>
    <row r="67" spans="1:10">
      <c r="A67" s="767">
        <v>58</v>
      </c>
      <c r="B67" s="773">
        <v>58</v>
      </c>
      <c r="C67" s="782" t="s">
        <v>2699</v>
      </c>
      <c r="D67" s="778">
        <v>2014</v>
      </c>
      <c r="E67" s="770" t="s">
        <v>12</v>
      </c>
      <c r="F67" s="779">
        <v>388</v>
      </c>
      <c r="G67" s="780">
        <v>12</v>
      </c>
      <c r="H67" s="772">
        <f t="shared" si="5"/>
        <v>4656</v>
      </c>
      <c r="I67" s="772">
        <f t="shared" si="1"/>
        <v>12</v>
      </c>
      <c r="J67" s="772">
        <f>SUM(F67*I67)</f>
        <v>4656</v>
      </c>
    </row>
    <row r="68" spans="1:10">
      <c r="A68" s="767">
        <v>59</v>
      </c>
      <c r="B68" s="768">
        <v>59</v>
      </c>
      <c r="C68" s="782" t="s">
        <v>2699</v>
      </c>
      <c r="D68" s="778">
        <v>2014</v>
      </c>
      <c r="E68" s="770" t="s">
        <v>12</v>
      </c>
      <c r="F68" s="779">
        <v>388</v>
      </c>
      <c r="G68" s="780">
        <v>12</v>
      </c>
      <c r="H68" s="772">
        <f t="shared" si="5"/>
        <v>4656</v>
      </c>
      <c r="I68" s="772">
        <f t="shared" si="1"/>
        <v>12</v>
      </c>
      <c r="J68" s="772">
        <f t="shared" si="2"/>
        <v>4656</v>
      </c>
    </row>
    <row r="69" spans="1:10">
      <c r="A69" s="767">
        <v>60</v>
      </c>
      <c r="B69" s="773">
        <v>60</v>
      </c>
      <c r="C69" s="782" t="s">
        <v>2700</v>
      </c>
      <c r="D69" s="778">
        <v>2014</v>
      </c>
      <c r="E69" s="770" t="s">
        <v>12</v>
      </c>
      <c r="F69" s="779">
        <v>72680</v>
      </c>
      <c r="G69" s="780">
        <v>1</v>
      </c>
      <c r="H69" s="772">
        <f t="shared" si="5"/>
        <v>72680</v>
      </c>
      <c r="I69" s="772">
        <f t="shared" si="1"/>
        <v>1</v>
      </c>
      <c r="J69" s="772">
        <f t="shared" si="2"/>
        <v>72680</v>
      </c>
    </row>
    <row r="70" spans="1:10">
      <c r="A70" s="767">
        <v>61</v>
      </c>
      <c r="B70" s="768">
        <v>61</v>
      </c>
      <c r="C70" s="782" t="s">
        <v>250</v>
      </c>
      <c r="D70" s="778">
        <v>2015</v>
      </c>
      <c r="E70" s="770" t="s">
        <v>12</v>
      </c>
      <c r="F70" s="779">
        <v>9322</v>
      </c>
      <c r="G70" s="780">
        <v>2</v>
      </c>
      <c r="H70" s="772">
        <f t="shared" si="5"/>
        <v>18644</v>
      </c>
      <c r="I70" s="772">
        <f t="shared" si="1"/>
        <v>2</v>
      </c>
      <c r="J70" s="772">
        <f t="shared" ref="J70:J80" si="6">SUM(F70*I70)</f>
        <v>18644</v>
      </c>
    </row>
    <row r="71" spans="1:10">
      <c r="A71" s="767">
        <v>62</v>
      </c>
      <c r="B71" s="773">
        <v>62</v>
      </c>
      <c r="C71" s="782" t="s">
        <v>185</v>
      </c>
      <c r="D71" s="778">
        <v>2015</v>
      </c>
      <c r="E71" s="770" t="s">
        <v>12</v>
      </c>
      <c r="F71" s="779">
        <v>10270</v>
      </c>
      <c r="G71" s="780">
        <v>20</v>
      </c>
      <c r="H71" s="772">
        <f t="shared" si="5"/>
        <v>205400</v>
      </c>
      <c r="I71" s="772">
        <f t="shared" si="1"/>
        <v>20</v>
      </c>
      <c r="J71" s="772">
        <f t="shared" si="6"/>
        <v>205400</v>
      </c>
    </row>
    <row r="72" spans="1:10" ht="30">
      <c r="A72" s="767">
        <v>63</v>
      </c>
      <c r="B72" s="768">
        <v>63</v>
      </c>
      <c r="C72" s="784" t="s">
        <v>2701</v>
      </c>
      <c r="D72" s="778">
        <v>2015</v>
      </c>
      <c r="E72" s="770" t="s">
        <v>12</v>
      </c>
      <c r="F72" s="779">
        <v>6320</v>
      </c>
      <c r="G72" s="780">
        <v>5</v>
      </c>
      <c r="H72" s="772">
        <f t="shared" si="5"/>
        <v>31600</v>
      </c>
      <c r="I72" s="772">
        <f t="shared" si="1"/>
        <v>5</v>
      </c>
      <c r="J72" s="772">
        <f t="shared" si="6"/>
        <v>31600</v>
      </c>
    </row>
    <row r="73" spans="1:10">
      <c r="A73" s="767">
        <v>64</v>
      </c>
      <c r="B73" s="773">
        <v>64</v>
      </c>
      <c r="C73" s="769" t="s">
        <v>177</v>
      </c>
      <c r="D73" s="773">
        <v>2016</v>
      </c>
      <c r="E73" s="770" t="s">
        <v>12</v>
      </c>
      <c r="F73" s="779">
        <v>9480</v>
      </c>
      <c r="G73" s="780">
        <v>8</v>
      </c>
      <c r="H73" s="772">
        <f t="shared" si="5"/>
        <v>75840</v>
      </c>
      <c r="I73" s="772">
        <f t="shared" si="1"/>
        <v>8</v>
      </c>
      <c r="J73" s="772">
        <f t="shared" si="6"/>
        <v>75840</v>
      </c>
    </row>
    <row r="74" spans="1:10">
      <c r="A74" s="767">
        <v>65</v>
      </c>
      <c r="B74" s="768">
        <v>65</v>
      </c>
      <c r="C74" s="769" t="s">
        <v>873</v>
      </c>
      <c r="D74" s="773">
        <v>2016</v>
      </c>
      <c r="E74" s="770" t="s">
        <v>12</v>
      </c>
      <c r="F74" s="779">
        <v>39500</v>
      </c>
      <c r="G74" s="780">
        <v>1</v>
      </c>
      <c r="H74" s="772">
        <f t="shared" si="5"/>
        <v>39500</v>
      </c>
      <c r="I74" s="772">
        <f t="shared" si="1"/>
        <v>1</v>
      </c>
      <c r="J74" s="772">
        <f t="shared" si="6"/>
        <v>39500</v>
      </c>
    </row>
    <row r="75" spans="1:10">
      <c r="A75" s="767">
        <v>66</v>
      </c>
      <c r="B75" s="773">
        <v>66</v>
      </c>
      <c r="C75" s="769" t="s">
        <v>2682</v>
      </c>
      <c r="D75" s="773">
        <v>2017</v>
      </c>
      <c r="E75" s="770" t="s">
        <v>12</v>
      </c>
      <c r="F75" s="779">
        <v>232</v>
      </c>
      <c r="G75" s="780">
        <v>45</v>
      </c>
      <c r="H75" s="772">
        <f t="shared" si="5"/>
        <v>10440</v>
      </c>
      <c r="I75" s="772">
        <f t="shared" si="1"/>
        <v>45</v>
      </c>
      <c r="J75" s="772">
        <f t="shared" si="6"/>
        <v>10440</v>
      </c>
    </row>
    <row r="76" spans="1:10">
      <c r="A76" s="767">
        <v>67</v>
      </c>
      <c r="B76" s="768">
        <v>67</v>
      </c>
      <c r="C76" s="769" t="s">
        <v>2682</v>
      </c>
      <c r="D76" s="773">
        <v>2017</v>
      </c>
      <c r="E76" s="770" t="s">
        <v>12</v>
      </c>
      <c r="F76" s="779">
        <v>1473</v>
      </c>
      <c r="G76" s="780">
        <v>177</v>
      </c>
      <c r="H76" s="772">
        <f t="shared" si="5"/>
        <v>260721</v>
      </c>
      <c r="I76" s="772">
        <f t="shared" si="1"/>
        <v>177</v>
      </c>
      <c r="J76" s="772">
        <f t="shared" si="6"/>
        <v>260721</v>
      </c>
    </row>
    <row r="77" spans="1:10">
      <c r="A77" s="767">
        <v>68</v>
      </c>
      <c r="B77" s="773">
        <v>68</v>
      </c>
      <c r="C77" s="769" t="s">
        <v>2682</v>
      </c>
      <c r="D77" s="773">
        <v>2017</v>
      </c>
      <c r="E77" s="770" t="s">
        <v>12</v>
      </c>
      <c r="F77" s="779">
        <v>244</v>
      </c>
      <c r="G77" s="780">
        <v>272</v>
      </c>
      <c r="H77" s="772">
        <f>SUM(F77*G77)</f>
        <v>66368</v>
      </c>
      <c r="I77" s="772">
        <f t="shared" si="1"/>
        <v>272</v>
      </c>
      <c r="J77" s="772">
        <f t="shared" si="6"/>
        <v>66368</v>
      </c>
    </row>
    <row r="78" spans="1:10">
      <c r="A78" s="767">
        <v>69</v>
      </c>
      <c r="B78" s="768">
        <v>69</v>
      </c>
      <c r="C78" s="769" t="s">
        <v>2702</v>
      </c>
      <c r="D78" s="773">
        <v>2018</v>
      </c>
      <c r="E78" s="770" t="s">
        <v>12</v>
      </c>
      <c r="F78" s="779">
        <v>200</v>
      </c>
      <c r="G78" s="780">
        <v>27</v>
      </c>
      <c r="H78" s="772">
        <f>SUM(F78*G78)</f>
        <v>5400</v>
      </c>
      <c r="I78" s="772">
        <f t="shared" si="1"/>
        <v>27</v>
      </c>
      <c r="J78" s="772">
        <f t="shared" si="6"/>
        <v>5400</v>
      </c>
    </row>
    <row r="79" spans="1:10">
      <c r="A79" s="767">
        <v>70</v>
      </c>
      <c r="B79" s="773">
        <v>70</v>
      </c>
      <c r="C79" s="769" t="s">
        <v>249</v>
      </c>
      <c r="D79" s="773">
        <v>2018</v>
      </c>
      <c r="E79" s="770" t="s">
        <v>184</v>
      </c>
      <c r="F79" s="779">
        <v>4500</v>
      </c>
      <c r="G79" s="780">
        <v>25.3</v>
      </c>
      <c r="H79" s="772">
        <f>SUM(F79*G79)</f>
        <v>113850</v>
      </c>
      <c r="I79" s="772">
        <f t="shared" si="1"/>
        <v>25.3</v>
      </c>
      <c r="J79" s="772">
        <f t="shared" si="6"/>
        <v>113850</v>
      </c>
    </row>
    <row r="80" spans="1:10">
      <c r="A80" s="767">
        <v>71</v>
      </c>
      <c r="B80" s="768">
        <v>71</v>
      </c>
      <c r="C80" s="769" t="s">
        <v>2682</v>
      </c>
      <c r="D80" s="773">
        <v>2018</v>
      </c>
      <c r="E80" s="770" t="s">
        <v>12</v>
      </c>
      <c r="F80" s="779">
        <v>2942</v>
      </c>
      <c r="G80" s="780">
        <v>262</v>
      </c>
      <c r="H80" s="772">
        <f>SUM(F80*G80)</f>
        <v>770804</v>
      </c>
      <c r="I80" s="772">
        <f t="shared" si="1"/>
        <v>262</v>
      </c>
      <c r="J80" s="772">
        <f t="shared" si="6"/>
        <v>770804</v>
      </c>
    </row>
    <row r="81" spans="1:10">
      <c r="A81" s="767">
        <v>72</v>
      </c>
      <c r="B81" s="773">
        <v>72</v>
      </c>
      <c r="C81" s="769" t="s">
        <v>2703</v>
      </c>
      <c r="D81" s="773">
        <v>2019</v>
      </c>
      <c r="E81" s="786" t="s">
        <v>12</v>
      </c>
      <c r="F81" s="779">
        <v>741</v>
      </c>
      <c r="G81" s="780">
        <v>88</v>
      </c>
      <c r="H81" s="772">
        <v>65220</v>
      </c>
      <c r="I81" s="772">
        <f t="shared" si="1"/>
        <v>88</v>
      </c>
      <c r="J81" s="772">
        <v>65220</v>
      </c>
    </row>
    <row r="82" spans="1:10">
      <c r="A82" s="767">
        <v>73</v>
      </c>
      <c r="B82" s="768">
        <v>73</v>
      </c>
      <c r="C82" s="769" t="s">
        <v>2703</v>
      </c>
      <c r="D82" s="773">
        <v>2019</v>
      </c>
      <c r="E82" s="786" t="s">
        <v>12</v>
      </c>
      <c r="F82" s="779">
        <v>790</v>
      </c>
      <c r="G82" s="780">
        <v>93</v>
      </c>
      <c r="H82" s="772">
        <v>73410</v>
      </c>
      <c r="I82" s="772">
        <f t="shared" si="1"/>
        <v>93</v>
      </c>
      <c r="J82" s="772">
        <v>73410</v>
      </c>
    </row>
    <row r="83" spans="1:10">
      <c r="A83" s="767">
        <v>74</v>
      </c>
      <c r="B83" s="773">
        <v>74</v>
      </c>
      <c r="C83" s="769" t="s">
        <v>2703</v>
      </c>
      <c r="D83" s="773">
        <v>2019</v>
      </c>
      <c r="E83" s="786" t="s">
        <v>12</v>
      </c>
      <c r="F83" s="779">
        <v>200</v>
      </c>
      <c r="G83" s="780">
        <v>56</v>
      </c>
      <c r="H83" s="772">
        <f t="shared" ref="H83:H105" si="7">F83*G83</f>
        <v>11200</v>
      </c>
      <c r="I83" s="772">
        <f t="shared" si="1"/>
        <v>56</v>
      </c>
      <c r="J83" s="772">
        <f t="shared" ref="J83:J105" si="8">H83</f>
        <v>11200</v>
      </c>
    </row>
    <row r="84" spans="1:10">
      <c r="A84" s="767">
        <v>75</v>
      </c>
      <c r="B84" s="768">
        <v>75</v>
      </c>
      <c r="C84" s="769" t="s">
        <v>2703</v>
      </c>
      <c r="D84" s="773">
        <v>2019</v>
      </c>
      <c r="E84" s="786" t="s">
        <v>12</v>
      </c>
      <c r="F84" s="779">
        <v>3600</v>
      </c>
      <c r="G84" s="780">
        <v>6</v>
      </c>
      <c r="H84" s="772">
        <f t="shared" si="7"/>
        <v>21600</v>
      </c>
      <c r="I84" s="772">
        <f t="shared" si="1"/>
        <v>6</v>
      </c>
      <c r="J84" s="772">
        <f t="shared" si="8"/>
        <v>21600</v>
      </c>
    </row>
    <row r="85" spans="1:10">
      <c r="A85" s="767">
        <v>76</v>
      </c>
      <c r="B85" s="773">
        <v>76</v>
      </c>
      <c r="C85" s="787" t="s">
        <v>1080</v>
      </c>
      <c r="D85" s="773">
        <v>2019</v>
      </c>
      <c r="E85" s="786" t="s">
        <v>12</v>
      </c>
      <c r="F85" s="779">
        <v>3900</v>
      </c>
      <c r="G85" s="780">
        <v>6</v>
      </c>
      <c r="H85" s="772">
        <f t="shared" si="7"/>
        <v>23400</v>
      </c>
      <c r="I85" s="772">
        <f t="shared" si="1"/>
        <v>6</v>
      </c>
      <c r="J85" s="772">
        <f t="shared" si="8"/>
        <v>23400</v>
      </c>
    </row>
    <row r="86" spans="1:10">
      <c r="A86" s="767">
        <v>77</v>
      </c>
      <c r="B86" s="768">
        <v>77</v>
      </c>
      <c r="C86" s="769" t="s">
        <v>2704</v>
      </c>
      <c r="D86" s="773">
        <v>2019</v>
      </c>
      <c r="E86" s="773" t="s">
        <v>12</v>
      </c>
      <c r="F86" s="779">
        <v>4500</v>
      </c>
      <c r="G86" s="780">
        <v>1</v>
      </c>
      <c r="H86" s="772">
        <f t="shared" si="7"/>
        <v>4500</v>
      </c>
      <c r="I86" s="772">
        <f t="shared" si="1"/>
        <v>1</v>
      </c>
      <c r="J86" s="772">
        <f t="shared" si="8"/>
        <v>4500</v>
      </c>
    </row>
    <row r="87" spans="1:10">
      <c r="A87" s="767">
        <v>78</v>
      </c>
      <c r="B87" s="773">
        <v>78</v>
      </c>
      <c r="C87" s="769" t="s">
        <v>266</v>
      </c>
      <c r="D87" s="773">
        <v>2021</v>
      </c>
      <c r="E87" s="773" t="s">
        <v>12</v>
      </c>
      <c r="F87" s="779">
        <v>465000</v>
      </c>
      <c r="G87" s="780">
        <v>2</v>
      </c>
      <c r="H87" s="772">
        <f t="shared" si="7"/>
        <v>930000</v>
      </c>
      <c r="I87" s="772">
        <f t="shared" si="1"/>
        <v>2</v>
      </c>
      <c r="J87" s="772">
        <f t="shared" si="8"/>
        <v>930000</v>
      </c>
    </row>
    <row r="88" spans="1:10">
      <c r="A88" s="767">
        <v>79</v>
      </c>
      <c r="B88" s="768">
        <v>79</v>
      </c>
      <c r="C88" s="769" t="s">
        <v>2703</v>
      </c>
      <c r="D88" s="773">
        <v>2021</v>
      </c>
      <c r="E88" s="773" t="s">
        <v>12</v>
      </c>
      <c r="F88" s="779">
        <v>500</v>
      </c>
      <c r="G88" s="780">
        <v>113</v>
      </c>
      <c r="H88" s="772">
        <f t="shared" si="7"/>
        <v>56500</v>
      </c>
      <c r="I88" s="772">
        <f t="shared" si="1"/>
        <v>113</v>
      </c>
      <c r="J88" s="772">
        <f t="shared" si="8"/>
        <v>56500</v>
      </c>
    </row>
    <row r="89" spans="1:10">
      <c r="A89" s="767">
        <v>80</v>
      </c>
      <c r="B89" s="773">
        <v>80</v>
      </c>
      <c r="C89" s="769" t="s">
        <v>2703</v>
      </c>
      <c r="D89" s="773">
        <v>2021</v>
      </c>
      <c r="E89" s="773" t="s">
        <v>12</v>
      </c>
      <c r="F89" s="779">
        <v>1173</v>
      </c>
      <c r="G89" s="780">
        <v>39</v>
      </c>
      <c r="H89" s="772">
        <f t="shared" si="7"/>
        <v>45747</v>
      </c>
      <c r="I89" s="772">
        <f t="shared" ref="I89:I105" si="9">SUM(G89)</f>
        <v>39</v>
      </c>
      <c r="J89" s="772">
        <f t="shared" si="8"/>
        <v>45747</v>
      </c>
    </row>
    <row r="90" spans="1:10">
      <c r="A90" s="767">
        <v>81</v>
      </c>
      <c r="B90" s="768">
        <v>81</v>
      </c>
      <c r="C90" s="769" t="s">
        <v>2705</v>
      </c>
      <c r="D90" s="773">
        <v>2022</v>
      </c>
      <c r="E90" s="773" t="s">
        <v>12</v>
      </c>
      <c r="F90" s="779">
        <v>3668</v>
      </c>
      <c r="G90" s="780">
        <v>170</v>
      </c>
      <c r="H90" s="772">
        <f t="shared" si="7"/>
        <v>623560</v>
      </c>
      <c r="I90" s="772">
        <f t="shared" si="9"/>
        <v>170</v>
      </c>
      <c r="J90" s="772">
        <f t="shared" si="8"/>
        <v>623560</v>
      </c>
    </row>
    <row r="91" spans="1:10" ht="30">
      <c r="A91" s="767">
        <v>82</v>
      </c>
      <c r="B91" s="773">
        <v>82</v>
      </c>
      <c r="C91" s="769" t="s">
        <v>2706</v>
      </c>
      <c r="D91" s="773">
        <v>2022</v>
      </c>
      <c r="E91" s="773" t="s">
        <v>12</v>
      </c>
      <c r="F91" s="779">
        <v>60200</v>
      </c>
      <c r="G91" s="780">
        <v>1</v>
      </c>
      <c r="H91" s="772">
        <f t="shared" si="7"/>
        <v>60200</v>
      </c>
      <c r="I91" s="772">
        <f t="shared" si="9"/>
        <v>1</v>
      </c>
      <c r="J91" s="772">
        <f t="shared" si="8"/>
        <v>60200</v>
      </c>
    </row>
    <row r="92" spans="1:10" ht="45">
      <c r="A92" s="767">
        <v>83</v>
      </c>
      <c r="B92" s="768">
        <v>83</v>
      </c>
      <c r="C92" s="769" t="s">
        <v>2707</v>
      </c>
      <c r="D92" s="773">
        <v>2022</v>
      </c>
      <c r="E92" s="773" t="s">
        <v>12</v>
      </c>
      <c r="F92" s="779">
        <v>75000</v>
      </c>
      <c r="G92" s="780">
        <v>2</v>
      </c>
      <c r="H92" s="772">
        <f t="shared" si="7"/>
        <v>150000</v>
      </c>
      <c r="I92" s="772">
        <f t="shared" si="9"/>
        <v>2</v>
      </c>
      <c r="J92" s="772">
        <f t="shared" si="8"/>
        <v>150000</v>
      </c>
    </row>
    <row r="93" spans="1:10" ht="45">
      <c r="A93" s="767">
        <v>84</v>
      </c>
      <c r="B93" s="773">
        <v>84</v>
      </c>
      <c r="C93" s="769" t="s">
        <v>2708</v>
      </c>
      <c r="D93" s="773">
        <v>2022</v>
      </c>
      <c r="E93" s="773" t="s">
        <v>12</v>
      </c>
      <c r="F93" s="779">
        <v>21000</v>
      </c>
      <c r="G93" s="780">
        <v>1</v>
      </c>
      <c r="H93" s="772">
        <f t="shared" si="7"/>
        <v>21000</v>
      </c>
      <c r="I93" s="772">
        <f t="shared" si="9"/>
        <v>1</v>
      </c>
      <c r="J93" s="772">
        <f t="shared" si="8"/>
        <v>21000</v>
      </c>
    </row>
    <row r="94" spans="1:10" ht="30">
      <c r="A94" s="767">
        <v>85</v>
      </c>
      <c r="B94" s="768">
        <v>85</v>
      </c>
      <c r="C94" s="769" t="s">
        <v>2709</v>
      </c>
      <c r="D94" s="773">
        <v>2022</v>
      </c>
      <c r="E94" s="773" t="s">
        <v>12</v>
      </c>
      <c r="F94" s="779">
        <v>17200</v>
      </c>
      <c r="G94" s="780">
        <v>4</v>
      </c>
      <c r="H94" s="772">
        <f t="shared" si="7"/>
        <v>68800</v>
      </c>
      <c r="I94" s="772">
        <f t="shared" si="9"/>
        <v>4</v>
      </c>
      <c r="J94" s="772">
        <f t="shared" si="8"/>
        <v>68800</v>
      </c>
    </row>
    <row r="95" spans="1:10">
      <c r="A95" s="767">
        <v>86</v>
      </c>
      <c r="B95" s="773">
        <v>86</v>
      </c>
      <c r="C95" s="788" t="s">
        <v>479</v>
      </c>
      <c r="D95" s="768">
        <v>2022</v>
      </c>
      <c r="E95" s="789" t="s">
        <v>12</v>
      </c>
      <c r="F95" s="790">
        <v>46800</v>
      </c>
      <c r="G95" s="791">
        <v>3</v>
      </c>
      <c r="H95" s="792">
        <f t="shared" si="7"/>
        <v>140400</v>
      </c>
      <c r="I95" s="792">
        <f t="shared" si="9"/>
        <v>3</v>
      </c>
      <c r="J95" s="792">
        <f t="shared" si="8"/>
        <v>140400</v>
      </c>
    </row>
    <row r="96" spans="1:10">
      <c r="A96" s="767">
        <v>87</v>
      </c>
      <c r="B96" s="768">
        <v>87</v>
      </c>
      <c r="C96" s="788" t="s">
        <v>153</v>
      </c>
      <c r="D96" s="768">
        <v>2022</v>
      </c>
      <c r="E96" s="789" t="s">
        <v>12</v>
      </c>
      <c r="F96" s="790">
        <v>30353</v>
      </c>
      <c r="G96" s="791">
        <v>9</v>
      </c>
      <c r="H96" s="792">
        <f t="shared" si="7"/>
        <v>273177</v>
      </c>
      <c r="I96" s="792">
        <f t="shared" si="9"/>
        <v>9</v>
      </c>
      <c r="J96" s="792">
        <f t="shared" si="8"/>
        <v>273177</v>
      </c>
    </row>
    <row r="97" spans="1:10">
      <c r="A97" s="767">
        <v>88</v>
      </c>
      <c r="B97" s="773">
        <v>88</v>
      </c>
      <c r="C97" s="769" t="s">
        <v>2710</v>
      </c>
      <c r="D97" s="768">
        <v>2023</v>
      </c>
      <c r="E97" s="789" t="s">
        <v>12</v>
      </c>
      <c r="F97" s="790">
        <v>170000</v>
      </c>
      <c r="G97" s="791">
        <v>1</v>
      </c>
      <c r="H97" s="792">
        <f t="shared" si="7"/>
        <v>170000</v>
      </c>
      <c r="I97" s="792">
        <f t="shared" si="9"/>
        <v>1</v>
      </c>
      <c r="J97" s="792">
        <f t="shared" si="8"/>
        <v>170000</v>
      </c>
    </row>
    <row r="98" spans="1:10">
      <c r="A98" s="767">
        <v>89</v>
      </c>
      <c r="B98" s="768">
        <v>89</v>
      </c>
      <c r="C98" s="769" t="s">
        <v>249</v>
      </c>
      <c r="D98" s="768">
        <v>2023</v>
      </c>
      <c r="E98" s="789" t="s">
        <v>2456</v>
      </c>
      <c r="F98" s="790">
        <v>5500</v>
      </c>
      <c r="G98" s="791">
        <v>19</v>
      </c>
      <c r="H98" s="792">
        <f t="shared" si="7"/>
        <v>104500</v>
      </c>
      <c r="I98" s="792">
        <f t="shared" si="9"/>
        <v>19</v>
      </c>
      <c r="J98" s="792">
        <f t="shared" si="8"/>
        <v>104500</v>
      </c>
    </row>
    <row r="99" spans="1:10" ht="30">
      <c r="A99" s="767">
        <v>90</v>
      </c>
      <c r="B99" s="773">
        <v>90</v>
      </c>
      <c r="C99" s="769" t="s">
        <v>2711</v>
      </c>
      <c r="D99" s="768">
        <v>2023</v>
      </c>
      <c r="E99" s="789" t="s">
        <v>12</v>
      </c>
      <c r="F99" s="790">
        <v>5200</v>
      </c>
      <c r="G99" s="791">
        <v>3</v>
      </c>
      <c r="H99" s="792">
        <f t="shared" si="7"/>
        <v>15600</v>
      </c>
      <c r="I99" s="792">
        <f t="shared" si="9"/>
        <v>3</v>
      </c>
      <c r="J99" s="792">
        <f t="shared" si="8"/>
        <v>15600</v>
      </c>
    </row>
    <row r="100" spans="1:10" ht="30">
      <c r="A100" s="767">
        <v>91</v>
      </c>
      <c r="B100" s="768">
        <v>91</v>
      </c>
      <c r="C100" s="769" t="s">
        <v>2712</v>
      </c>
      <c r="D100" s="768">
        <v>2023</v>
      </c>
      <c r="E100" s="789" t="s">
        <v>12</v>
      </c>
      <c r="F100" s="790">
        <v>109900</v>
      </c>
      <c r="G100" s="791">
        <v>1</v>
      </c>
      <c r="H100" s="792">
        <f t="shared" si="7"/>
        <v>109900</v>
      </c>
      <c r="I100" s="792">
        <f t="shared" si="9"/>
        <v>1</v>
      </c>
      <c r="J100" s="792">
        <f t="shared" si="8"/>
        <v>109900</v>
      </c>
    </row>
    <row r="101" spans="1:10">
      <c r="A101" s="767">
        <v>92</v>
      </c>
      <c r="B101" s="773">
        <v>92</v>
      </c>
      <c r="C101" s="769" t="s">
        <v>2713</v>
      </c>
      <c r="D101" s="768">
        <v>2023</v>
      </c>
      <c r="E101" s="789" t="s">
        <v>12</v>
      </c>
      <c r="F101" s="790">
        <v>42900</v>
      </c>
      <c r="G101" s="791">
        <v>3</v>
      </c>
      <c r="H101" s="792">
        <f t="shared" si="7"/>
        <v>128700</v>
      </c>
      <c r="I101" s="792">
        <f t="shared" si="9"/>
        <v>3</v>
      </c>
      <c r="J101" s="792">
        <f t="shared" si="8"/>
        <v>128700</v>
      </c>
    </row>
    <row r="102" spans="1:10" ht="30">
      <c r="A102" s="767">
        <v>93</v>
      </c>
      <c r="B102" s="768">
        <v>93</v>
      </c>
      <c r="C102" s="769" t="s">
        <v>2712</v>
      </c>
      <c r="D102" s="768">
        <v>2023</v>
      </c>
      <c r="E102" s="789" t="s">
        <v>12</v>
      </c>
      <c r="F102" s="790">
        <v>109900</v>
      </c>
      <c r="G102" s="791">
        <v>2</v>
      </c>
      <c r="H102" s="792">
        <f t="shared" si="7"/>
        <v>219800</v>
      </c>
      <c r="I102" s="792">
        <f t="shared" si="9"/>
        <v>2</v>
      </c>
      <c r="J102" s="792">
        <f t="shared" si="8"/>
        <v>219800</v>
      </c>
    </row>
    <row r="103" spans="1:10" ht="45">
      <c r="A103" s="767">
        <v>94</v>
      </c>
      <c r="B103" s="773">
        <v>94</v>
      </c>
      <c r="C103" s="769" t="s">
        <v>2714</v>
      </c>
      <c r="D103" s="768">
        <v>2023</v>
      </c>
      <c r="E103" s="789" t="s">
        <v>12</v>
      </c>
      <c r="F103" s="790">
        <v>5000</v>
      </c>
      <c r="G103" s="791">
        <v>1</v>
      </c>
      <c r="H103" s="792">
        <f t="shared" si="7"/>
        <v>5000</v>
      </c>
      <c r="I103" s="792">
        <f t="shared" si="9"/>
        <v>1</v>
      </c>
      <c r="J103" s="792">
        <f t="shared" si="8"/>
        <v>5000</v>
      </c>
    </row>
    <row r="104" spans="1:10" ht="30">
      <c r="A104" s="767">
        <v>95</v>
      </c>
      <c r="B104" s="768">
        <v>95</v>
      </c>
      <c r="C104" s="769" t="s">
        <v>2715</v>
      </c>
      <c r="D104" s="768">
        <v>2023</v>
      </c>
      <c r="E104" s="789" t="s">
        <v>2716</v>
      </c>
      <c r="F104" s="790">
        <v>230000</v>
      </c>
      <c r="G104" s="791">
        <v>1</v>
      </c>
      <c r="H104" s="792">
        <f t="shared" si="7"/>
        <v>230000</v>
      </c>
      <c r="I104" s="792">
        <f t="shared" si="9"/>
        <v>1</v>
      </c>
      <c r="J104" s="792">
        <f t="shared" si="8"/>
        <v>230000</v>
      </c>
    </row>
    <row r="105" spans="1:10">
      <c r="A105" s="767">
        <v>96</v>
      </c>
      <c r="B105" s="773">
        <v>96</v>
      </c>
      <c r="C105" s="769" t="s">
        <v>2682</v>
      </c>
      <c r="D105" s="768">
        <v>2023</v>
      </c>
      <c r="E105" s="789" t="s">
        <v>12</v>
      </c>
      <c r="F105" s="790">
        <v>1735</v>
      </c>
      <c r="G105" s="791">
        <v>7</v>
      </c>
      <c r="H105" s="792">
        <f t="shared" si="7"/>
        <v>12145</v>
      </c>
      <c r="I105" s="792">
        <f t="shared" si="9"/>
        <v>7</v>
      </c>
      <c r="J105" s="792">
        <f t="shared" si="8"/>
        <v>12145</v>
      </c>
    </row>
    <row r="106" spans="1:10" ht="15.75">
      <c r="A106" s="1210" t="s">
        <v>274</v>
      </c>
      <c r="B106" s="1211"/>
      <c r="C106" s="1212"/>
      <c r="D106" s="793"/>
      <c r="E106" s="794"/>
      <c r="F106" s="790"/>
      <c r="G106" s="795">
        <f>SUM(G10:G105)</f>
        <v>49245.3</v>
      </c>
      <c r="H106" s="795">
        <f>SUM(H10:H105)</f>
        <v>19823748</v>
      </c>
      <c r="I106" s="795">
        <f>SUM(I10:I105)</f>
        <v>49245.3</v>
      </c>
      <c r="J106" s="795">
        <f>SUM(J10:J105)</f>
        <v>19823748</v>
      </c>
    </row>
    <row r="107" spans="1:10" ht="15.75">
      <c r="A107" s="767"/>
      <c r="B107" s="1213" t="s">
        <v>2717</v>
      </c>
      <c r="C107" s="1214"/>
      <c r="D107" s="1214"/>
      <c r="E107" s="1214"/>
      <c r="F107" s="1214"/>
      <c r="G107" s="1214"/>
      <c r="H107" s="1214"/>
      <c r="I107" s="1214"/>
      <c r="J107" s="1215"/>
    </row>
    <row r="108" spans="1:10" ht="15.75">
      <c r="A108" s="767">
        <v>97</v>
      </c>
      <c r="B108" s="796">
        <v>1</v>
      </c>
      <c r="C108" s="769" t="s">
        <v>2718</v>
      </c>
      <c r="D108" s="767">
        <v>1978</v>
      </c>
      <c r="E108" s="797" t="s">
        <v>12</v>
      </c>
      <c r="F108" s="798">
        <v>5000</v>
      </c>
      <c r="G108" s="772">
        <v>1</v>
      </c>
      <c r="H108" s="798">
        <f t="shared" ref="H108:H118" si="10">F108*G108</f>
        <v>5000</v>
      </c>
      <c r="I108" s="772">
        <v>1</v>
      </c>
      <c r="J108" s="798">
        <f t="shared" ref="J108:J118" si="11">H108</f>
        <v>5000</v>
      </c>
    </row>
    <row r="109" spans="1:10" ht="15.75">
      <c r="A109" s="767">
        <v>98</v>
      </c>
      <c r="B109" s="796">
        <v>2</v>
      </c>
      <c r="C109" s="767" t="s">
        <v>2719</v>
      </c>
      <c r="D109" s="767">
        <v>1978</v>
      </c>
      <c r="E109" s="797" t="s">
        <v>12</v>
      </c>
      <c r="F109" s="798">
        <v>20000</v>
      </c>
      <c r="G109" s="767">
        <v>14</v>
      </c>
      <c r="H109" s="798">
        <f t="shared" si="10"/>
        <v>280000</v>
      </c>
      <c r="I109" s="767">
        <v>14</v>
      </c>
      <c r="J109" s="798">
        <f t="shared" si="11"/>
        <v>280000</v>
      </c>
    </row>
    <row r="110" spans="1:10" ht="15.75">
      <c r="A110" s="767">
        <v>99</v>
      </c>
      <c r="B110" s="796">
        <v>3</v>
      </c>
      <c r="C110" s="767" t="s">
        <v>481</v>
      </c>
      <c r="D110" s="767">
        <v>1978</v>
      </c>
      <c r="E110" s="797" t="s">
        <v>12</v>
      </c>
      <c r="F110" s="798">
        <v>20000</v>
      </c>
      <c r="G110" s="767">
        <v>13</v>
      </c>
      <c r="H110" s="798">
        <f t="shared" si="10"/>
        <v>260000</v>
      </c>
      <c r="I110" s="767">
        <v>13</v>
      </c>
      <c r="J110" s="798">
        <f t="shared" si="11"/>
        <v>260000</v>
      </c>
    </row>
    <row r="111" spans="1:10" ht="15.75">
      <c r="A111" s="767">
        <v>100</v>
      </c>
      <c r="B111" s="796">
        <v>4</v>
      </c>
      <c r="C111" s="767" t="s">
        <v>2720</v>
      </c>
      <c r="D111" s="767">
        <v>1978</v>
      </c>
      <c r="E111" s="797" t="s">
        <v>12</v>
      </c>
      <c r="F111" s="798">
        <v>5000</v>
      </c>
      <c r="G111" s="767">
        <v>2</v>
      </c>
      <c r="H111" s="798">
        <f t="shared" si="10"/>
        <v>10000</v>
      </c>
      <c r="I111" s="767">
        <v>2</v>
      </c>
      <c r="J111" s="798">
        <f t="shared" si="11"/>
        <v>10000</v>
      </c>
    </row>
    <row r="112" spans="1:10" ht="15.75">
      <c r="A112" s="767">
        <v>101</v>
      </c>
      <c r="B112" s="796">
        <v>5</v>
      </c>
      <c r="C112" s="767" t="s">
        <v>2464</v>
      </c>
      <c r="D112" s="767">
        <v>1978</v>
      </c>
      <c r="E112" s="797" t="s">
        <v>12</v>
      </c>
      <c r="F112" s="798">
        <v>5000</v>
      </c>
      <c r="G112" s="767">
        <v>4</v>
      </c>
      <c r="H112" s="798">
        <f t="shared" si="10"/>
        <v>20000</v>
      </c>
      <c r="I112" s="767">
        <v>4</v>
      </c>
      <c r="J112" s="798">
        <f t="shared" si="11"/>
        <v>20000</v>
      </c>
    </row>
    <row r="113" spans="1:10" ht="15.75">
      <c r="A113" s="767">
        <v>102</v>
      </c>
      <c r="B113" s="796">
        <v>6</v>
      </c>
      <c r="C113" s="767" t="s">
        <v>2721</v>
      </c>
      <c r="D113" s="767">
        <v>1978</v>
      </c>
      <c r="E113" s="797" t="s">
        <v>12</v>
      </c>
      <c r="F113" s="798">
        <v>1000</v>
      </c>
      <c r="G113" s="767">
        <v>8</v>
      </c>
      <c r="H113" s="798">
        <f t="shared" si="10"/>
        <v>8000</v>
      </c>
      <c r="I113" s="767">
        <v>8</v>
      </c>
      <c r="J113" s="798">
        <f t="shared" si="11"/>
        <v>8000</v>
      </c>
    </row>
    <row r="114" spans="1:10" ht="15.75">
      <c r="A114" s="767">
        <v>103</v>
      </c>
      <c r="B114" s="796">
        <v>7</v>
      </c>
      <c r="C114" s="782" t="s">
        <v>2682</v>
      </c>
      <c r="D114" s="767">
        <v>1978</v>
      </c>
      <c r="E114" s="797" t="s">
        <v>12</v>
      </c>
      <c r="F114" s="798">
        <v>200</v>
      </c>
      <c r="G114" s="767">
        <v>5936</v>
      </c>
      <c r="H114" s="798">
        <f t="shared" si="10"/>
        <v>1187200</v>
      </c>
      <c r="I114" s="767">
        <v>5936</v>
      </c>
      <c r="J114" s="798">
        <f t="shared" si="11"/>
        <v>1187200</v>
      </c>
    </row>
    <row r="115" spans="1:10" ht="15.75">
      <c r="A115" s="767">
        <v>104</v>
      </c>
      <c r="B115" s="796">
        <v>8</v>
      </c>
      <c r="C115" s="767" t="s">
        <v>2722</v>
      </c>
      <c r="D115" s="767">
        <v>1978</v>
      </c>
      <c r="E115" s="797" t="s">
        <v>12</v>
      </c>
      <c r="F115" s="798">
        <v>2000</v>
      </c>
      <c r="G115" s="767">
        <v>1</v>
      </c>
      <c r="H115" s="798">
        <f t="shared" si="10"/>
        <v>2000</v>
      </c>
      <c r="I115" s="767">
        <v>1</v>
      </c>
      <c r="J115" s="798">
        <f t="shared" si="11"/>
        <v>2000</v>
      </c>
    </row>
    <row r="116" spans="1:10" ht="15.75">
      <c r="A116" s="767">
        <v>105</v>
      </c>
      <c r="B116" s="796">
        <v>9</v>
      </c>
      <c r="C116" s="782" t="s">
        <v>2703</v>
      </c>
      <c r="D116" s="767">
        <v>2021</v>
      </c>
      <c r="E116" s="797" t="s">
        <v>12</v>
      </c>
      <c r="F116" s="798">
        <v>500</v>
      </c>
      <c r="G116" s="767">
        <v>38</v>
      </c>
      <c r="H116" s="798">
        <f t="shared" si="10"/>
        <v>19000</v>
      </c>
      <c r="I116" s="767">
        <v>38</v>
      </c>
      <c r="J116" s="798">
        <f t="shared" si="11"/>
        <v>19000</v>
      </c>
    </row>
    <row r="117" spans="1:10" ht="15.75">
      <c r="A117" s="767">
        <v>106</v>
      </c>
      <c r="B117" s="796">
        <v>10</v>
      </c>
      <c r="C117" s="782" t="s">
        <v>2682</v>
      </c>
      <c r="D117" s="767">
        <v>2022</v>
      </c>
      <c r="E117" s="797" t="s">
        <v>12</v>
      </c>
      <c r="F117" s="798">
        <v>3246</v>
      </c>
      <c r="G117" s="767">
        <v>14</v>
      </c>
      <c r="H117" s="798">
        <f t="shared" si="10"/>
        <v>45444</v>
      </c>
      <c r="I117" s="767">
        <v>14</v>
      </c>
      <c r="J117" s="798">
        <f t="shared" si="11"/>
        <v>45444</v>
      </c>
    </row>
    <row r="118" spans="1:10" ht="15.75">
      <c r="A118" s="767">
        <v>107</v>
      </c>
      <c r="B118" s="796">
        <v>11</v>
      </c>
      <c r="C118" s="782" t="s">
        <v>2682</v>
      </c>
      <c r="D118" s="767">
        <v>2023</v>
      </c>
      <c r="E118" s="797" t="s">
        <v>12</v>
      </c>
      <c r="F118" s="798">
        <v>1712</v>
      </c>
      <c r="G118" s="767">
        <v>48</v>
      </c>
      <c r="H118" s="798">
        <f t="shared" si="10"/>
        <v>82176</v>
      </c>
      <c r="I118" s="767">
        <v>48</v>
      </c>
      <c r="J118" s="798">
        <f t="shared" si="11"/>
        <v>82176</v>
      </c>
    </row>
    <row r="119" spans="1:10" ht="15.75">
      <c r="A119" s="767"/>
      <c r="B119" s="1216" t="s">
        <v>274</v>
      </c>
      <c r="C119" s="1217"/>
      <c r="D119" s="799"/>
      <c r="E119" s="767"/>
      <c r="F119" s="767"/>
      <c r="G119" s="767">
        <f>SUM(G108:G118)</f>
        <v>6079</v>
      </c>
      <c r="H119" s="767">
        <f>SUM(H108:H118)</f>
        <v>1918820</v>
      </c>
      <c r="I119" s="767">
        <f>SUM(I108:I118)</f>
        <v>6079</v>
      </c>
      <c r="J119" s="767">
        <f>SUM(J108:J118)</f>
        <v>1918820</v>
      </c>
    </row>
    <row r="120" spans="1:10" ht="15.75">
      <c r="A120" s="767"/>
      <c r="B120" s="1218" t="s">
        <v>2723</v>
      </c>
      <c r="C120" s="1218"/>
      <c r="D120" s="1218"/>
      <c r="E120" s="1218"/>
      <c r="F120" s="1218"/>
      <c r="G120" s="1218"/>
      <c r="H120" s="1218"/>
      <c r="I120" s="1218"/>
      <c r="J120" s="1218"/>
    </row>
    <row r="121" spans="1:10" ht="15.75">
      <c r="A121" s="767">
        <v>108</v>
      </c>
      <c r="B121" s="796">
        <v>1</v>
      </c>
      <c r="C121" s="769" t="s">
        <v>2724</v>
      </c>
      <c r="D121" s="767">
        <v>1975</v>
      </c>
      <c r="E121" s="797" t="s">
        <v>12</v>
      </c>
      <c r="F121" s="798">
        <v>200</v>
      </c>
      <c r="G121" s="772">
        <v>9260</v>
      </c>
      <c r="H121" s="798">
        <f>F121*G121</f>
        <v>1852000</v>
      </c>
      <c r="I121" s="772">
        <v>9260</v>
      </c>
      <c r="J121" s="798">
        <f>H121</f>
        <v>1852000</v>
      </c>
    </row>
    <row r="122" spans="1:10" ht="15.75">
      <c r="A122" s="767">
        <v>109</v>
      </c>
      <c r="B122" s="796">
        <v>2</v>
      </c>
      <c r="C122" s="769" t="s">
        <v>2725</v>
      </c>
      <c r="D122" s="767">
        <v>1975</v>
      </c>
      <c r="E122" s="797" t="s">
        <v>12</v>
      </c>
      <c r="F122" s="800">
        <v>500</v>
      </c>
      <c r="G122" s="800">
        <v>30</v>
      </c>
      <c r="H122" s="800">
        <f>F122*G122</f>
        <v>15000</v>
      </c>
      <c r="I122" s="801">
        <v>30</v>
      </c>
      <c r="J122" s="801">
        <f>H122</f>
        <v>15000</v>
      </c>
    </row>
    <row r="123" spans="1:10" ht="15.75">
      <c r="A123" s="767">
        <v>110</v>
      </c>
      <c r="B123" s="796">
        <v>3</v>
      </c>
      <c r="C123" s="782" t="s">
        <v>2703</v>
      </c>
      <c r="D123" s="767">
        <v>2021</v>
      </c>
      <c r="E123" s="797" t="s">
        <v>12</v>
      </c>
      <c r="F123" s="798">
        <v>500</v>
      </c>
      <c r="G123" s="767">
        <v>30</v>
      </c>
      <c r="H123" s="798">
        <f>F123*G123</f>
        <v>15000</v>
      </c>
      <c r="I123" s="767">
        <v>30</v>
      </c>
      <c r="J123" s="798">
        <f>H123</f>
        <v>15000</v>
      </c>
    </row>
    <row r="124" spans="1:10" ht="15.75">
      <c r="A124" s="767">
        <v>111</v>
      </c>
      <c r="B124" s="796">
        <v>4</v>
      </c>
      <c r="C124" s="782" t="s">
        <v>2682</v>
      </c>
      <c r="D124" s="767">
        <v>2022</v>
      </c>
      <c r="E124" s="797" t="s">
        <v>12</v>
      </c>
      <c r="F124" s="798">
        <v>2900</v>
      </c>
      <c r="G124" s="767">
        <v>11</v>
      </c>
      <c r="H124" s="798">
        <f>F124*G124</f>
        <v>31900</v>
      </c>
      <c r="I124" s="767">
        <v>11</v>
      </c>
      <c r="J124" s="798">
        <f>H124</f>
        <v>31900</v>
      </c>
    </row>
    <row r="125" spans="1:10" ht="15.75">
      <c r="A125" s="767">
        <v>112</v>
      </c>
      <c r="B125" s="796">
        <v>5</v>
      </c>
      <c r="C125" s="802" t="s">
        <v>2682</v>
      </c>
      <c r="D125" s="767">
        <v>2023</v>
      </c>
      <c r="E125" s="797" t="s">
        <v>12</v>
      </c>
      <c r="F125" s="798">
        <v>1690</v>
      </c>
      <c r="G125" s="767">
        <v>50</v>
      </c>
      <c r="H125" s="798">
        <f>F125*G125</f>
        <v>84500</v>
      </c>
      <c r="I125" s="767">
        <v>50</v>
      </c>
      <c r="J125" s="798">
        <f>H125</f>
        <v>84500</v>
      </c>
    </row>
    <row r="126" spans="1:10" ht="15.75">
      <c r="A126" s="767"/>
      <c r="B126" s="1216" t="s">
        <v>274</v>
      </c>
      <c r="C126" s="1217"/>
      <c r="D126" s="799"/>
      <c r="E126" s="767"/>
      <c r="F126" s="767"/>
      <c r="G126" s="767">
        <f>SUM(G121:G124)</f>
        <v>9331</v>
      </c>
      <c r="H126" s="767">
        <f>SUM(H121:H125)</f>
        <v>1998400</v>
      </c>
      <c r="I126" s="767">
        <f>SUM(I121:I124)</f>
        <v>9331</v>
      </c>
      <c r="J126" s="767">
        <f>SUM(J121:J125)</f>
        <v>1998400</v>
      </c>
    </row>
    <row r="127" spans="1:10" ht="18">
      <c r="A127" s="767"/>
      <c r="B127" s="1219" t="s">
        <v>638</v>
      </c>
      <c r="C127" s="1220"/>
      <c r="D127" s="799"/>
      <c r="E127" s="767"/>
      <c r="F127" s="767"/>
      <c r="G127" s="803">
        <f>G126+G119+G106</f>
        <v>64655.3</v>
      </c>
      <c r="H127" s="803">
        <f>H126+H119+H106</f>
        <v>23740968</v>
      </c>
      <c r="I127" s="803">
        <f>I126+I119+I106</f>
        <v>64655.3</v>
      </c>
      <c r="J127" s="803">
        <f>SUM(J106+J119+J126)</f>
        <v>23740968</v>
      </c>
    </row>
    <row r="135" spans="3:11" ht="15.75">
      <c r="C135" s="555" t="s">
        <v>633</v>
      </c>
      <c r="D135" s="555"/>
      <c r="E135" s="555"/>
      <c r="F135" s="555"/>
      <c r="G135" s="555"/>
      <c r="H135" s="555"/>
      <c r="I135" s="555"/>
      <c r="J135" s="555"/>
      <c r="K135" s="555"/>
    </row>
    <row r="136" spans="3:11" ht="15.75">
      <c r="C136" s="555"/>
      <c r="D136" s="555"/>
      <c r="E136" s="555"/>
      <c r="F136" s="555"/>
      <c r="G136" s="555"/>
      <c r="H136" s="555"/>
      <c r="I136" s="555"/>
      <c r="J136" s="555"/>
      <c r="K136" s="555"/>
    </row>
    <row r="137" spans="3:11" ht="15.75">
      <c r="C137" s="665" t="s">
        <v>634</v>
      </c>
      <c r="D137" s="665" t="s">
        <v>635</v>
      </c>
      <c r="E137" s="666" t="s">
        <v>636</v>
      </c>
      <c r="F137" s="667"/>
      <c r="G137" s="668"/>
      <c r="H137" s="666" t="s">
        <v>637</v>
      </c>
      <c r="I137" s="667"/>
      <c r="J137" s="667"/>
      <c r="K137" s="668"/>
    </row>
    <row r="138" spans="3:11">
      <c r="C138" s="669"/>
      <c r="D138" s="669"/>
      <c r="E138" s="665" t="s">
        <v>638</v>
      </c>
      <c r="F138" s="670" t="s">
        <v>639</v>
      </c>
      <c r="G138" s="671"/>
      <c r="H138" s="665" t="s">
        <v>638</v>
      </c>
      <c r="I138" s="670" t="s">
        <v>639</v>
      </c>
      <c r="J138" s="672"/>
      <c r="K138" s="671"/>
    </row>
    <row r="139" spans="3:11" ht="89.25">
      <c r="C139" s="673"/>
      <c r="D139" s="673"/>
      <c r="E139" s="673"/>
      <c r="F139" s="430" t="s">
        <v>640</v>
      </c>
      <c r="G139" s="430" t="s">
        <v>641</v>
      </c>
      <c r="H139" s="673"/>
      <c r="I139" s="430" t="s">
        <v>640</v>
      </c>
      <c r="J139" s="430" t="s">
        <v>641</v>
      </c>
      <c r="K139" s="430" t="s">
        <v>642</v>
      </c>
    </row>
    <row r="140" spans="3:11">
      <c r="C140" s="677">
        <v>1</v>
      </c>
      <c r="D140" s="677">
        <v>2</v>
      </c>
      <c r="E140" s="677">
        <v>3</v>
      </c>
      <c r="F140" s="677">
        <v>4</v>
      </c>
      <c r="G140" s="677">
        <v>5</v>
      </c>
      <c r="H140" s="677">
        <v>6</v>
      </c>
      <c r="I140" s="677">
        <v>7</v>
      </c>
      <c r="J140" s="677">
        <v>8</v>
      </c>
      <c r="K140" s="677">
        <v>9</v>
      </c>
    </row>
    <row r="141" spans="3:11" ht="15.75">
      <c r="C141" s="191" t="s">
        <v>2627</v>
      </c>
      <c r="D141" s="804" t="s">
        <v>1013</v>
      </c>
      <c r="E141" s="252">
        <v>171748</v>
      </c>
      <c r="F141" s="252">
        <v>171748</v>
      </c>
      <c r="G141" s="215"/>
      <c r="H141" s="215"/>
      <c r="I141" s="215"/>
      <c r="J141" s="215"/>
      <c r="K141" s="215"/>
    </row>
    <row r="142" spans="3:11" ht="15.75">
      <c r="C142" s="805"/>
      <c r="D142" s="806"/>
      <c r="E142" s="252"/>
      <c r="F142" s="191"/>
      <c r="G142" s="215"/>
      <c r="H142" s="215"/>
      <c r="I142" s="215"/>
      <c r="J142" s="215"/>
      <c r="K142" s="215"/>
    </row>
    <row r="143" spans="3:11" ht="15.75">
      <c r="C143" s="191"/>
      <c r="D143" s="195"/>
      <c r="E143" s="252"/>
      <c r="F143" s="201"/>
      <c r="G143" s="215"/>
      <c r="H143" s="215"/>
      <c r="I143" s="215"/>
      <c r="J143" s="215"/>
      <c r="K143" s="215"/>
    </row>
    <row r="144" spans="3:11" ht="15.75">
      <c r="C144" s="807"/>
      <c r="D144" s="726"/>
      <c r="E144" s="215"/>
      <c r="F144" s="215"/>
      <c r="G144" s="215"/>
      <c r="H144" s="215"/>
      <c r="I144" s="215"/>
      <c r="J144" s="215"/>
      <c r="K144" s="215"/>
    </row>
    <row r="145" spans="3:11" ht="15.75">
      <c r="C145" s="807"/>
      <c r="D145" s="726"/>
      <c r="E145" s="215"/>
      <c r="F145" s="215"/>
      <c r="G145" s="215"/>
      <c r="H145" s="215"/>
      <c r="I145" s="215"/>
      <c r="J145" s="215"/>
      <c r="K145" s="215"/>
    </row>
    <row r="146" spans="3:11" ht="15.75">
      <c r="C146" s="807"/>
      <c r="D146" s="726"/>
      <c r="E146" s="215"/>
      <c r="F146" s="215"/>
      <c r="G146" s="215"/>
      <c r="H146" s="215"/>
      <c r="I146" s="215"/>
      <c r="J146" s="215"/>
      <c r="K146" s="215"/>
    </row>
    <row r="147" spans="3:11" ht="15.75">
      <c r="C147" s="807"/>
      <c r="D147" s="726"/>
      <c r="E147" s="215"/>
      <c r="F147" s="215"/>
      <c r="G147" s="215"/>
      <c r="H147" s="215"/>
      <c r="I147" s="215"/>
      <c r="J147" s="215"/>
      <c r="K147" s="215"/>
    </row>
    <row r="148" spans="3:11" ht="15.75">
      <c r="C148" s="807"/>
      <c r="D148" s="726"/>
      <c r="E148" s="215"/>
      <c r="F148" s="215"/>
      <c r="G148" s="215"/>
      <c r="H148" s="215"/>
      <c r="I148" s="215"/>
      <c r="J148" s="215"/>
      <c r="K148" s="215"/>
    </row>
    <row r="149" spans="3:11" ht="15.75">
      <c r="C149" s="807"/>
      <c r="D149" s="726"/>
      <c r="E149" s="215"/>
      <c r="F149" s="215"/>
      <c r="G149" s="215"/>
      <c r="H149" s="215"/>
      <c r="I149" s="215"/>
      <c r="J149" s="215"/>
      <c r="K149" s="215"/>
    </row>
    <row r="150" spans="3:11" ht="15.75">
      <c r="C150" s="215"/>
      <c r="D150" s="215"/>
      <c r="E150" s="215"/>
      <c r="F150" s="215"/>
      <c r="G150" s="215"/>
      <c r="H150" s="215"/>
      <c r="I150" s="215"/>
      <c r="J150" s="215"/>
      <c r="K150" s="215"/>
    </row>
    <row r="151" spans="3:11" ht="15.75">
      <c r="C151" s="1203" t="s">
        <v>644</v>
      </c>
      <c r="D151" s="1204"/>
      <c r="E151" s="215">
        <f>SUM(E141:E150)</f>
        <v>171748</v>
      </c>
      <c r="F151" s="215">
        <f>SUM(F141:F150)</f>
        <v>171748</v>
      </c>
      <c r="G151" s="215"/>
      <c r="H151" s="215"/>
      <c r="I151" s="215"/>
      <c r="J151" s="215"/>
      <c r="K151" s="215"/>
    </row>
    <row r="154" spans="3:11" ht="15.75">
      <c r="C154" s="555" t="s">
        <v>646</v>
      </c>
      <c r="D154" s="555"/>
      <c r="E154" s="555"/>
      <c r="F154" s="555"/>
      <c r="G154" s="555"/>
      <c r="H154" s="555"/>
      <c r="I154" s="555"/>
      <c r="J154" s="555"/>
      <c r="K154" s="555"/>
    </row>
    <row r="155" spans="3:11" ht="15.75">
      <c r="C155" s="555"/>
      <c r="D155" s="555"/>
      <c r="E155" s="555"/>
      <c r="F155" s="555"/>
      <c r="G155" s="555"/>
      <c r="H155" s="555"/>
      <c r="I155" s="555"/>
      <c r="J155" s="555"/>
      <c r="K155" s="555"/>
    </row>
    <row r="156" spans="3:11" ht="15.75">
      <c r="C156" s="1205" t="s">
        <v>647</v>
      </c>
      <c r="D156" s="1205" t="s">
        <v>648</v>
      </c>
      <c r="E156" s="1208" t="s">
        <v>636</v>
      </c>
      <c r="F156" s="1208"/>
      <c r="G156" s="1208"/>
      <c r="H156" s="1208" t="s">
        <v>637</v>
      </c>
      <c r="I156" s="1208"/>
      <c r="J156" s="1208"/>
      <c r="K156" s="1208"/>
    </row>
    <row r="157" spans="3:11">
      <c r="C157" s="1206"/>
      <c r="D157" s="1206"/>
      <c r="E157" s="1205" t="s">
        <v>638</v>
      </c>
      <c r="F157" s="1209" t="s">
        <v>639</v>
      </c>
      <c r="G157" s="1209"/>
      <c r="H157" s="1205" t="s">
        <v>638</v>
      </c>
      <c r="I157" s="1209" t="s">
        <v>639</v>
      </c>
      <c r="J157" s="1209"/>
      <c r="K157" s="1209"/>
    </row>
    <row r="158" spans="3:11" ht="89.25">
      <c r="C158" s="1207"/>
      <c r="D158" s="1207"/>
      <c r="E158" s="1207"/>
      <c r="F158" s="430" t="s">
        <v>649</v>
      </c>
      <c r="G158" s="430" t="s">
        <v>650</v>
      </c>
      <c r="H158" s="1207"/>
      <c r="I158" s="430" t="s">
        <v>649</v>
      </c>
      <c r="J158" s="430" t="s">
        <v>650</v>
      </c>
      <c r="K158" s="430" t="s">
        <v>642</v>
      </c>
    </row>
    <row r="159" spans="3:11">
      <c r="C159" s="677">
        <v>1</v>
      </c>
      <c r="D159" s="677">
        <v>2</v>
      </c>
      <c r="E159" s="677">
        <v>3</v>
      </c>
      <c r="F159" s="677">
        <v>4</v>
      </c>
      <c r="G159" s="677">
        <v>5</v>
      </c>
      <c r="H159" s="677">
        <v>6</v>
      </c>
      <c r="I159" s="677">
        <v>7</v>
      </c>
      <c r="J159" s="677">
        <v>8</v>
      </c>
      <c r="K159" s="677">
        <v>9</v>
      </c>
    </row>
    <row r="160" spans="3:11" ht="15.75">
      <c r="C160" s="805" t="s">
        <v>643</v>
      </c>
      <c r="D160" s="806">
        <v>900005001186</v>
      </c>
      <c r="E160" s="252">
        <v>500</v>
      </c>
      <c r="F160" s="191">
        <v>500</v>
      </c>
      <c r="G160" s="215"/>
      <c r="H160" s="215"/>
      <c r="I160" s="215"/>
      <c r="J160" s="215"/>
      <c r="K160" s="215"/>
    </row>
    <row r="161" spans="3:11" ht="15.75">
      <c r="C161" s="215"/>
      <c r="D161" s="215"/>
      <c r="E161" s="215"/>
      <c r="F161" s="215"/>
      <c r="G161" s="808"/>
      <c r="H161" s="215"/>
      <c r="I161" s="215"/>
      <c r="J161" s="215"/>
      <c r="K161" s="215"/>
    </row>
    <row r="162" spans="3:11" ht="15.75">
      <c r="C162" s="215"/>
      <c r="D162" s="215"/>
      <c r="E162" s="215"/>
      <c r="F162" s="215"/>
      <c r="G162" s="215"/>
      <c r="H162" s="215"/>
      <c r="I162" s="215"/>
      <c r="J162" s="215"/>
      <c r="K162" s="215"/>
    </row>
    <row r="163" spans="3:11" ht="15.75">
      <c r="C163" s="215"/>
      <c r="D163" s="215"/>
      <c r="E163" s="215"/>
      <c r="F163" s="215"/>
      <c r="G163" s="215"/>
      <c r="H163" s="215"/>
      <c r="I163" s="215"/>
      <c r="J163" s="215"/>
      <c r="K163" s="215"/>
    </row>
    <row r="164" spans="3:11" ht="15.75">
      <c r="C164" s="215"/>
      <c r="D164" s="215"/>
      <c r="E164" s="215"/>
      <c r="F164" s="215"/>
      <c r="G164" s="215"/>
      <c r="H164" s="215"/>
      <c r="I164" s="215"/>
      <c r="J164" s="215"/>
      <c r="K164" s="215"/>
    </row>
    <row r="165" spans="3:11" ht="15.75">
      <c r="C165" s="215"/>
      <c r="D165" s="215"/>
      <c r="E165" s="215"/>
      <c r="F165" s="215"/>
      <c r="G165" s="215"/>
      <c r="H165" s="215"/>
      <c r="I165" s="215"/>
      <c r="J165" s="215"/>
      <c r="K165" s="215"/>
    </row>
    <row r="166" spans="3:11" ht="15.75">
      <c r="C166" s="215"/>
      <c r="D166" s="215"/>
      <c r="E166" s="215"/>
      <c r="F166" s="215"/>
      <c r="G166" s="215"/>
      <c r="H166" s="215"/>
      <c r="I166" s="215"/>
      <c r="J166" s="215"/>
      <c r="K166" s="215"/>
    </row>
    <row r="167" spans="3:11" ht="15.75">
      <c r="C167" s="215"/>
      <c r="D167" s="215"/>
      <c r="E167" s="215"/>
      <c r="F167" s="215"/>
      <c r="G167" s="215"/>
      <c r="H167" s="215"/>
      <c r="I167" s="215"/>
      <c r="J167" s="215"/>
      <c r="K167" s="215"/>
    </row>
    <row r="168" spans="3:11" ht="15.75">
      <c r="C168" s="215"/>
      <c r="D168" s="215"/>
      <c r="E168" s="215"/>
      <c r="F168" s="215"/>
      <c r="G168" s="215"/>
      <c r="H168" s="215"/>
      <c r="I168" s="215"/>
      <c r="J168" s="215"/>
      <c r="K168" s="215"/>
    </row>
    <row r="169" spans="3:11" ht="15.75">
      <c r="C169" s="215"/>
      <c r="D169" s="215"/>
      <c r="E169" s="215"/>
      <c r="F169" s="215"/>
      <c r="G169" s="215"/>
      <c r="H169" s="215"/>
      <c r="I169" s="215"/>
      <c r="J169" s="215"/>
      <c r="K169" s="215"/>
    </row>
    <row r="170" spans="3:11" ht="15.75">
      <c r="C170" s="1203" t="s">
        <v>2729</v>
      </c>
      <c r="D170" s="1204"/>
      <c r="E170" s="725">
        <f>SUM(E160:E169)</f>
        <v>500</v>
      </c>
      <c r="F170" s="725">
        <f>SUM(F160:F169)</f>
        <v>500</v>
      </c>
      <c r="G170" s="215"/>
      <c r="H170" s="215"/>
      <c r="I170" s="215"/>
      <c r="J170" s="215"/>
      <c r="K170" s="215"/>
    </row>
    <row r="174" spans="3:11">
      <c r="C174" s="123" t="s">
        <v>660</v>
      </c>
      <c r="D174" s="123"/>
      <c r="E174" s="123"/>
      <c r="F174" s="136"/>
    </row>
    <row r="175" spans="3:11">
      <c r="C175" s="123" t="s">
        <v>661</v>
      </c>
      <c r="D175" s="123"/>
      <c r="E175" s="123"/>
      <c r="F175" s="136"/>
    </row>
    <row r="176" spans="3:11">
      <c r="C176" s="123" t="s">
        <v>662</v>
      </c>
      <c r="D176" s="123"/>
      <c r="E176" s="123"/>
      <c r="F176" s="136"/>
    </row>
    <row r="177" spans="2:9">
      <c r="C177" s="123" t="s">
        <v>663</v>
      </c>
      <c r="D177" s="123"/>
      <c r="E177" s="123"/>
      <c r="F177" s="136"/>
    </row>
    <row r="178" spans="2:9">
      <c r="C178" s="123" t="s">
        <v>664</v>
      </c>
      <c r="D178" s="123"/>
      <c r="E178" s="123"/>
      <c r="F178" s="136"/>
    </row>
    <row r="179" spans="2:9">
      <c r="C179" s="46"/>
      <c r="D179" s="46"/>
      <c r="E179" s="46"/>
      <c r="F179" s="47"/>
    </row>
    <row r="180" spans="2:9">
      <c r="C180" s="124" t="s">
        <v>665</v>
      </c>
      <c r="D180" s="124"/>
      <c r="E180" s="124"/>
      <c r="F180" s="137"/>
    </row>
    <row r="181" spans="2:9">
      <c r="B181" s="1222" t="s">
        <v>1</v>
      </c>
      <c r="C181" s="1224" t="s">
        <v>667</v>
      </c>
      <c r="D181" s="1224" t="s">
        <v>635</v>
      </c>
      <c r="E181" s="1224" t="s">
        <v>669</v>
      </c>
      <c r="F181" s="1226" t="s">
        <v>670</v>
      </c>
      <c r="G181" s="1227"/>
      <c r="H181" s="1222" t="s">
        <v>671</v>
      </c>
      <c r="I181" s="1223"/>
    </row>
    <row r="182" spans="2:9" ht="45">
      <c r="B182" s="1223"/>
      <c r="C182" s="1225"/>
      <c r="D182" s="1225"/>
      <c r="E182" s="1225"/>
      <c r="F182" s="126" t="s">
        <v>672</v>
      </c>
      <c r="G182" s="126" t="s">
        <v>673</v>
      </c>
      <c r="H182" s="127" t="s">
        <v>674</v>
      </c>
      <c r="I182" s="127" t="s">
        <v>675</v>
      </c>
    </row>
    <row r="183" spans="2:9">
      <c r="B183" s="128">
        <v>1</v>
      </c>
      <c r="C183" s="246">
        <v>2</v>
      </c>
      <c r="D183" s="246">
        <v>3</v>
      </c>
      <c r="E183" s="246">
        <v>4</v>
      </c>
      <c r="F183" s="130">
        <v>5</v>
      </c>
      <c r="G183" s="130">
        <v>6</v>
      </c>
      <c r="H183" s="512">
        <v>7</v>
      </c>
      <c r="I183" s="512">
        <v>8</v>
      </c>
    </row>
    <row r="184" spans="2:9" ht="15.75">
      <c r="B184" s="240">
        <v>1</v>
      </c>
      <c r="C184" s="212" t="s">
        <v>2730</v>
      </c>
      <c r="D184" s="241" t="s">
        <v>2731</v>
      </c>
      <c r="E184" s="810" t="s">
        <v>2635</v>
      </c>
      <c r="F184" s="811" t="s">
        <v>2732</v>
      </c>
      <c r="G184" s="811" t="str">
        <f>F184</f>
        <v>167678.5</v>
      </c>
      <c r="H184" s="809"/>
      <c r="I184" s="809"/>
    </row>
  </sheetData>
  <mergeCells count="31">
    <mergeCell ref="I157:K157"/>
    <mergeCell ref="C170:D170"/>
    <mergeCell ref="B181:B182"/>
    <mergeCell ref="C181:C182"/>
    <mergeCell ref="D181:D182"/>
    <mergeCell ref="E181:E182"/>
    <mergeCell ref="F181:G181"/>
    <mergeCell ref="H181:I181"/>
    <mergeCell ref="H1:K3"/>
    <mergeCell ref="C151:D151"/>
    <mergeCell ref="C156:C158"/>
    <mergeCell ref="D156:D158"/>
    <mergeCell ref="E156:G156"/>
    <mergeCell ref="H156:K156"/>
    <mergeCell ref="E157:E158"/>
    <mergeCell ref="F157:G157"/>
    <mergeCell ref="H157:H158"/>
    <mergeCell ref="A106:C106"/>
    <mergeCell ref="B107:J107"/>
    <mergeCell ref="B119:C119"/>
    <mergeCell ref="B120:J120"/>
    <mergeCell ref="B126:C126"/>
    <mergeCell ref="B127:C127"/>
    <mergeCell ref="C6:I7"/>
    <mergeCell ref="G8:H8"/>
    <mergeCell ref="I8:J8"/>
    <mergeCell ref="A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2"/>
  <sheetViews>
    <sheetView topLeftCell="A367" workbookViewId="0">
      <selection activeCell="E102" sqref="E102"/>
    </sheetView>
  </sheetViews>
  <sheetFormatPr defaultRowHeight="15"/>
  <cols>
    <col min="1" max="1" width="6.7109375" customWidth="1"/>
    <col min="2" max="2" width="31.85546875" customWidth="1"/>
    <col min="3" max="3" width="19.42578125" customWidth="1"/>
    <col min="4" max="4" width="10.85546875" customWidth="1"/>
    <col min="5" max="5" width="10.7109375" customWidth="1"/>
    <col min="6" max="6" width="11.140625" customWidth="1"/>
    <col min="7" max="7" width="11.42578125" customWidth="1"/>
    <col min="8" max="8" width="10.85546875" customWidth="1"/>
    <col min="9" max="9" width="11.42578125" customWidth="1"/>
  </cols>
  <sheetData>
    <row r="1" spans="1:10" ht="31.5" customHeight="1">
      <c r="G1" s="1202" t="s">
        <v>1095</v>
      </c>
      <c r="H1" s="1202"/>
      <c r="I1" s="1202"/>
      <c r="J1" s="1202"/>
    </row>
    <row r="2" spans="1:10" ht="19.5" customHeight="1">
      <c r="G2" s="1202"/>
      <c r="H2" s="1202"/>
      <c r="I2" s="1202"/>
      <c r="J2" s="1202"/>
    </row>
    <row r="3" spans="1:10" ht="13.5" customHeight="1">
      <c r="G3" s="1202"/>
      <c r="H3" s="1202"/>
      <c r="I3" s="1202"/>
      <c r="J3" s="1202"/>
    </row>
    <row r="4" spans="1:10" ht="13.5" customHeight="1">
      <c r="C4" s="226" t="s">
        <v>1082</v>
      </c>
      <c r="D4" s="226"/>
      <c r="E4" s="226"/>
      <c r="G4" s="171"/>
      <c r="H4" s="171"/>
      <c r="I4" s="171"/>
      <c r="J4" s="171"/>
    </row>
    <row r="5" spans="1:10" ht="15.75">
      <c r="A5" s="155" t="s">
        <v>720</v>
      </c>
      <c r="B5" s="155"/>
      <c r="C5" s="156"/>
      <c r="D5" s="156"/>
      <c r="E5" s="157"/>
      <c r="F5" s="155"/>
      <c r="G5" s="157"/>
      <c r="H5" s="158"/>
      <c r="I5" s="159"/>
    </row>
    <row r="6" spans="1:10" ht="15.75">
      <c r="A6" s="160" t="s">
        <v>721</v>
      </c>
      <c r="B6" s="160"/>
      <c r="C6" s="160"/>
      <c r="D6" s="160"/>
      <c r="E6" s="160"/>
      <c r="F6" s="160"/>
      <c r="G6" s="160"/>
      <c r="H6" s="160"/>
      <c r="I6" s="160"/>
    </row>
    <row r="7" spans="1:10" ht="63.75">
      <c r="A7" s="139" t="s">
        <v>678</v>
      </c>
      <c r="B7" s="139" t="s">
        <v>679</v>
      </c>
      <c r="C7" s="146" t="s">
        <v>722</v>
      </c>
      <c r="D7" s="146" t="s">
        <v>723</v>
      </c>
      <c r="E7" s="139" t="s">
        <v>724</v>
      </c>
      <c r="F7" s="147" t="s">
        <v>682</v>
      </c>
      <c r="G7" s="148"/>
      <c r="H7" s="140" t="s">
        <v>683</v>
      </c>
      <c r="I7" s="140"/>
    </row>
    <row r="8" spans="1:10" ht="25.5">
      <c r="A8" s="149"/>
      <c r="B8" s="149"/>
      <c r="C8" s="150"/>
      <c r="D8" s="150"/>
      <c r="E8" s="149"/>
      <c r="F8" s="139" t="s">
        <v>684</v>
      </c>
      <c r="G8" s="161" t="s">
        <v>685</v>
      </c>
      <c r="H8" s="162" t="s">
        <v>725</v>
      </c>
      <c r="I8" s="78" t="s">
        <v>726</v>
      </c>
    </row>
    <row r="9" spans="1:10" ht="15.75">
      <c r="A9" s="141">
        <v>1</v>
      </c>
      <c r="B9" s="141" t="s">
        <v>727</v>
      </c>
      <c r="C9" s="68">
        <v>1984</v>
      </c>
      <c r="D9" s="68" t="s">
        <v>12</v>
      </c>
      <c r="E9" s="142">
        <v>20000</v>
      </c>
      <c r="F9" s="141">
        <v>1</v>
      </c>
      <c r="G9" s="142">
        <f t="shared" ref="G9:G26" si="0">SUM(E9*F9)</f>
        <v>20000</v>
      </c>
      <c r="H9" s="141">
        <v>1</v>
      </c>
      <c r="I9" s="141">
        <f t="shared" ref="I9:I72" si="1">SUM(G9)</f>
        <v>20000</v>
      </c>
    </row>
    <row r="10" spans="1:10" ht="15.75">
      <c r="A10" s="163">
        <v>2</v>
      </c>
      <c r="B10" s="141" t="s">
        <v>728</v>
      </c>
      <c r="C10" s="68">
        <v>2008</v>
      </c>
      <c r="D10" s="68" t="s">
        <v>12</v>
      </c>
      <c r="E10" s="142">
        <v>20000</v>
      </c>
      <c r="F10" s="141">
        <v>1</v>
      </c>
      <c r="G10" s="142">
        <f t="shared" si="0"/>
        <v>20000</v>
      </c>
      <c r="H10" s="141">
        <v>1</v>
      </c>
      <c r="I10" s="141">
        <f t="shared" si="1"/>
        <v>20000</v>
      </c>
    </row>
    <row r="11" spans="1:10" ht="15.75">
      <c r="A11" s="141">
        <v>3</v>
      </c>
      <c r="B11" s="141" t="s">
        <v>729</v>
      </c>
      <c r="C11" s="68">
        <v>1984</v>
      </c>
      <c r="D11" s="68" t="s">
        <v>12</v>
      </c>
      <c r="E11" s="142">
        <v>22100</v>
      </c>
      <c r="F11" s="141">
        <v>1</v>
      </c>
      <c r="G11" s="142">
        <f t="shared" si="0"/>
        <v>22100</v>
      </c>
      <c r="H11" s="141">
        <v>1</v>
      </c>
      <c r="I11" s="141">
        <f t="shared" si="1"/>
        <v>22100</v>
      </c>
    </row>
    <row r="12" spans="1:10" ht="15.75">
      <c r="A12" s="141">
        <v>4</v>
      </c>
      <c r="B12" s="141" t="s">
        <v>730</v>
      </c>
      <c r="C12" s="68">
        <v>1986</v>
      </c>
      <c r="D12" s="68" t="s">
        <v>12</v>
      </c>
      <c r="E12" s="142">
        <v>17550</v>
      </c>
      <c r="F12" s="141">
        <v>36</v>
      </c>
      <c r="G12" s="142">
        <v>631800</v>
      </c>
      <c r="H12" s="141">
        <v>36</v>
      </c>
      <c r="I12" s="141">
        <f t="shared" si="1"/>
        <v>631800</v>
      </c>
    </row>
    <row r="13" spans="1:10" ht="15.75">
      <c r="A13" s="141">
        <v>5</v>
      </c>
      <c r="B13" s="141" t="s">
        <v>731</v>
      </c>
      <c r="C13" s="68">
        <v>2011</v>
      </c>
      <c r="D13" s="68" t="s">
        <v>12</v>
      </c>
      <c r="E13" s="142">
        <v>3250</v>
      </c>
      <c r="F13" s="141">
        <v>2</v>
      </c>
      <c r="G13" s="142">
        <f t="shared" si="0"/>
        <v>6500</v>
      </c>
      <c r="H13" s="141">
        <v>2</v>
      </c>
      <c r="I13" s="141">
        <f t="shared" si="1"/>
        <v>6500</v>
      </c>
    </row>
    <row r="14" spans="1:10" ht="15.75">
      <c r="A14" s="141">
        <v>6</v>
      </c>
      <c r="B14" s="141" t="s">
        <v>732</v>
      </c>
      <c r="C14" s="68">
        <v>2011</v>
      </c>
      <c r="D14" s="68" t="s">
        <v>12</v>
      </c>
      <c r="E14" s="142">
        <v>98</v>
      </c>
      <c r="F14" s="141">
        <v>192</v>
      </c>
      <c r="G14" s="142">
        <f t="shared" si="0"/>
        <v>18816</v>
      </c>
      <c r="H14" s="141">
        <v>192</v>
      </c>
      <c r="I14" s="141">
        <f t="shared" si="1"/>
        <v>18816</v>
      </c>
    </row>
    <row r="15" spans="1:10" ht="15.75">
      <c r="A15" s="163">
        <v>7</v>
      </c>
      <c r="B15" s="141" t="s">
        <v>733</v>
      </c>
      <c r="C15" s="68">
        <v>2011</v>
      </c>
      <c r="D15" s="68" t="s">
        <v>12</v>
      </c>
      <c r="E15" s="142">
        <v>1300</v>
      </c>
      <c r="F15" s="141">
        <v>2</v>
      </c>
      <c r="G15" s="142">
        <f t="shared" si="0"/>
        <v>2600</v>
      </c>
      <c r="H15" s="141">
        <v>2</v>
      </c>
      <c r="I15" s="141">
        <f t="shared" si="1"/>
        <v>2600</v>
      </c>
    </row>
    <row r="16" spans="1:10" ht="15.75">
      <c r="A16" s="141">
        <v>8</v>
      </c>
      <c r="B16" s="141" t="s">
        <v>734</v>
      </c>
      <c r="C16" s="68">
        <v>2011</v>
      </c>
      <c r="D16" s="68" t="s">
        <v>12</v>
      </c>
      <c r="E16" s="142">
        <v>8450</v>
      </c>
      <c r="F16" s="141">
        <v>2</v>
      </c>
      <c r="G16" s="142">
        <f t="shared" si="0"/>
        <v>16900</v>
      </c>
      <c r="H16" s="141">
        <v>2</v>
      </c>
      <c r="I16" s="141">
        <f t="shared" si="1"/>
        <v>16900</v>
      </c>
    </row>
    <row r="17" spans="1:9" ht="15.75">
      <c r="A17" s="163">
        <v>9</v>
      </c>
      <c r="B17" s="10" t="s">
        <v>735</v>
      </c>
      <c r="C17" s="4">
        <v>2011</v>
      </c>
      <c r="D17" s="68" t="s">
        <v>12</v>
      </c>
      <c r="E17" s="84">
        <v>3250</v>
      </c>
      <c r="F17" s="10">
        <v>121</v>
      </c>
      <c r="G17" s="142">
        <f t="shared" si="0"/>
        <v>393250</v>
      </c>
      <c r="H17" s="10">
        <v>121</v>
      </c>
      <c r="I17" s="141">
        <f t="shared" si="1"/>
        <v>393250</v>
      </c>
    </row>
    <row r="18" spans="1:9" ht="15.75">
      <c r="A18" s="141">
        <v>10</v>
      </c>
      <c r="B18" s="10" t="s">
        <v>736</v>
      </c>
      <c r="C18" s="4">
        <v>2011</v>
      </c>
      <c r="D18" s="68" t="s">
        <v>12</v>
      </c>
      <c r="E18" s="84">
        <v>9425</v>
      </c>
      <c r="F18" s="10">
        <v>32</v>
      </c>
      <c r="G18" s="142">
        <f t="shared" si="0"/>
        <v>301600</v>
      </c>
      <c r="H18" s="10">
        <v>32</v>
      </c>
      <c r="I18" s="141">
        <f t="shared" si="1"/>
        <v>301600</v>
      </c>
    </row>
    <row r="19" spans="1:9" ht="15.75">
      <c r="A19" s="163">
        <v>11</v>
      </c>
      <c r="B19" s="10" t="s">
        <v>737</v>
      </c>
      <c r="C19" s="4">
        <v>2011</v>
      </c>
      <c r="D19" s="68" t="s">
        <v>12</v>
      </c>
      <c r="E19" s="84">
        <v>2145</v>
      </c>
      <c r="F19" s="10">
        <v>160</v>
      </c>
      <c r="G19" s="142">
        <f t="shared" si="0"/>
        <v>343200</v>
      </c>
      <c r="H19" s="10">
        <v>160</v>
      </c>
      <c r="I19" s="141">
        <f t="shared" si="1"/>
        <v>343200</v>
      </c>
    </row>
    <row r="20" spans="1:9" ht="15.75">
      <c r="A20" s="141">
        <v>12</v>
      </c>
      <c r="B20" s="141" t="s">
        <v>738</v>
      </c>
      <c r="C20" s="68">
        <v>2008</v>
      </c>
      <c r="D20" s="68" t="s">
        <v>12</v>
      </c>
      <c r="E20" s="142">
        <v>3250</v>
      </c>
      <c r="F20" s="141">
        <v>46</v>
      </c>
      <c r="G20" s="142">
        <f t="shared" si="0"/>
        <v>149500</v>
      </c>
      <c r="H20" s="141">
        <v>46</v>
      </c>
      <c r="I20" s="141">
        <f t="shared" si="1"/>
        <v>149500</v>
      </c>
    </row>
    <row r="21" spans="1:9" ht="15.75">
      <c r="A21" s="163">
        <v>13</v>
      </c>
      <c r="B21" s="141" t="s">
        <v>739</v>
      </c>
      <c r="C21" s="68">
        <v>2009</v>
      </c>
      <c r="D21" s="68" t="s">
        <v>12</v>
      </c>
      <c r="E21" s="142">
        <v>3770</v>
      </c>
      <c r="F21" s="141">
        <v>75</v>
      </c>
      <c r="G21" s="142">
        <f t="shared" si="0"/>
        <v>282750</v>
      </c>
      <c r="H21" s="141">
        <v>75</v>
      </c>
      <c r="I21" s="141">
        <f t="shared" si="1"/>
        <v>282750</v>
      </c>
    </row>
    <row r="22" spans="1:9" ht="15.75">
      <c r="A22" s="163">
        <v>14</v>
      </c>
      <c r="B22" s="141" t="s">
        <v>740</v>
      </c>
      <c r="C22" s="68">
        <v>1989</v>
      </c>
      <c r="D22" s="68" t="s">
        <v>12</v>
      </c>
      <c r="E22" s="142">
        <v>25000</v>
      </c>
      <c r="F22" s="141">
        <v>1</v>
      </c>
      <c r="G22" s="142">
        <f t="shared" si="0"/>
        <v>25000</v>
      </c>
      <c r="H22" s="141">
        <v>1</v>
      </c>
      <c r="I22" s="141">
        <f t="shared" si="1"/>
        <v>25000</v>
      </c>
    </row>
    <row r="23" spans="1:9" ht="15.75">
      <c r="A23" s="141">
        <v>15</v>
      </c>
      <c r="B23" s="141" t="s">
        <v>741</v>
      </c>
      <c r="C23" s="68">
        <v>1989</v>
      </c>
      <c r="D23" s="68" t="s">
        <v>12</v>
      </c>
      <c r="E23" s="142">
        <v>15000</v>
      </c>
      <c r="F23" s="141">
        <v>1</v>
      </c>
      <c r="G23" s="142">
        <f t="shared" si="0"/>
        <v>15000</v>
      </c>
      <c r="H23" s="141">
        <v>1</v>
      </c>
      <c r="I23" s="141">
        <f t="shared" si="1"/>
        <v>15000</v>
      </c>
    </row>
    <row r="24" spans="1:9" ht="15.75">
      <c r="A24" s="141">
        <v>16</v>
      </c>
      <c r="B24" s="141" t="s">
        <v>742</v>
      </c>
      <c r="C24" s="68">
        <v>1989</v>
      </c>
      <c r="D24" s="68" t="s">
        <v>12</v>
      </c>
      <c r="E24" s="142">
        <v>2000</v>
      </c>
      <c r="F24" s="141">
        <v>8</v>
      </c>
      <c r="G24" s="142">
        <f t="shared" si="0"/>
        <v>16000</v>
      </c>
      <c r="H24" s="141">
        <v>8</v>
      </c>
      <c r="I24" s="141">
        <f t="shared" si="1"/>
        <v>16000</v>
      </c>
    </row>
    <row r="25" spans="1:9" ht="15.75">
      <c r="A25" s="141">
        <v>17</v>
      </c>
      <c r="B25" s="141" t="s">
        <v>737</v>
      </c>
      <c r="C25" s="68">
        <v>2008</v>
      </c>
      <c r="D25" s="68" t="s">
        <v>12</v>
      </c>
      <c r="E25" s="142">
        <v>2400</v>
      </c>
      <c r="F25" s="141">
        <v>54</v>
      </c>
      <c r="G25" s="142">
        <f t="shared" si="0"/>
        <v>129600</v>
      </c>
      <c r="H25" s="141">
        <v>54</v>
      </c>
      <c r="I25" s="141">
        <f t="shared" si="1"/>
        <v>129600</v>
      </c>
    </row>
    <row r="26" spans="1:9" ht="15.75">
      <c r="A26" s="163">
        <v>18</v>
      </c>
      <c r="B26" s="141" t="s">
        <v>743</v>
      </c>
      <c r="C26" s="68">
        <v>2008</v>
      </c>
      <c r="D26" s="68" t="s">
        <v>12</v>
      </c>
      <c r="E26" s="142">
        <v>22800</v>
      </c>
      <c r="F26" s="141">
        <v>1</v>
      </c>
      <c r="G26" s="142">
        <f t="shared" si="0"/>
        <v>22800</v>
      </c>
      <c r="H26" s="141">
        <v>1</v>
      </c>
      <c r="I26" s="141">
        <f t="shared" si="1"/>
        <v>22800</v>
      </c>
    </row>
    <row r="27" spans="1:9" ht="15.75">
      <c r="A27" s="163">
        <v>19</v>
      </c>
      <c r="B27" s="141" t="s">
        <v>737</v>
      </c>
      <c r="C27" s="68">
        <v>2009</v>
      </c>
      <c r="D27" s="68" t="s">
        <v>12</v>
      </c>
      <c r="E27" s="142">
        <v>2400</v>
      </c>
      <c r="F27" s="141">
        <v>50</v>
      </c>
      <c r="G27" s="142">
        <f>SUM(E27*F27)</f>
        <v>120000</v>
      </c>
      <c r="H27" s="141">
        <v>50</v>
      </c>
      <c r="I27" s="141">
        <f t="shared" si="1"/>
        <v>120000</v>
      </c>
    </row>
    <row r="28" spans="1:9" ht="15.75">
      <c r="A28" s="163">
        <v>20</v>
      </c>
      <c r="B28" s="141" t="s">
        <v>744</v>
      </c>
      <c r="C28" s="68">
        <v>2010</v>
      </c>
      <c r="D28" s="68" t="s">
        <v>12</v>
      </c>
      <c r="E28" s="142">
        <v>13455</v>
      </c>
      <c r="F28" s="141">
        <v>4</v>
      </c>
      <c r="G28" s="142">
        <f t="shared" ref="G28:G70" si="2">SUM(E28*F28)</f>
        <v>53820</v>
      </c>
      <c r="H28" s="141">
        <v>4</v>
      </c>
      <c r="I28" s="141">
        <f t="shared" si="1"/>
        <v>53820</v>
      </c>
    </row>
    <row r="29" spans="1:9" ht="15.75">
      <c r="A29" s="141">
        <v>21</v>
      </c>
      <c r="B29" s="141" t="s">
        <v>745</v>
      </c>
      <c r="C29" s="68">
        <v>2010</v>
      </c>
      <c r="D29" s="68" t="s">
        <v>12</v>
      </c>
      <c r="E29" s="142">
        <v>9425</v>
      </c>
      <c r="F29" s="141">
        <v>24</v>
      </c>
      <c r="G29" s="142">
        <f t="shared" si="2"/>
        <v>226200</v>
      </c>
      <c r="H29" s="141">
        <v>24</v>
      </c>
      <c r="I29" s="141">
        <f t="shared" si="1"/>
        <v>226200</v>
      </c>
    </row>
    <row r="30" spans="1:9" ht="15.75">
      <c r="A30" s="163">
        <v>22</v>
      </c>
      <c r="B30" s="141" t="s">
        <v>746</v>
      </c>
      <c r="C30" s="68">
        <v>2010</v>
      </c>
      <c r="D30" s="68" t="s">
        <v>12</v>
      </c>
      <c r="E30" s="142">
        <v>2275</v>
      </c>
      <c r="F30" s="141">
        <v>60</v>
      </c>
      <c r="G30" s="142">
        <f t="shared" si="2"/>
        <v>136500</v>
      </c>
      <c r="H30" s="141">
        <v>60</v>
      </c>
      <c r="I30" s="141">
        <f t="shared" si="1"/>
        <v>136500</v>
      </c>
    </row>
    <row r="31" spans="1:9" ht="15.75">
      <c r="A31" s="141">
        <v>23</v>
      </c>
      <c r="B31" s="141" t="s">
        <v>747</v>
      </c>
      <c r="C31" s="68">
        <v>2010</v>
      </c>
      <c r="D31" s="68" t="s">
        <v>12</v>
      </c>
      <c r="E31" s="142">
        <v>3250</v>
      </c>
      <c r="F31" s="141">
        <v>14</v>
      </c>
      <c r="G31" s="142">
        <f t="shared" si="2"/>
        <v>45500</v>
      </c>
      <c r="H31" s="141">
        <v>14</v>
      </c>
      <c r="I31" s="141">
        <f t="shared" si="1"/>
        <v>45500</v>
      </c>
    </row>
    <row r="32" spans="1:9" ht="15.75">
      <c r="A32" s="163">
        <v>24</v>
      </c>
      <c r="B32" s="141" t="s">
        <v>748</v>
      </c>
      <c r="C32" s="68">
        <v>2010</v>
      </c>
      <c r="D32" s="68" t="s">
        <v>12</v>
      </c>
      <c r="E32" s="142">
        <v>34450</v>
      </c>
      <c r="F32" s="141">
        <v>1</v>
      </c>
      <c r="G32" s="142">
        <f t="shared" si="2"/>
        <v>34450</v>
      </c>
      <c r="H32" s="141">
        <v>1</v>
      </c>
      <c r="I32" s="141">
        <f t="shared" si="1"/>
        <v>34450</v>
      </c>
    </row>
    <row r="33" spans="1:9" ht="15.75">
      <c r="A33" s="141">
        <v>25</v>
      </c>
      <c r="B33" s="163" t="s">
        <v>749</v>
      </c>
      <c r="C33" s="68">
        <v>2012</v>
      </c>
      <c r="D33" s="68" t="s">
        <v>12</v>
      </c>
      <c r="E33" s="164">
        <v>104000</v>
      </c>
      <c r="F33" s="164">
        <v>1</v>
      </c>
      <c r="G33" s="142">
        <f t="shared" si="2"/>
        <v>104000</v>
      </c>
      <c r="H33" s="164">
        <v>1</v>
      </c>
      <c r="I33" s="141">
        <f t="shared" si="1"/>
        <v>104000</v>
      </c>
    </row>
    <row r="34" spans="1:9" ht="15.75">
      <c r="A34" s="141">
        <v>26</v>
      </c>
      <c r="B34" s="141" t="s">
        <v>750</v>
      </c>
      <c r="C34" s="68">
        <v>2012</v>
      </c>
      <c r="D34" s="68" t="s">
        <v>12</v>
      </c>
      <c r="E34" s="142">
        <v>227500</v>
      </c>
      <c r="F34" s="142">
        <v>1</v>
      </c>
      <c r="G34" s="142">
        <f t="shared" si="2"/>
        <v>227500</v>
      </c>
      <c r="H34" s="142">
        <v>1</v>
      </c>
      <c r="I34" s="141">
        <f t="shared" si="1"/>
        <v>227500</v>
      </c>
    </row>
    <row r="35" spans="1:9" ht="15.75">
      <c r="A35" s="163">
        <v>27</v>
      </c>
      <c r="B35" s="141" t="s">
        <v>751</v>
      </c>
      <c r="C35" s="68">
        <v>2012</v>
      </c>
      <c r="D35" s="68" t="s">
        <v>12</v>
      </c>
      <c r="E35" s="142">
        <v>108000</v>
      </c>
      <c r="F35" s="142">
        <v>1</v>
      </c>
      <c r="G35" s="142">
        <f t="shared" si="2"/>
        <v>108000</v>
      </c>
      <c r="H35" s="142">
        <v>1</v>
      </c>
      <c r="I35" s="141">
        <f t="shared" si="1"/>
        <v>108000</v>
      </c>
    </row>
    <row r="36" spans="1:9" ht="15.75">
      <c r="A36" s="141">
        <v>28</v>
      </c>
      <c r="B36" s="141" t="s">
        <v>752</v>
      </c>
      <c r="C36" s="68">
        <v>2012</v>
      </c>
      <c r="D36" s="68" t="s">
        <v>12</v>
      </c>
      <c r="E36" s="142">
        <v>3146</v>
      </c>
      <c r="F36" s="142">
        <v>10</v>
      </c>
      <c r="G36" s="142">
        <f t="shared" si="2"/>
        <v>31460</v>
      </c>
      <c r="H36" s="142">
        <v>10</v>
      </c>
      <c r="I36" s="141">
        <f t="shared" si="1"/>
        <v>31460</v>
      </c>
    </row>
    <row r="37" spans="1:9" ht="15.75">
      <c r="A37" s="163">
        <v>29</v>
      </c>
      <c r="B37" s="141" t="s">
        <v>753</v>
      </c>
      <c r="C37" s="68">
        <v>2012</v>
      </c>
      <c r="D37" s="68" t="s">
        <v>12</v>
      </c>
      <c r="E37" s="142">
        <v>23998</v>
      </c>
      <c r="F37" s="142">
        <v>1</v>
      </c>
      <c r="G37" s="142">
        <f t="shared" si="2"/>
        <v>23998</v>
      </c>
      <c r="H37" s="142">
        <v>1</v>
      </c>
      <c r="I37" s="141">
        <f t="shared" si="1"/>
        <v>23998</v>
      </c>
    </row>
    <row r="38" spans="1:9" ht="15.75">
      <c r="A38" s="163">
        <v>30</v>
      </c>
      <c r="B38" s="141" t="s">
        <v>754</v>
      </c>
      <c r="C38" s="68">
        <v>2012</v>
      </c>
      <c r="D38" s="68" t="s">
        <v>12</v>
      </c>
      <c r="E38" s="142">
        <v>15000</v>
      </c>
      <c r="F38" s="142">
        <v>4</v>
      </c>
      <c r="G38" s="142">
        <f t="shared" si="2"/>
        <v>60000</v>
      </c>
      <c r="H38" s="142">
        <v>4</v>
      </c>
      <c r="I38" s="141">
        <f t="shared" si="1"/>
        <v>60000</v>
      </c>
    </row>
    <row r="39" spans="1:9" ht="28.5">
      <c r="A39" s="141">
        <v>31</v>
      </c>
      <c r="B39" s="165" t="s">
        <v>755</v>
      </c>
      <c r="C39" s="68">
        <v>2012</v>
      </c>
      <c r="D39" s="68" t="s">
        <v>12</v>
      </c>
      <c r="E39" s="142">
        <v>232830</v>
      </c>
      <c r="F39" s="142">
        <v>1</v>
      </c>
      <c r="G39" s="142">
        <f t="shared" si="2"/>
        <v>232830</v>
      </c>
      <c r="H39" s="142">
        <v>1</v>
      </c>
      <c r="I39" s="141">
        <f t="shared" si="1"/>
        <v>232830</v>
      </c>
    </row>
    <row r="40" spans="1:9" ht="15.75">
      <c r="A40" s="163">
        <v>32</v>
      </c>
      <c r="B40" s="141" t="s">
        <v>479</v>
      </c>
      <c r="C40" s="68">
        <v>2012</v>
      </c>
      <c r="D40" s="68" t="s">
        <v>12</v>
      </c>
      <c r="E40" s="142">
        <v>27300</v>
      </c>
      <c r="F40" s="142">
        <v>12</v>
      </c>
      <c r="G40" s="142">
        <f t="shared" si="2"/>
        <v>327600</v>
      </c>
      <c r="H40" s="142">
        <v>12</v>
      </c>
      <c r="I40" s="141">
        <f t="shared" si="1"/>
        <v>327600</v>
      </c>
    </row>
    <row r="41" spans="1:9" ht="15.75">
      <c r="A41" s="141">
        <v>33</v>
      </c>
      <c r="B41" s="141" t="s">
        <v>479</v>
      </c>
      <c r="C41" s="68">
        <v>2012</v>
      </c>
      <c r="D41" s="68" t="s">
        <v>12</v>
      </c>
      <c r="E41" s="142">
        <v>27300</v>
      </c>
      <c r="F41" s="142">
        <v>12</v>
      </c>
      <c r="G41" s="142">
        <f t="shared" si="2"/>
        <v>327600</v>
      </c>
      <c r="H41" s="142">
        <v>12</v>
      </c>
      <c r="I41" s="141">
        <f t="shared" si="1"/>
        <v>327600</v>
      </c>
    </row>
    <row r="42" spans="1:9" ht="15.75">
      <c r="A42" s="163">
        <v>34</v>
      </c>
      <c r="B42" s="141" t="s">
        <v>756</v>
      </c>
      <c r="C42" s="68">
        <v>2012</v>
      </c>
      <c r="D42" s="68" t="s">
        <v>12</v>
      </c>
      <c r="E42" s="142">
        <v>23979</v>
      </c>
      <c r="F42" s="142">
        <v>12</v>
      </c>
      <c r="G42" s="142">
        <f t="shared" si="2"/>
        <v>287748</v>
      </c>
      <c r="H42" s="142">
        <v>12</v>
      </c>
      <c r="I42" s="141">
        <f t="shared" si="1"/>
        <v>287748</v>
      </c>
    </row>
    <row r="43" spans="1:9" ht="15.75">
      <c r="A43" s="141">
        <v>35</v>
      </c>
      <c r="B43" s="141" t="s">
        <v>469</v>
      </c>
      <c r="C43" s="68">
        <v>2012</v>
      </c>
      <c r="D43" s="68" t="s">
        <v>12</v>
      </c>
      <c r="E43" s="142">
        <v>44636</v>
      </c>
      <c r="F43" s="142">
        <v>3</v>
      </c>
      <c r="G43" s="142">
        <f t="shared" si="2"/>
        <v>133908</v>
      </c>
      <c r="H43" s="142">
        <v>3</v>
      </c>
      <c r="I43" s="141">
        <f t="shared" si="1"/>
        <v>133908</v>
      </c>
    </row>
    <row r="44" spans="1:9" ht="15.75">
      <c r="A44" s="163">
        <v>36</v>
      </c>
      <c r="B44" s="141" t="s">
        <v>119</v>
      </c>
      <c r="C44" s="68">
        <v>2012</v>
      </c>
      <c r="D44" s="68" t="s">
        <v>12</v>
      </c>
      <c r="E44" s="142">
        <v>15451</v>
      </c>
      <c r="F44" s="142">
        <v>20</v>
      </c>
      <c r="G44" s="142">
        <f t="shared" si="2"/>
        <v>309020</v>
      </c>
      <c r="H44" s="142">
        <v>20</v>
      </c>
      <c r="I44" s="141">
        <f t="shared" si="1"/>
        <v>309020</v>
      </c>
    </row>
    <row r="45" spans="1:9" ht="15.75">
      <c r="A45" s="141">
        <v>37</v>
      </c>
      <c r="B45" s="141" t="s">
        <v>479</v>
      </c>
      <c r="C45" s="68">
        <v>2012</v>
      </c>
      <c r="D45" s="68" t="s">
        <v>12</v>
      </c>
      <c r="E45" s="142">
        <v>27300</v>
      </c>
      <c r="F45" s="142">
        <v>3</v>
      </c>
      <c r="G45" s="142">
        <f t="shared" si="2"/>
        <v>81900</v>
      </c>
      <c r="H45" s="142">
        <v>3</v>
      </c>
      <c r="I45" s="141">
        <f t="shared" si="1"/>
        <v>81900</v>
      </c>
    </row>
    <row r="46" spans="1:9" ht="15.75">
      <c r="A46" s="163">
        <v>38</v>
      </c>
      <c r="B46" s="141" t="s">
        <v>757</v>
      </c>
      <c r="C46" s="68">
        <v>2012</v>
      </c>
      <c r="D46" s="68" t="s">
        <v>12</v>
      </c>
      <c r="E46" s="142">
        <v>11700</v>
      </c>
      <c r="F46" s="142">
        <v>6</v>
      </c>
      <c r="G46" s="142">
        <f t="shared" si="2"/>
        <v>70200</v>
      </c>
      <c r="H46" s="142">
        <v>6</v>
      </c>
      <c r="I46" s="141">
        <f t="shared" si="1"/>
        <v>70200</v>
      </c>
    </row>
    <row r="47" spans="1:9" ht="15.75">
      <c r="A47" s="163">
        <v>39</v>
      </c>
      <c r="B47" s="141" t="s">
        <v>758</v>
      </c>
      <c r="C47" s="68">
        <v>2012</v>
      </c>
      <c r="D47" s="68" t="s">
        <v>12</v>
      </c>
      <c r="E47" s="142">
        <v>25200</v>
      </c>
      <c r="F47" s="142">
        <v>1</v>
      </c>
      <c r="G47" s="142">
        <f t="shared" si="2"/>
        <v>25200</v>
      </c>
      <c r="H47" s="142">
        <v>1</v>
      </c>
      <c r="I47" s="141">
        <f t="shared" si="1"/>
        <v>25200</v>
      </c>
    </row>
    <row r="48" spans="1:9" ht="15.75">
      <c r="A48" s="141">
        <v>40</v>
      </c>
      <c r="B48" s="141" t="s">
        <v>759</v>
      </c>
      <c r="C48" s="68">
        <v>2012</v>
      </c>
      <c r="D48" s="68" t="s">
        <v>12</v>
      </c>
      <c r="E48" s="142">
        <v>644</v>
      </c>
      <c r="F48" s="142">
        <v>348</v>
      </c>
      <c r="G48" s="142">
        <f t="shared" si="2"/>
        <v>224112</v>
      </c>
      <c r="H48" s="142">
        <v>348</v>
      </c>
      <c r="I48" s="141">
        <f t="shared" si="1"/>
        <v>224112</v>
      </c>
    </row>
    <row r="49" spans="1:9" ht="15.75">
      <c r="A49" s="163">
        <v>41</v>
      </c>
      <c r="B49" s="141" t="s">
        <v>760</v>
      </c>
      <c r="C49" s="68">
        <v>2012</v>
      </c>
      <c r="D49" s="68" t="s">
        <v>12</v>
      </c>
      <c r="E49" s="142">
        <v>2438</v>
      </c>
      <c r="F49" s="142">
        <v>225</v>
      </c>
      <c r="G49" s="142">
        <f t="shared" si="2"/>
        <v>548550</v>
      </c>
      <c r="H49" s="142">
        <v>225</v>
      </c>
      <c r="I49" s="141">
        <f t="shared" si="1"/>
        <v>548550</v>
      </c>
    </row>
    <row r="50" spans="1:9" ht="15.75">
      <c r="A50" s="141">
        <v>42</v>
      </c>
      <c r="B50" s="141" t="s">
        <v>761</v>
      </c>
      <c r="C50" s="68">
        <v>2012</v>
      </c>
      <c r="D50" s="68" t="s">
        <v>12</v>
      </c>
      <c r="E50" s="142">
        <v>226</v>
      </c>
      <c r="F50" s="142">
        <v>447</v>
      </c>
      <c r="G50" s="142">
        <f t="shared" si="2"/>
        <v>101022</v>
      </c>
      <c r="H50" s="142">
        <v>447</v>
      </c>
      <c r="I50" s="141">
        <f t="shared" si="1"/>
        <v>101022</v>
      </c>
    </row>
    <row r="51" spans="1:9" ht="15.75">
      <c r="A51" s="163">
        <v>43</v>
      </c>
      <c r="B51" s="141" t="s">
        <v>762</v>
      </c>
      <c r="C51" s="68">
        <v>2012</v>
      </c>
      <c r="D51" s="68" t="s">
        <v>12</v>
      </c>
      <c r="E51" s="142">
        <v>2274</v>
      </c>
      <c r="F51" s="142">
        <v>230</v>
      </c>
      <c r="G51" s="142">
        <f t="shared" si="2"/>
        <v>523020</v>
      </c>
      <c r="H51" s="142">
        <v>230</v>
      </c>
      <c r="I51" s="141">
        <f t="shared" si="1"/>
        <v>523020</v>
      </c>
    </row>
    <row r="52" spans="1:9" ht="15.75">
      <c r="A52" s="141">
        <v>44</v>
      </c>
      <c r="B52" s="141" t="s">
        <v>763</v>
      </c>
      <c r="C52" s="68">
        <v>2012</v>
      </c>
      <c r="D52" s="68" t="s">
        <v>12</v>
      </c>
      <c r="E52" s="142">
        <v>644</v>
      </c>
      <c r="F52" s="142">
        <v>60</v>
      </c>
      <c r="G52" s="142">
        <f t="shared" si="2"/>
        <v>38640</v>
      </c>
      <c r="H52" s="142">
        <v>60</v>
      </c>
      <c r="I52" s="141">
        <f t="shared" si="1"/>
        <v>38640</v>
      </c>
    </row>
    <row r="53" spans="1:9" ht="15.75">
      <c r="A53" s="163">
        <v>45</v>
      </c>
      <c r="B53" s="141" t="s">
        <v>760</v>
      </c>
      <c r="C53" s="68">
        <v>2012</v>
      </c>
      <c r="D53" s="68" t="s">
        <v>12</v>
      </c>
      <c r="E53" s="142">
        <v>2438</v>
      </c>
      <c r="F53" s="142">
        <v>60</v>
      </c>
      <c r="G53" s="142">
        <f t="shared" si="2"/>
        <v>146280</v>
      </c>
      <c r="H53" s="142">
        <v>60</v>
      </c>
      <c r="I53" s="141">
        <f t="shared" si="1"/>
        <v>146280</v>
      </c>
    </row>
    <row r="54" spans="1:9" ht="15.75">
      <c r="A54" s="141">
        <v>46</v>
      </c>
      <c r="B54" s="141" t="s">
        <v>764</v>
      </c>
      <c r="C54" s="68">
        <v>2012</v>
      </c>
      <c r="D54" s="68" t="s">
        <v>12</v>
      </c>
      <c r="E54" s="142">
        <v>9274</v>
      </c>
      <c r="F54" s="142">
        <v>402</v>
      </c>
      <c r="G54" s="142">
        <f t="shared" si="2"/>
        <v>3728148</v>
      </c>
      <c r="H54" s="142">
        <v>402</v>
      </c>
      <c r="I54" s="141">
        <f t="shared" si="1"/>
        <v>3728148</v>
      </c>
    </row>
    <row r="55" spans="1:9" ht="15.75">
      <c r="A55" s="163">
        <v>47</v>
      </c>
      <c r="B55" s="141" t="s">
        <v>765</v>
      </c>
      <c r="C55" s="68">
        <v>2012</v>
      </c>
      <c r="D55" s="68" t="s">
        <v>12</v>
      </c>
      <c r="E55" s="142">
        <v>5952</v>
      </c>
      <c r="F55" s="142">
        <v>12</v>
      </c>
      <c r="G55" s="142">
        <f t="shared" si="2"/>
        <v>71424</v>
      </c>
      <c r="H55" s="142">
        <v>12</v>
      </c>
      <c r="I55" s="141">
        <f t="shared" si="1"/>
        <v>71424</v>
      </c>
    </row>
    <row r="56" spans="1:9" ht="15.75">
      <c r="A56" s="163">
        <v>48</v>
      </c>
      <c r="B56" s="141" t="s">
        <v>762</v>
      </c>
      <c r="C56" s="68">
        <v>2012</v>
      </c>
      <c r="D56" s="68" t="s">
        <v>12</v>
      </c>
      <c r="E56" s="142">
        <v>2274</v>
      </c>
      <c r="F56" s="142">
        <v>60</v>
      </c>
      <c r="G56" s="142">
        <f t="shared" si="2"/>
        <v>136440</v>
      </c>
      <c r="H56" s="142">
        <v>60</v>
      </c>
      <c r="I56" s="141">
        <f t="shared" si="1"/>
        <v>136440</v>
      </c>
    </row>
    <row r="57" spans="1:9" ht="15.75">
      <c r="A57" s="163">
        <v>49</v>
      </c>
      <c r="B57" s="141" t="s">
        <v>766</v>
      </c>
      <c r="C57" s="68">
        <v>2012</v>
      </c>
      <c r="D57" s="68" t="s">
        <v>767</v>
      </c>
      <c r="E57" s="142">
        <v>1322</v>
      </c>
      <c r="F57" s="142">
        <v>64.5</v>
      </c>
      <c r="G57" s="142">
        <f t="shared" si="2"/>
        <v>85269</v>
      </c>
      <c r="H57" s="142">
        <v>64.5</v>
      </c>
      <c r="I57" s="141">
        <f t="shared" si="1"/>
        <v>85269</v>
      </c>
    </row>
    <row r="58" spans="1:9" ht="15.75">
      <c r="A58" s="141">
        <v>50</v>
      </c>
      <c r="B58" s="141" t="s">
        <v>768</v>
      </c>
      <c r="C58" s="68">
        <v>2012</v>
      </c>
      <c r="D58" s="68" t="s">
        <v>767</v>
      </c>
      <c r="E58" s="142">
        <v>59</v>
      </c>
      <c r="F58" s="142">
        <v>600</v>
      </c>
      <c r="G58" s="142">
        <f t="shared" si="2"/>
        <v>35400</v>
      </c>
      <c r="H58" s="142">
        <v>600</v>
      </c>
      <c r="I58" s="141">
        <f t="shared" si="1"/>
        <v>35400</v>
      </c>
    </row>
    <row r="59" spans="1:9" ht="15.75">
      <c r="A59" s="141">
        <v>51</v>
      </c>
      <c r="B59" s="141" t="s">
        <v>766</v>
      </c>
      <c r="C59" s="68">
        <v>2012</v>
      </c>
      <c r="D59" s="68" t="s">
        <v>767</v>
      </c>
      <c r="E59" s="142">
        <v>1248</v>
      </c>
      <c r="F59" s="142">
        <v>35</v>
      </c>
      <c r="G59" s="142">
        <f t="shared" si="2"/>
        <v>43680</v>
      </c>
      <c r="H59" s="142">
        <v>35</v>
      </c>
      <c r="I59" s="141">
        <f t="shared" si="1"/>
        <v>43680</v>
      </c>
    </row>
    <row r="60" spans="1:9" ht="15.75">
      <c r="A60" s="163">
        <v>52</v>
      </c>
      <c r="B60" s="141" t="s">
        <v>766</v>
      </c>
      <c r="C60" s="68">
        <v>2012</v>
      </c>
      <c r="D60" s="68" t="s">
        <v>767</v>
      </c>
      <c r="E60" s="142">
        <v>1248</v>
      </c>
      <c r="F60" s="142">
        <v>45</v>
      </c>
      <c r="G60" s="142">
        <f t="shared" si="2"/>
        <v>56160</v>
      </c>
      <c r="H60" s="142">
        <v>45</v>
      </c>
      <c r="I60" s="141">
        <f t="shared" si="1"/>
        <v>56160</v>
      </c>
    </row>
    <row r="61" spans="1:9" ht="15.75">
      <c r="A61" s="141">
        <v>53</v>
      </c>
      <c r="B61" s="141" t="s">
        <v>766</v>
      </c>
      <c r="C61" s="68">
        <v>2012</v>
      </c>
      <c r="D61" s="68" t="s">
        <v>767</v>
      </c>
      <c r="E61" s="142">
        <v>2570</v>
      </c>
      <c r="F61" s="142">
        <v>10</v>
      </c>
      <c r="G61" s="142">
        <f t="shared" si="2"/>
        <v>25700</v>
      </c>
      <c r="H61" s="142">
        <v>10</v>
      </c>
      <c r="I61" s="141">
        <f t="shared" si="1"/>
        <v>25700</v>
      </c>
    </row>
    <row r="62" spans="1:9" ht="15.75">
      <c r="A62" s="163">
        <v>54</v>
      </c>
      <c r="B62" s="141" t="s">
        <v>766</v>
      </c>
      <c r="C62" s="68">
        <v>2012</v>
      </c>
      <c r="D62" s="68" t="s">
        <v>767</v>
      </c>
      <c r="E62" s="142">
        <v>2570</v>
      </c>
      <c r="F62" s="142">
        <v>22</v>
      </c>
      <c r="G62" s="142">
        <f t="shared" si="2"/>
        <v>56540</v>
      </c>
      <c r="H62" s="142">
        <v>22</v>
      </c>
      <c r="I62" s="141">
        <f t="shared" si="1"/>
        <v>56540</v>
      </c>
    </row>
    <row r="63" spans="1:9" ht="15.75">
      <c r="A63" s="141">
        <v>55</v>
      </c>
      <c r="B63" s="141" t="s">
        <v>768</v>
      </c>
      <c r="C63" s="68">
        <v>2012</v>
      </c>
      <c r="D63" s="68" t="s">
        <v>767</v>
      </c>
      <c r="E63" s="142">
        <v>59</v>
      </c>
      <c r="F63" s="142">
        <v>115</v>
      </c>
      <c r="G63" s="142">
        <f t="shared" si="2"/>
        <v>6785</v>
      </c>
      <c r="H63" s="142">
        <v>115</v>
      </c>
      <c r="I63" s="141">
        <f t="shared" si="1"/>
        <v>6785</v>
      </c>
    </row>
    <row r="64" spans="1:9" ht="15.75">
      <c r="A64" s="163">
        <v>56</v>
      </c>
      <c r="B64" s="141" t="s">
        <v>769</v>
      </c>
      <c r="C64" s="68">
        <v>2012</v>
      </c>
      <c r="D64" s="68" t="s">
        <v>767</v>
      </c>
      <c r="E64" s="142">
        <v>1689</v>
      </c>
      <c r="F64" s="142">
        <v>420</v>
      </c>
      <c r="G64" s="142">
        <f t="shared" si="2"/>
        <v>709380</v>
      </c>
      <c r="H64" s="142">
        <v>420</v>
      </c>
      <c r="I64" s="141">
        <f t="shared" si="1"/>
        <v>709380</v>
      </c>
    </row>
    <row r="65" spans="1:9" ht="15.75">
      <c r="A65" s="141">
        <v>57</v>
      </c>
      <c r="B65" s="141" t="s">
        <v>770</v>
      </c>
      <c r="C65" s="68">
        <v>2012</v>
      </c>
      <c r="D65" s="68" t="s">
        <v>12</v>
      </c>
      <c r="E65" s="142">
        <v>24700</v>
      </c>
      <c r="F65" s="142">
        <v>2</v>
      </c>
      <c r="G65" s="142">
        <f t="shared" si="2"/>
        <v>49400</v>
      </c>
      <c r="H65" s="142">
        <v>2</v>
      </c>
      <c r="I65" s="141">
        <f t="shared" si="1"/>
        <v>49400</v>
      </c>
    </row>
    <row r="66" spans="1:9" ht="15.75">
      <c r="A66" s="163">
        <v>58</v>
      </c>
      <c r="B66" s="141" t="s">
        <v>771</v>
      </c>
      <c r="C66" s="68">
        <v>2012</v>
      </c>
      <c r="D66" s="68" t="s">
        <v>12</v>
      </c>
      <c r="E66" s="142">
        <v>22100</v>
      </c>
      <c r="F66" s="142">
        <v>1</v>
      </c>
      <c r="G66" s="142">
        <f t="shared" si="2"/>
        <v>22100</v>
      </c>
      <c r="H66" s="142">
        <v>1</v>
      </c>
      <c r="I66" s="141">
        <f t="shared" si="1"/>
        <v>22100</v>
      </c>
    </row>
    <row r="67" spans="1:9" ht="15.75">
      <c r="A67" s="141">
        <v>59</v>
      </c>
      <c r="B67" s="141" t="s">
        <v>772</v>
      </c>
      <c r="C67" s="68">
        <v>2012</v>
      </c>
      <c r="D67" s="68" t="s">
        <v>12</v>
      </c>
      <c r="E67" s="142">
        <v>6500</v>
      </c>
      <c r="F67" s="142">
        <v>2</v>
      </c>
      <c r="G67" s="142">
        <f t="shared" si="2"/>
        <v>13000</v>
      </c>
      <c r="H67" s="142">
        <v>2</v>
      </c>
      <c r="I67" s="141">
        <f t="shared" si="1"/>
        <v>13000</v>
      </c>
    </row>
    <row r="68" spans="1:9" ht="15.75">
      <c r="A68" s="163">
        <v>60</v>
      </c>
      <c r="B68" s="141" t="s">
        <v>773</v>
      </c>
      <c r="C68" s="68">
        <v>2012</v>
      </c>
      <c r="D68" s="68" t="s">
        <v>12</v>
      </c>
      <c r="E68" s="142">
        <v>5200</v>
      </c>
      <c r="F68" s="142">
        <v>2</v>
      </c>
      <c r="G68" s="142">
        <f t="shared" si="2"/>
        <v>10400</v>
      </c>
      <c r="H68" s="142">
        <v>2</v>
      </c>
      <c r="I68" s="141">
        <f t="shared" si="1"/>
        <v>10400</v>
      </c>
    </row>
    <row r="69" spans="1:9" ht="15.75">
      <c r="A69" s="163">
        <v>61</v>
      </c>
      <c r="B69" s="141" t="s">
        <v>774</v>
      </c>
      <c r="C69" s="68">
        <v>2012</v>
      </c>
      <c r="D69" s="68" t="s">
        <v>12</v>
      </c>
      <c r="E69" s="142">
        <v>39</v>
      </c>
      <c r="F69" s="142">
        <v>410</v>
      </c>
      <c r="G69" s="142">
        <f t="shared" si="2"/>
        <v>15990</v>
      </c>
      <c r="H69" s="142">
        <v>410</v>
      </c>
      <c r="I69" s="141">
        <f t="shared" si="1"/>
        <v>15990</v>
      </c>
    </row>
    <row r="70" spans="1:9" ht="15.75">
      <c r="A70" s="141">
        <v>62</v>
      </c>
      <c r="B70" s="141" t="s">
        <v>775</v>
      </c>
      <c r="C70" s="68">
        <v>2012</v>
      </c>
      <c r="D70" s="68" t="s">
        <v>12</v>
      </c>
      <c r="E70" s="142">
        <v>39</v>
      </c>
      <c r="F70" s="142">
        <v>110</v>
      </c>
      <c r="G70" s="142">
        <f t="shared" si="2"/>
        <v>4290</v>
      </c>
      <c r="H70" s="142">
        <v>110</v>
      </c>
      <c r="I70" s="141">
        <f t="shared" si="1"/>
        <v>4290</v>
      </c>
    </row>
    <row r="71" spans="1:9" ht="31.5">
      <c r="A71" s="141">
        <v>63</v>
      </c>
      <c r="B71" s="166" t="s">
        <v>776</v>
      </c>
      <c r="C71" s="35" t="s">
        <v>777</v>
      </c>
      <c r="D71" s="68" t="s">
        <v>12</v>
      </c>
      <c r="E71" s="36">
        <v>318500</v>
      </c>
      <c r="F71" s="36">
        <v>2</v>
      </c>
      <c r="G71" s="36">
        <v>637000</v>
      </c>
      <c r="H71" s="36">
        <v>2</v>
      </c>
      <c r="I71" s="36">
        <f t="shared" si="1"/>
        <v>637000</v>
      </c>
    </row>
    <row r="72" spans="1:9" ht="15.75">
      <c r="A72" s="163">
        <v>64</v>
      </c>
      <c r="B72" s="141" t="s">
        <v>778</v>
      </c>
      <c r="C72" s="68">
        <v>2012</v>
      </c>
      <c r="D72" s="68" t="s">
        <v>12</v>
      </c>
      <c r="E72" s="142">
        <v>76697</v>
      </c>
      <c r="F72" s="142">
        <v>26</v>
      </c>
      <c r="G72" s="142">
        <f t="shared" ref="G72:G118" si="3">SUM(E72*F72)</f>
        <v>1994122</v>
      </c>
      <c r="H72" s="142">
        <v>26</v>
      </c>
      <c r="I72" s="141">
        <f t="shared" si="1"/>
        <v>1994122</v>
      </c>
    </row>
    <row r="73" spans="1:9" ht="15.75">
      <c r="A73" s="141">
        <v>65</v>
      </c>
      <c r="B73" s="141" t="s">
        <v>778</v>
      </c>
      <c r="C73" s="68">
        <v>2012</v>
      </c>
      <c r="D73" s="68" t="s">
        <v>12</v>
      </c>
      <c r="E73" s="142">
        <v>31200</v>
      </c>
      <c r="F73" s="142">
        <v>6</v>
      </c>
      <c r="G73" s="142">
        <f t="shared" si="3"/>
        <v>187200</v>
      </c>
      <c r="H73" s="142">
        <v>6</v>
      </c>
      <c r="I73" s="141">
        <f t="shared" ref="I73:I113" si="4">SUM(G73)</f>
        <v>187200</v>
      </c>
    </row>
    <row r="74" spans="1:9" ht="15.75">
      <c r="A74" s="163">
        <v>66</v>
      </c>
      <c r="B74" s="141" t="s">
        <v>779</v>
      </c>
      <c r="C74" s="68">
        <v>2012</v>
      </c>
      <c r="D74" s="68" t="s">
        <v>12</v>
      </c>
      <c r="E74" s="142">
        <v>4111</v>
      </c>
      <c r="F74" s="142">
        <v>100</v>
      </c>
      <c r="G74" s="142">
        <f t="shared" si="3"/>
        <v>411100</v>
      </c>
      <c r="H74" s="142">
        <v>100</v>
      </c>
      <c r="I74" s="141">
        <f t="shared" si="4"/>
        <v>411100</v>
      </c>
    </row>
    <row r="75" spans="1:9" ht="15.75">
      <c r="A75" s="141">
        <v>67</v>
      </c>
      <c r="B75" s="141" t="s">
        <v>780</v>
      </c>
      <c r="C75" s="68">
        <v>2012</v>
      </c>
      <c r="D75" s="68" t="s">
        <v>12</v>
      </c>
      <c r="E75" s="142">
        <v>7176</v>
      </c>
      <c r="F75" s="142">
        <v>70</v>
      </c>
      <c r="G75" s="142">
        <f t="shared" si="3"/>
        <v>502320</v>
      </c>
      <c r="H75" s="142">
        <v>70</v>
      </c>
      <c r="I75" s="141">
        <f t="shared" si="4"/>
        <v>502320</v>
      </c>
    </row>
    <row r="76" spans="1:9" ht="15.75">
      <c r="A76" s="163">
        <v>68</v>
      </c>
      <c r="B76" s="141" t="s">
        <v>781</v>
      </c>
      <c r="C76" s="68">
        <v>2012</v>
      </c>
      <c r="D76" s="68" t="s">
        <v>12</v>
      </c>
      <c r="E76" s="142">
        <v>22696</v>
      </c>
      <c r="F76" s="142">
        <v>20</v>
      </c>
      <c r="G76" s="142">
        <f t="shared" si="3"/>
        <v>453920</v>
      </c>
      <c r="H76" s="142">
        <v>20</v>
      </c>
      <c r="I76" s="141">
        <f t="shared" si="4"/>
        <v>453920</v>
      </c>
    </row>
    <row r="77" spans="1:9" ht="15.75">
      <c r="A77" s="141">
        <v>69</v>
      </c>
      <c r="B77" s="141" t="s">
        <v>781</v>
      </c>
      <c r="C77" s="68">
        <v>2012</v>
      </c>
      <c r="D77" s="68" t="s">
        <v>12</v>
      </c>
      <c r="E77" s="142">
        <v>22696</v>
      </c>
      <c r="F77" s="142">
        <v>18</v>
      </c>
      <c r="G77" s="142">
        <f t="shared" si="3"/>
        <v>408528</v>
      </c>
      <c r="H77" s="142">
        <v>18</v>
      </c>
      <c r="I77" s="141">
        <f t="shared" si="4"/>
        <v>408528</v>
      </c>
    </row>
    <row r="78" spans="1:9" ht="15.75">
      <c r="A78" s="163">
        <v>70</v>
      </c>
      <c r="B78" s="141" t="s">
        <v>781</v>
      </c>
      <c r="C78" s="68">
        <v>2012</v>
      </c>
      <c r="D78" s="68" t="s">
        <v>12</v>
      </c>
      <c r="E78" s="142">
        <v>22696</v>
      </c>
      <c r="F78" s="142">
        <v>18</v>
      </c>
      <c r="G78" s="142">
        <f t="shared" si="3"/>
        <v>408528</v>
      </c>
      <c r="H78" s="142">
        <v>18</v>
      </c>
      <c r="I78" s="141">
        <f t="shared" si="4"/>
        <v>408528</v>
      </c>
    </row>
    <row r="79" spans="1:9" ht="15.75">
      <c r="A79" s="141">
        <v>71</v>
      </c>
      <c r="B79" s="141" t="s">
        <v>781</v>
      </c>
      <c r="C79" s="68">
        <v>2012</v>
      </c>
      <c r="D79" s="68" t="s">
        <v>12</v>
      </c>
      <c r="E79" s="142">
        <v>22696</v>
      </c>
      <c r="F79" s="142">
        <v>20</v>
      </c>
      <c r="G79" s="142">
        <f t="shared" si="3"/>
        <v>453920</v>
      </c>
      <c r="H79" s="142">
        <v>20</v>
      </c>
      <c r="I79" s="141">
        <f t="shared" si="4"/>
        <v>453920</v>
      </c>
    </row>
    <row r="80" spans="1:9" ht="15.75">
      <c r="A80" s="163">
        <v>72</v>
      </c>
      <c r="B80" s="141" t="s">
        <v>781</v>
      </c>
      <c r="C80" s="68">
        <v>2012</v>
      </c>
      <c r="D80" s="68" t="s">
        <v>12</v>
      </c>
      <c r="E80" s="142">
        <v>22697</v>
      </c>
      <c r="F80" s="142">
        <v>6</v>
      </c>
      <c r="G80" s="142">
        <f t="shared" si="3"/>
        <v>136182</v>
      </c>
      <c r="H80" s="142">
        <v>6</v>
      </c>
      <c r="I80" s="141">
        <f t="shared" si="4"/>
        <v>136182</v>
      </c>
    </row>
    <row r="81" spans="1:9" ht="15.75">
      <c r="A81" s="141">
        <v>73</v>
      </c>
      <c r="B81" s="141" t="s">
        <v>248</v>
      </c>
      <c r="C81" s="68">
        <v>2012</v>
      </c>
      <c r="D81" s="68" t="s">
        <v>12</v>
      </c>
      <c r="E81" s="142">
        <v>5446</v>
      </c>
      <c r="F81" s="142">
        <v>23</v>
      </c>
      <c r="G81" s="142">
        <f t="shared" si="3"/>
        <v>125258</v>
      </c>
      <c r="H81" s="142">
        <v>23</v>
      </c>
      <c r="I81" s="141">
        <f t="shared" si="4"/>
        <v>125258</v>
      </c>
    </row>
    <row r="82" spans="1:9" ht="15.75">
      <c r="A82" s="163">
        <v>74</v>
      </c>
      <c r="B82" s="141" t="s">
        <v>756</v>
      </c>
      <c r="C82" s="68">
        <v>2012</v>
      </c>
      <c r="D82" s="68" t="s">
        <v>12</v>
      </c>
      <c r="E82" s="142">
        <v>12973</v>
      </c>
      <c r="F82" s="142">
        <v>12</v>
      </c>
      <c r="G82" s="142">
        <f t="shared" si="3"/>
        <v>155676</v>
      </c>
      <c r="H82" s="142">
        <v>12</v>
      </c>
      <c r="I82" s="141">
        <f t="shared" si="4"/>
        <v>155676</v>
      </c>
    </row>
    <row r="83" spans="1:9" ht="15.75">
      <c r="A83" s="141">
        <v>75</v>
      </c>
      <c r="B83" s="141" t="s">
        <v>94</v>
      </c>
      <c r="C83" s="68">
        <v>2012</v>
      </c>
      <c r="D83" s="68" t="s">
        <v>12</v>
      </c>
      <c r="E83" s="142">
        <v>15600</v>
      </c>
      <c r="F83" s="142">
        <v>4</v>
      </c>
      <c r="G83" s="142">
        <f t="shared" si="3"/>
        <v>62400</v>
      </c>
      <c r="H83" s="142">
        <v>4</v>
      </c>
      <c r="I83" s="141">
        <f t="shared" si="4"/>
        <v>62400</v>
      </c>
    </row>
    <row r="84" spans="1:9" ht="15.75">
      <c r="A84" s="163">
        <v>76</v>
      </c>
      <c r="B84" s="141" t="s">
        <v>119</v>
      </c>
      <c r="C84" s="68">
        <v>2012</v>
      </c>
      <c r="D84" s="68" t="s">
        <v>12</v>
      </c>
      <c r="E84" s="142">
        <v>18000</v>
      </c>
      <c r="F84" s="142">
        <v>4</v>
      </c>
      <c r="G84" s="142">
        <f t="shared" si="3"/>
        <v>72000</v>
      </c>
      <c r="H84" s="142">
        <v>4</v>
      </c>
      <c r="I84" s="141">
        <f t="shared" si="4"/>
        <v>72000</v>
      </c>
    </row>
    <row r="85" spans="1:9" ht="15.75">
      <c r="A85" s="141">
        <v>77</v>
      </c>
      <c r="B85" s="141" t="s">
        <v>782</v>
      </c>
      <c r="C85" s="68">
        <v>2012</v>
      </c>
      <c r="D85" s="68" t="s">
        <v>12</v>
      </c>
      <c r="E85" s="142">
        <v>520</v>
      </c>
      <c r="F85" s="142">
        <v>20</v>
      </c>
      <c r="G85" s="142">
        <f t="shared" si="3"/>
        <v>10400</v>
      </c>
      <c r="H85" s="142">
        <v>20</v>
      </c>
      <c r="I85" s="141">
        <f t="shared" si="4"/>
        <v>10400</v>
      </c>
    </row>
    <row r="86" spans="1:9" ht="15.75">
      <c r="A86" s="163">
        <v>78</v>
      </c>
      <c r="B86" s="141" t="s">
        <v>783</v>
      </c>
      <c r="C86" s="68">
        <v>2012</v>
      </c>
      <c r="D86" s="68" t="s">
        <v>12</v>
      </c>
      <c r="E86" s="142">
        <v>325</v>
      </c>
      <c r="F86" s="142">
        <v>2</v>
      </c>
      <c r="G86" s="142">
        <f t="shared" si="3"/>
        <v>650</v>
      </c>
      <c r="H86" s="142">
        <v>2</v>
      </c>
      <c r="I86" s="141">
        <f t="shared" si="4"/>
        <v>650</v>
      </c>
    </row>
    <row r="87" spans="1:9" ht="15.75">
      <c r="A87" s="141">
        <v>79</v>
      </c>
      <c r="B87" s="141" t="s">
        <v>784</v>
      </c>
      <c r="C87" s="68">
        <v>2012</v>
      </c>
      <c r="D87" s="68" t="s">
        <v>12</v>
      </c>
      <c r="E87" s="142">
        <v>3575</v>
      </c>
      <c r="F87" s="142">
        <v>4</v>
      </c>
      <c r="G87" s="142">
        <f t="shared" si="3"/>
        <v>14300</v>
      </c>
      <c r="H87" s="142">
        <v>4</v>
      </c>
      <c r="I87" s="141">
        <f t="shared" si="4"/>
        <v>14300</v>
      </c>
    </row>
    <row r="88" spans="1:9" ht="15.75">
      <c r="A88" s="163">
        <v>80</v>
      </c>
      <c r="B88" s="167" t="s">
        <v>785</v>
      </c>
      <c r="C88" s="68">
        <v>2013</v>
      </c>
      <c r="D88" s="68" t="s">
        <v>12</v>
      </c>
      <c r="E88" s="142">
        <v>2769</v>
      </c>
      <c r="F88" s="142">
        <v>410</v>
      </c>
      <c r="G88" s="142">
        <f t="shared" si="3"/>
        <v>1135290</v>
      </c>
      <c r="H88" s="142">
        <v>410</v>
      </c>
      <c r="I88" s="141">
        <f t="shared" si="4"/>
        <v>1135290</v>
      </c>
    </row>
    <row r="89" spans="1:9" ht="15.75">
      <c r="A89" s="141">
        <v>81</v>
      </c>
      <c r="B89" s="167" t="s">
        <v>786</v>
      </c>
      <c r="C89" s="68">
        <v>2013</v>
      </c>
      <c r="D89" s="68" t="s">
        <v>12</v>
      </c>
      <c r="E89" s="142">
        <v>214500</v>
      </c>
      <c r="F89" s="142">
        <v>1</v>
      </c>
      <c r="G89" s="142">
        <f t="shared" si="3"/>
        <v>214500</v>
      </c>
      <c r="H89" s="142">
        <v>1</v>
      </c>
      <c r="I89" s="141">
        <f t="shared" si="4"/>
        <v>214500</v>
      </c>
    </row>
    <row r="90" spans="1:9" ht="15.75">
      <c r="A90" s="163">
        <v>82</v>
      </c>
      <c r="B90" s="167" t="s">
        <v>787</v>
      </c>
      <c r="C90" s="68">
        <v>2013</v>
      </c>
      <c r="D90" s="68" t="s">
        <v>12</v>
      </c>
      <c r="E90" s="142">
        <v>250250</v>
      </c>
      <c r="F90" s="142">
        <v>1</v>
      </c>
      <c r="G90" s="142">
        <f t="shared" si="3"/>
        <v>250250</v>
      </c>
      <c r="H90" s="142">
        <v>1</v>
      </c>
      <c r="I90" s="141">
        <f t="shared" si="4"/>
        <v>250250</v>
      </c>
    </row>
    <row r="91" spans="1:9" ht="15.75">
      <c r="A91" s="141">
        <v>83</v>
      </c>
      <c r="B91" s="167" t="s">
        <v>788</v>
      </c>
      <c r="C91" s="68">
        <v>2013</v>
      </c>
      <c r="D91" s="68" t="s">
        <v>12</v>
      </c>
      <c r="E91" s="142">
        <v>50000</v>
      </c>
      <c r="F91" s="142">
        <v>1</v>
      </c>
      <c r="G91" s="142">
        <f t="shared" si="3"/>
        <v>50000</v>
      </c>
      <c r="H91" s="142">
        <v>1</v>
      </c>
      <c r="I91" s="141">
        <f t="shared" si="4"/>
        <v>50000</v>
      </c>
    </row>
    <row r="92" spans="1:9" ht="15.75">
      <c r="A92" s="163">
        <v>84</v>
      </c>
      <c r="B92" s="167" t="s">
        <v>789</v>
      </c>
      <c r="C92" s="68">
        <v>2013</v>
      </c>
      <c r="D92" s="68" t="s">
        <v>12</v>
      </c>
      <c r="E92" s="142">
        <v>44203</v>
      </c>
      <c r="F92" s="142">
        <v>1</v>
      </c>
      <c r="G92" s="142">
        <f t="shared" si="3"/>
        <v>44203</v>
      </c>
      <c r="H92" s="142">
        <v>1</v>
      </c>
      <c r="I92" s="141">
        <f t="shared" si="4"/>
        <v>44203</v>
      </c>
    </row>
    <row r="93" spans="1:9" ht="15.75">
      <c r="A93" s="163">
        <v>85</v>
      </c>
      <c r="B93" s="167" t="s">
        <v>790</v>
      </c>
      <c r="C93" s="68">
        <v>2013</v>
      </c>
      <c r="D93" s="68" t="s">
        <v>12</v>
      </c>
      <c r="E93" s="142">
        <v>89700</v>
      </c>
      <c r="F93" s="142">
        <v>1</v>
      </c>
      <c r="G93" s="142">
        <f t="shared" si="3"/>
        <v>89700</v>
      </c>
      <c r="H93" s="142">
        <v>1</v>
      </c>
      <c r="I93" s="141">
        <f t="shared" si="4"/>
        <v>89700</v>
      </c>
    </row>
    <row r="94" spans="1:9" ht="15.75">
      <c r="A94" s="141">
        <v>86</v>
      </c>
      <c r="B94" s="167" t="s">
        <v>730</v>
      </c>
      <c r="C94" s="68">
        <v>1977</v>
      </c>
      <c r="D94" s="68" t="s">
        <v>12</v>
      </c>
      <c r="E94" s="142">
        <v>32539</v>
      </c>
      <c r="F94" s="142">
        <v>6</v>
      </c>
      <c r="G94" s="142">
        <f t="shared" si="3"/>
        <v>195234</v>
      </c>
      <c r="H94" s="142">
        <v>6</v>
      </c>
      <c r="I94" s="141">
        <f t="shared" si="4"/>
        <v>195234</v>
      </c>
    </row>
    <row r="95" spans="1:9" ht="15.75">
      <c r="A95" s="163">
        <v>87</v>
      </c>
      <c r="B95" s="167" t="s">
        <v>791</v>
      </c>
      <c r="C95" s="68">
        <v>2013</v>
      </c>
      <c r="D95" s="68" t="s">
        <v>12</v>
      </c>
      <c r="E95" s="142">
        <v>2730</v>
      </c>
      <c r="F95" s="142">
        <v>19</v>
      </c>
      <c r="G95" s="142">
        <f t="shared" si="3"/>
        <v>51870</v>
      </c>
      <c r="H95" s="142">
        <v>19</v>
      </c>
      <c r="I95" s="141">
        <f t="shared" si="4"/>
        <v>51870</v>
      </c>
    </row>
    <row r="96" spans="1:9" ht="15.75">
      <c r="A96" s="141">
        <v>88</v>
      </c>
      <c r="B96" s="167" t="s">
        <v>792</v>
      </c>
      <c r="C96" s="68">
        <v>2013</v>
      </c>
      <c r="D96" s="68" t="s">
        <v>12</v>
      </c>
      <c r="E96" s="142">
        <v>5000</v>
      </c>
      <c r="F96" s="142">
        <v>1</v>
      </c>
      <c r="G96" s="142">
        <f t="shared" si="3"/>
        <v>5000</v>
      </c>
      <c r="H96" s="142">
        <v>1</v>
      </c>
      <c r="I96" s="141">
        <f t="shared" si="4"/>
        <v>5000</v>
      </c>
    </row>
    <row r="97" spans="1:9" ht="15.75">
      <c r="A97" s="163">
        <v>89</v>
      </c>
      <c r="B97" s="167" t="s">
        <v>793</v>
      </c>
      <c r="C97" s="68">
        <v>2013</v>
      </c>
      <c r="D97" s="68" t="s">
        <v>12</v>
      </c>
      <c r="E97" s="142">
        <v>7800</v>
      </c>
      <c r="F97" s="142">
        <v>3</v>
      </c>
      <c r="G97" s="142">
        <f t="shared" si="3"/>
        <v>23400</v>
      </c>
      <c r="H97" s="142">
        <v>3</v>
      </c>
      <c r="I97" s="141">
        <f t="shared" si="4"/>
        <v>23400</v>
      </c>
    </row>
    <row r="98" spans="1:9" ht="15.75">
      <c r="A98" s="141">
        <v>90</v>
      </c>
      <c r="B98" s="167" t="s">
        <v>794</v>
      </c>
      <c r="C98" s="68">
        <v>2013</v>
      </c>
      <c r="D98" s="68" t="s">
        <v>12</v>
      </c>
      <c r="E98" s="142">
        <v>420</v>
      </c>
      <c r="F98" s="142">
        <v>28</v>
      </c>
      <c r="G98" s="142">
        <f t="shared" si="3"/>
        <v>11760</v>
      </c>
      <c r="H98" s="142">
        <v>28</v>
      </c>
      <c r="I98" s="141">
        <f t="shared" si="4"/>
        <v>11760</v>
      </c>
    </row>
    <row r="99" spans="1:9" ht="15.75">
      <c r="A99" s="163">
        <v>91</v>
      </c>
      <c r="B99" s="167" t="s">
        <v>795</v>
      </c>
      <c r="C99" s="68">
        <v>2013</v>
      </c>
      <c r="D99" s="68" t="s">
        <v>12</v>
      </c>
      <c r="E99" s="142">
        <v>455</v>
      </c>
      <c r="F99" s="142">
        <v>83</v>
      </c>
      <c r="G99" s="142">
        <f t="shared" si="3"/>
        <v>37765</v>
      </c>
      <c r="H99" s="142">
        <v>83</v>
      </c>
      <c r="I99" s="141">
        <f t="shared" si="4"/>
        <v>37765</v>
      </c>
    </row>
    <row r="100" spans="1:9" ht="15.75">
      <c r="A100" s="141">
        <v>92</v>
      </c>
      <c r="B100" s="167" t="s">
        <v>796</v>
      </c>
      <c r="C100" s="68">
        <v>2013</v>
      </c>
      <c r="D100" s="68" t="s">
        <v>12</v>
      </c>
      <c r="E100" s="142">
        <v>90</v>
      </c>
      <c r="F100" s="142">
        <v>2</v>
      </c>
      <c r="G100" s="142">
        <f t="shared" si="3"/>
        <v>180</v>
      </c>
      <c r="H100" s="142">
        <v>2</v>
      </c>
      <c r="I100" s="141">
        <f t="shared" si="4"/>
        <v>180</v>
      </c>
    </row>
    <row r="101" spans="1:9" ht="15.75">
      <c r="A101" s="141">
        <v>93</v>
      </c>
      <c r="B101" s="167" t="s">
        <v>797</v>
      </c>
      <c r="C101" s="68">
        <v>2013</v>
      </c>
      <c r="D101" s="68" t="s">
        <v>12</v>
      </c>
      <c r="E101" s="142">
        <v>975</v>
      </c>
      <c r="F101" s="142">
        <v>12</v>
      </c>
      <c r="G101" s="142">
        <f t="shared" si="3"/>
        <v>11700</v>
      </c>
      <c r="H101" s="142">
        <v>12</v>
      </c>
      <c r="I101" s="141">
        <f t="shared" si="4"/>
        <v>11700</v>
      </c>
    </row>
    <row r="102" spans="1:9" ht="15.75">
      <c r="A102" s="141">
        <v>94</v>
      </c>
      <c r="B102" s="167" t="s">
        <v>798</v>
      </c>
      <c r="C102" s="68">
        <v>2013</v>
      </c>
      <c r="D102" s="68" t="s">
        <v>12</v>
      </c>
      <c r="E102" s="142">
        <v>900</v>
      </c>
      <c r="F102" s="142">
        <v>10</v>
      </c>
      <c r="G102" s="142">
        <f t="shared" si="3"/>
        <v>9000</v>
      </c>
      <c r="H102" s="142">
        <v>10</v>
      </c>
      <c r="I102" s="141">
        <f t="shared" si="4"/>
        <v>9000</v>
      </c>
    </row>
    <row r="103" spans="1:9" ht="15.75">
      <c r="A103" s="141">
        <v>95</v>
      </c>
      <c r="B103" s="167" t="s">
        <v>799</v>
      </c>
      <c r="C103" s="68">
        <v>2013</v>
      </c>
      <c r="D103" s="68" t="s">
        <v>12</v>
      </c>
      <c r="E103" s="142">
        <v>2100</v>
      </c>
      <c r="F103" s="142">
        <v>12</v>
      </c>
      <c r="G103" s="142">
        <f t="shared" si="3"/>
        <v>25200</v>
      </c>
      <c r="H103" s="142">
        <v>12</v>
      </c>
      <c r="I103" s="141">
        <f t="shared" si="4"/>
        <v>25200</v>
      </c>
    </row>
    <row r="104" spans="1:9" ht="15.75">
      <c r="A104" s="163">
        <v>96</v>
      </c>
      <c r="B104" s="167" t="s">
        <v>800</v>
      </c>
      <c r="C104" s="68">
        <v>2013</v>
      </c>
      <c r="D104" s="68" t="s">
        <v>12</v>
      </c>
      <c r="E104" s="142">
        <v>325</v>
      </c>
      <c r="F104" s="142">
        <v>14</v>
      </c>
      <c r="G104" s="142">
        <f t="shared" si="3"/>
        <v>4550</v>
      </c>
      <c r="H104" s="142">
        <v>14</v>
      </c>
      <c r="I104" s="141">
        <f t="shared" si="4"/>
        <v>4550</v>
      </c>
    </row>
    <row r="105" spans="1:9" ht="15.75">
      <c r="A105" s="141">
        <v>97</v>
      </c>
      <c r="B105" s="167" t="s">
        <v>801</v>
      </c>
      <c r="C105" s="68">
        <v>2013</v>
      </c>
      <c r="D105" s="68" t="s">
        <v>12</v>
      </c>
      <c r="E105" s="142">
        <v>1000</v>
      </c>
      <c r="F105" s="142">
        <v>11</v>
      </c>
      <c r="G105" s="142">
        <f t="shared" si="3"/>
        <v>11000</v>
      </c>
      <c r="H105" s="142">
        <v>11</v>
      </c>
      <c r="I105" s="141">
        <f t="shared" si="4"/>
        <v>11000</v>
      </c>
    </row>
    <row r="106" spans="1:9" ht="15.75">
      <c r="A106" s="163">
        <v>98</v>
      </c>
      <c r="B106" s="167" t="s">
        <v>802</v>
      </c>
      <c r="C106" s="68">
        <v>2013</v>
      </c>
      <c r="D106" s="68" t="s">
        <v>12</v>
      </c>
      <c r="E106" s="142">
        <v>1000</v>
      </c>
      <c r="F106" s="142">
        <v>11</v>
      </c>
      <c r="G106" s="142">
        <f t="shared" si="3"/>
        <v>11000</v>
      </c>
      <c r="H106" s="142">
        <v>11</v>
      </c>
      <c r="I106" s="141">
        <f t="shared" si="4"/>
        <v>11000</v>
      </c>
    </row>
    <row r="107" spans="1:9" ht="15.75">
      <c r="A107" s="141">
        <v>99</v>
      </c>
      <c r="B107" s="167" t="s">
        <v>803</v>
      </c>
      <c r="C107" s="68">
        <v>2013</v>
      </c>
      <c r="D107" s="68" t="s">
        <v>12</v>
      </c>
      <c r="E107" s="142">
        <v>600</v>
      </c>
      <c r="F107" s="142">
        <v>13</v>
      </c>
      <c r="G107" s="142">
        <f t="shared" si="3"/>
        <v>7800</v>
      </c>
      <c r="H107" s="142">
        <v>13</v>
      </c>
      <c r="I107" s="141">
        <f t="shared" si="4"/>
        <v>7800</v>
      </c>
    </row>
    <row r="108" spans="1:9" ht="15.75">
      <c r="A108" s="141">
        <v>100</v>
      </c>
      <c r="B108" s="167" t="s">
        <v>804</v>
      </c>
      <c r="C108" s="68">
        <v>2013</v>
      </c>
      <c r="D108" s="68" t="s">
        <v>12</v>
      </c>
      <c r="E108" s="142">
        <v>750</v>
      </c>
      <c r="F108" s="142">
        <v>4</v>
      </c>
      <c r="G108" s="142">
        <f t="shared" si="3"/>
        <v>3000</v>
      </c>
      <c r="H108" s="142">
        <v>4</v>
      </c>
      <c r="I108" s="141">
        <f t="shared" si="4"/>
        <v>3000</v>
      </c>
    </row>
    <row r="109" spans="1:9" ht="15.75">
      <c r="A109" s="163">
        <v>101</v>
      </c>
      <c r="B109" s="167" t="s">
        <v>805</v>
      </c>
      <c r="C109" s="68">
        <v>2013</v>
      </c>
      <c r="D109" s="68" t="s">
        <v>12</v>
      </c>
      <c r="E109" s="142">
        <v>1950</v>
      </c>
      <c r="F109" s="142">
        <v>1</v>
      </c>
      <c r="G109" s="142">
        <f t="shared" si="3"/>
        <v>1950</v>
      </c>
      <c r="H109" s="142">
        <v>1</v>
      </c>
      <c r="I109" s="141">
        <f t="shared" si="4"/>
        <v>1950</v>
      </c>
    </row>
    <row r="110" spans="1:9" ht="15.75">
      <c r="A110" s="163">
        <v>102</v>
      </c>
      <c r="B110" s="167" t="s">
        <v>806</v>
      </c>
      <c r="C110" s="68">
        <v>2013</v>
      </c>
      <c r="D110" s="68" t="s">
        <v>12</v>
      </c>
      <c r="E110" s="142">
        <v>480</v>
      </c>
      <c r="F110" s="142">
        <v>10</v>
      </c>
      <c r="G110" s="142">
        <f t="shared" si="3"/>
        <v>4800</v>
      </c>
      <c r="H110" s="142">
        <v>10</v>
      </c>
      <c r="I110" s="141">
        <f t="shared" si="4"/>
        <v>4800</v>
      </c>
    </row>
    <row r="111" spans="1:9" ht="15.75">
      <c r="A111" s="141">
        <v>103</v>
      </c>
      <c r="B111" s="167" t="s">
        <v>807</v>
      </c>
      <c r="C111" s="68">
        <v>2013</v>
      </c>
      <c r="D111" s="68" t="s">
        <v>12</v>
      </c>
      <c r="E111" s="142">
        <v>975</v>
      </c>
      <c r="F111" s="142">
        <v>6</v>
      </c>
      <c r="G111" s="142">
        <f t="shared" si="3"/>
        <v>5850</v>
      </c>
      <c r="H111" s="142">
        <v>6</v>
      </c>
      <c r="I111" s="141">
        <f t="shared" si="4"/>
        <v>5850</v>
      </c>
    </row>
    <row r="112" spans="1:9" ht="15.75">
      <c r="A112" s="163">
        <v>104</v>
      </c>
      <c r="B112" s="167" t="s">
        <v>808</v>
      </c>
      <c r="C112" s="68">
        <v>2013</v>
      </c>
      <c r="D112" s="68" t="s">
        <v>12</v>
      </c>
      <c r="E112" s="142">
        <v>7699</v>
      </c>
      <c r="F112" s="142">
        <v>18</v>
      </c>
      <c r="G112" s="142">
        <f t="shared" si="3"/>
        <v>138582</v>
      </c>
      <c r="H112" s="142">
        <v>18</v>
      </c>
      <c r="I112" s="141">
        <f t="shared" si="4"/>
        <v>138582</v>
      </c>
    </row>
    <row r="113" spans="1:9" ht="15.75">
      <c r="A113" s="141">
        <v>105</v>
      </c>
      <c r="B113" s="167" t="s">
        <v>808</v>
      </c>
      <c r="C113" s="68">
        <v>2013</v>
      </c>
      <c r="D113" s="68" t="s">
        <v>12</v>
      </c>
      <c r="E113" s="142">
        <v>7554</v>
      </c>
      <c r="F113" s="142">
        <v>18</v>
      </c>
      <c r="G113" s="142">
        <f t="shared" si="3"/>
        <v>135972</v>
      </c>
      <c r="H113" s="142">
        <v>18</v>
      </c>
      <c r="I113" s="141">
        <f t="shared" si="4"/>
        <v>135972</v>
      </c>
    </row>
    <row r="114" spans="1:9" ht="15.75">
      <c r="A114" s="163">
        <v>106</v>
      </c>
      <c r="B114" s="167" t="s">
        <v>808</v>
      </c>
      <c r="C114" s="68">
        <v>2013</v>
      </c>
      <c r="D114" s="68" t="s">
        <v>12</v>
      </c>
      <c r="E114" s="142">
        <v>7472</v>
      </c>
      <c r="F114" s="142">
        <v>15</v>
      </c>
      <c r="G114" s="142">
        <f t="shared" si="3"/>
        <v>112080</v>
      </c>
      <c r="H114" s="142">
        <v>15</v>
      </c>
      <c r="I114" s="141">
        <f>SUM(G114)</f>
        <v>112080</v>
      </c>
    </row>
    <row r="115" spans="1:9" ht="15.75">
      <c r="A115" s="141">
        <v>107</v>
      </c>
      <c r="B115" s="167" t="s">
        <v>809</v>
      </c>
      <c r="C115" s="68">
        <v>2013</v>
      </c>
      <c r="D115" s="68" t="s">
        <v>12</v>
      </c>
      <c r="E115" s="142">
        <v>2282</v>
      </c>
      <c r="F115" s="142">
        <v>89</v>
      </c>
      <c r="G115" s="142">
        <f t="shared" si="3"/>
        <v>203098</v>
      </c>
      <c r="H115" s="142">
        <v>89</v>
      </c>
      <c r="I115" s="141">
        <f>SUM(G115)</f>
        <v>203098</v>
      </c>
    </row>
    <row r="116" spans="1:9" ht="15.75">
      <c r="A116" s="163">
        <v>108</v>
      </c>
      <c r="B116" s="167" t="s">
        <v>809</v>
      </c>
      <c r="C116" s="68">
        <v>2013</v>
      </c>
      <c r="D116" s="68" t="s">
        <v>12</v>
      </c>
      <c r="E116" s="142">
        <v>2071</v>
      </c>
      <c r="F116" s="142">
        <v>60</v>
      </c>
      <c r="G116" s="142">
        <f t="shared" si="3"/>
        <v>124260</v>
      </c>
      <c r="H116" s="142">
        <v>60</v>
      </c>
      <c r="I116" s="141">
        <f>SUM(G116)</f>
        <v>124260</v>
      </c>
    </row>
    <row r="117" spans="1:9" ht="15.75">
      <c r="A117" s="141">
        <v>109</v>
      </c>
      <c r="B117" s="167" t="s">
        <v>810</v>
      </c>
      <c r="C117" s="68">
        <v>2013</v>
      </c>
      <c r="D117" s="68" t="s">
        <v>12</v>
      </c>
      <c r="E117" s="142">
        <v>11018</v>
      </c>
      <c r="F117" s="142">
        <v>12</v>
      </c>
      <c r="G117" s="142">
        <f t="shared" si="3"/>
        <v>132216</v>
      </c>
      <c r="H117" s="142">
        <v>12</v>
      </c>
      <c r="I117" s="141">
        <f>SUM(G117)</f>
        <v>132216</v>
      </c>
    </row>
    <row r="118" spans="1:9" ht="15.75">
      <c r="A118" s="163">
        <v>110</v>
      </c>
      <c r="B118" s="167" t="s">
        <v>811</v>
      </c>
      <c r="C118" s="68">
        <v>2013</v>
      </c>
      <c r="D118" s="68" t="s">
        <v>12</v>
      </c>
      <c r="E118" s="142">
        <v>9344</v>
      </c>
      <c r="F118" s="142">
        <v>2</v>
      </c>
      <c r="G118" s="142">
        <f t="shared" si="3"/>
        <v>18688</v>
      </c>
      <c r="H118" s="142">
        <v>2</v>
      </c>
      <c r="I118" s="141">
        <f>SUM(G118)</f>
        <v>18688</v>
      </c>
    </row>
    <row r="119" spans="1:9" ht="15.75">
      <c r="A119" s="141">
        <v>111</v>
      </c>
      <c r="B119" s="167" t="s">
        <v>812</v>
      </c>
      <c r="C119" s="68">
        <v>2013</v>
      </c>
      <c r="D119" s="68" t="s">
        <v>767</v>
      </c>
      <c r="E119" s="142">
        <v>1343</v>
      </c>
      <c r="F119" s="142" t="s">
        <v>813</v>
      </c>
      <c r="G119" s="142">
        <v>32232</v>
      </c>
      <c r="H119" s="142" t="s">
        <v>813</v>
      </c>
      <c r="I119" s="141">
        <v>32232</v>
      </c>
    </row>
    <row r="120" spans="1:9" ht="15.75">
      <c r="A120" s="163">
        <v>112</v>
      </c>
      <c r="B120" s="167" t="s">
        <v>814</v>
      </c>
      <c r="C120" s="68">
        <v>2013</v>
      </c>
      <c r="D120" s="68" t="s">
        <v>12</v>
      </c>
      <c r="E120" s="142">
        <v>39000</v>
      </c>
      <c r="F120" s="142">
        <v>1</v>
      </c>
      <c r="G120" s="142">
        <v>39000</v>
      </c>
      <c r="H120" s="142">
        <v>1</v>
      </c>
      <c r="I120" s="141">
        <v>39000</v>
      </c>
    </row>
    <row r="121" spans="1:9" ht="15.75">
      <c r="A121" s="141">
        <v>113</v>
      </c>
      <c r="B121" s="167" t="s">
        <v>815</v>
      </c>
      <c r="C121" s="68">
        <v>2013</v>
      </c>
      <c r="D121" s="68" t="s">
        <v>12</v>
      </c>
      <c r="E121" s="142">
        <v>8645</v>
      </c>
      <c r="F121" s="142">
        <v>3</v>
      </c>
      <c r="G121" s="142">
        <v>25935</v>
      </c>
      <c r="H121" s="142">
        <v>3</v>
      </c>
      <c r="I121" s="141">
        <v>25935</v>
      </c>
    </row>
    <row r="122" spans="1:9" ht="15.75">
      <c r="A122" s="163">
        <v>114</v>
      </c>
      <c r="B122" s="167" t="s">
        <v>816</v>
      </c>
      <c r="C122" s="68">
        <v>2013</v>
      </c>
      <c r="D122" s="68" t="s">
        <v>12</v>
      </c>
      <c r="E122" s="142">
        <v>660</v>
      </c>
      <c r="F122" s="142">
        <v>8</v>
      </c>
      <c r="G122" s="142">
        <v>5280</v>
      </c>
      <c r="H122" s="142">
        <v>8</v>
      </c>
      <c r="I122" s="141">
        <v>5280</v>
      </c>
    </row>
    <row r="123" spans="1:9" ht="15.75">
      <c r="A123" s="141">
        <v>115</v>
      </c>
      <c r="B123" s="167" t="s">
        <v>817</v>
      </c>
      <c r="C123" s="68">
        <v>2013</v>
      </c>
      <c r="D123" s="68" t="s">
        <v>12</v>
      </c>
      <c r="E123" s="142">
        <v>1950</v>
      </c>
      <c r="F123" s="142">
        <v>1</v>
      </c>
      <c r="G123" s="142">
        <f t="shared" ref="G123:G185" si="5">SUM(E123*F123)</f>
        <v>1950</v>
      </c>
      <c r="H123" s="142">
        <v>1</v>
      </c>
      <c r="I123" s="141">
        <f t="shared" ref="I123:I187" si="6">SUM(G123)</f>
        <v>1950</v>
      </c>
    </row>
    <row r="124" spans="1:9" ht="15.75">
      <c r="A124" s="163">
        <v>116</v>
      </c>
      <c r="B124" s="167" t="s">
        <v>818</v>
      </c>
      <c r="C124" s="68">
        <v>2013</v>
      </c>
      <c r="D124" s="68" t="s">
        <v>12</v>
      </c>
      <c r="E124" s="142">
        <v>1250</v>
      </c>
      <c r="F124" s="142">
        <v>1</v>
      </c>
      <c r="G124" s="142">
        <f t="shared" si="5"/>
        <v>1250</v>
      </c>
      <c r="H124" s="142">
        <v>1</v>
      </c>
      <c r="I124" s="141">
        <f t="shared" si="6"/>
        <v>1250</v>
      </c>
    </row>
    <row r="125" spans="1:9" ht="15.75">
      <c r="A125" s="141">
        <v>117</v>
      </c>
      <c r="B125" s="167" t="s">
        <v>819</v>
      </c>
      <c r="C125" s="68">
        <v>2013</v>
      </c>
      <c r="D125" s="68" t="s">
        <v>12</v>
      </c>
      <c r="E125" s="142">
        <v>71500</v>
      </c>
      <c r="F125" s="142">
        <v>5</v>
      </c>
      <c r="G125" s="142">
        <f t="shared" si="5"/>
        <v>357500</v>
      </c>
      <c r="H125" s="142">
        <v>5</v>
      </c>
      <c r="I125" s="141">
        <f t="shared" si="6"/>
        <v>357500</v>
      </c>
    </row>
    <row r="126" spans="1:9" ht="15.75">
      <c r="A126" s="163">
        <v>118</v>
      </c>
      <c r="B126" s="167" t="s">
        <v>820</v>
      </c>
      <c r="C126" s="68">
        <v>2013</v>
      </c>
      <c r="D126" s="68" t="s">
        <v>12</v>
      </c>
      <c r="E126" s="142">
        <v>23400</v>
      </c>
      <c r="F126" s="142">
        <v>2</v>
      </c>
      <c r="G126" s="142">
        <f t="shared" si="5"/>
        <v>46800</v>
      </c>
      <c r="H126" s="142">
        <v>2</v>
      </c>
      <c r="I126" s="141">
        <f t="shared" si="6"/>
        <v>46800</v>
      </c>
    </row>
    <row r="127" spans="1:9" ht="15.75">
      <c r="A127" s="141">
        <v>119</v>
      </c>
      <c r="B127" s="167" t="s">
        <v>821</v>
      </c>
      <c r="C127" s="68">
        <v>2013</v>
      </c>
      <c r="D127" s="68" t="s">
        <v>12</v>
      </c>
      <c r="E127" s="142">
        <v>22100</v>
      </c>
      <c r="F127" s="142">
        <v>2</v>
      </c>
      <c r="G127" s="142">
        <f t="shared" si="5"/>
        <v>44200</v>
      </c>
      <c r="H127" s="142">
        <v>2</v>
      </c>
      <c r="I127" s="141">
        <f t="shared" si="6"/>
        <v>44200</v>
      </c>
    </row>
    <row r="128" spans="1:9" ht="15.75">
      <c r="A128" s="141">
        <v>120</v>
      </c>
      <c r="B128" s="167" t="s">
        <v>822</v>
      </c>
      <c r="C128" s="68">
        <v>2013</v>
      </c>
      <c r="D128" s="68" t="s">
        <v>12</v>
      </c>
      <c r="E128" s="142">
        <v>2600</v>
      </c>
      <c r="F128" s="142">
        <v>2</v>
      </c>
      <c r="G128" s="142">
        <f t="shared" si="5"/>
        <v>5200</v>
      </c>
      <c r="H128" s="142">
        <v>2</v>
      </c>
      <c r="I128" s="141">
        <f t="shared" si="6"/>
        <v>5200</v>
      </c>
    </row>
    <row r="129" spans="1:9" ht="15.75">
      <c r="A129" s="163">
        <v>121</v>
      </c>
      <c r="B129" s="167" t="s">
        <v>823</v>
      </c>
      <c r="C129" s="68">
        <v>2013</v>
      </c>
      <c r="D129" s="68" t="s">
        <v>12</v>
      </c>
      <c r="E129" s="142">
        <v>650</v>
      </c>
      <c r="F129" s="142">
        <v>15</v>
      </c>
      <c r="G129" s="142">
        <f t="shared" si="5"/>
        <v>9750</v>
      </c>
      <c r="H129" s="142">
        <v>15</v>
      </c>
      <c r="I129" s="141">
        <f t="shared" si="6"/>
        <v>9750</v>
      </c>
    </row>
    <row r="130" spans="1:9" ht="15.75">
      <c r="A130" s="163">
        <v>122</v>
      </c>
      <c r="B130" s="167" t="s">
        <v>824</v>
      </c>
      <c r="C130" s="68">
        <v>2014</v>
      </c>
      <c r="D130" s="68" t="s">
        <v>12</v>
      </c>
      <c r="E130" s="142">
        <v>20000</v>
      </c>
      <c r="F130" s="142">
        <v>1</v>
      </c>
      <c r="G130" s="142">
        <f t="shared" si="5"/>
        <v>20000</v>
      </c>
      <c r="H130" s="142">
        <v>1</v>
      </c>
      <c r="I130" s="141">
        <f t="shared" si="6"/>
        <v>20000</v>
      </c>
    </row>
    <row r="131" spans="1:9" ht="15.75">
      <c r="A131" s="141">
        <v>123</v>
      </c>
      <c r="B131" s="167" t="s">
        <v>825</v>
      </c>
      <c r="C131" s="68">
        <v>2014</v>
      </c>
      <c r="D131" s="68" t="s">
        <v>12</v>
      </c>
      <c r="E131" s="142">
        <v>13000</v>
      </c>
      <c r="F131" s="142">
        <v>1</v>
      </c>
      <c r="G131" s="142">
        <f t="shared" si="5"/>
        <v>13000</v>
      </c>
      <c r="H131" s="142">
        <v>1</v>
      </c>
      <c r="I131" s="141">
        <f t="shared" si="6"/>
        <v>13000</v>
      </c>
    </row>
    <row r="132" spans="1:9" ht="15.75">
      <c r="A132" s="163">
        <v>124</v>
      </c>
      <c r="B132" s="167" t="s">
        <v>826</v>
      </c>
      <c r="C132" s="68">
        <v>2014</v>
      </c>
      <c r="D132" s="68" t="s">
        <v>12</v>
      </c>
      <c r="E132" s="142">
        <v>52000</v>
      </c>
      <c r="F132" s="142">
        <v>2</v>
      </c>
      <c r="G132" s="142">
        <f t="shared" si="5"/>
        <v>104000</v>
      </c>
      <c r="H132" s="142">
        <v>2</v>
      </c>
      <c r="I132" s="141">
        <f t="shared" si="6"/>
        <v>104000</v>
      </c>
    </row>
    <row r="133" spans="1:9" ht="15.75">
      <c r="A133" s="141">
        <v>125</v>
      </c>
      <c r="B133" s="167" t="s">
        <v>827</v>
      </c>
      <c r="C133" s="68">
        <v>2014</v>
      </c>
      <c r="D133" s="68" t="s">
        <v>12</v>
      </c>
      <c r="E133" s="142">
        <v>52000</v>
      </c>
      <c r="F133" s="142">
        <v>2</v>
      </c>
      <c r="G133" s="142">
        <f t="shared" si="5"/>
        <v>104000</v>
      </c>
      <c r="H133" s="142">
        <v>2</v>
      </c>
      <c r="I133" s="141">
        <f t="shared" si="6"/>
        <v>104000</v>
      </c>
    </row>
    <row r="134" spans="1:9" ht="15.75">
      <c r="A134" s="163">
        <v>126</v>
      </c>
      <c r="B134" s="167" t="s">
        <v>828</v>
      </c>
      <c r="C134" s="68">
        <v>2014</v>
      </c>
      <c r="D134" s="68" t="s">
        <v>12</v>
      </c>
      <c r="E134" s="142">
        <v>52000</v>
      </c>
      <c r="F134" s="142">
        <v>2</v>
      </c>
      <c r="G134" s="142">
        <f t="shared" si="5"/>
        <v>104000</v>
      </c>
      <c r="H134" s="142">
        <v>2</v>
      </c>
      <c r="I134" s="141">
        <f t="shared" si="6"/>
        <v>104000</v>
      </c>
    </row>
    <row r="135" spans="1:9" ht="15.75">
      <c r="A135" s="141">
        <v>127</v>
      </c>
      <c r="B135" s="167" t="s">
        <v>829</v>
      </c>
      <c r="C135" s="68">
        <v>2014</v>
      </c>
      <c r="D135" s="68" t="s">
        <v>12</v>
      </c>
      <c r="E135" s="142">
        <v>52000</v>
      </c>
      <c r="F135" s="142">
        <v>2</v>
      </c>
      <c r="G135" s="142">
        <f t="shared" si="5"/>
        <v>104000</v>
      </c>
      <c r="H135" s="142">
        <v>2</v>
      </c>
      <c r="I135" s="141">
        <f t="shared" si="6"/>
        <v>104000</v>
      </c>
    </row>
    <row r="136" spans="1:9" ht="15.75">
      <c r="A136" s="163">
        <v>128</v>
      </c>
      <c r="B136" s="141" t="s">
        <v>830</v>
      </c>
      <c r="C136" s="68">
        <v>2014</v>
      </c>
      <c r="D136" s="68" t="s">
        <v>12</v>
      </c>
      <c r="E136" s="142">
        <v>52000</v>
      </c>
      <c r="F136" s="142">
        <v>2</v>
      </c>
      <c r="G136" s="142">
        <f t="shared" si="5"/>
        <v>104000</v>
      </c>
      <c r="H136" s="142">
        <v>2</v>
      </c>
      <c r="I136" s="141">
        <f t="shared" si="6"/>
        <v>104000</v>
      </c>
    </row>
    <row r="137" spans="1:9" ht="15.75">
      <c r="A137" s="141">
        <v>129</v>
      </c>
      <c r="B137" s="141" t="s">
        <v>831</v>
      </c>
      <c r="C137" s="68">
        <v>2014</v>
      </c>
      <c r="D137" s="68" t="s">
        <v>12</v>
      </c>
      <c r="E137" s="142">
        <v>35750</v>
      </c>
      <c r="F137" s="142">
        <v>1</v>
      </c>
      <c r="G137" s="142">
        <f t="shared" si="5"/>
        <v>35750</v>
      </c>
      <c r="H137" s="142">
        <v>1</v>
      </c>
      <c r="I137" s="141">
        <f t="shared" si="6"/>
        <v>35750</v>
      </c>
    </row>
    <row r="138" spans="1:9" ht="31.5">
      <c r="A138" s="163">
        <v>130</v>
      </c>
      <c r="B138" s="168" t="s">
        <v>832</v>
      </c>
      <c r="C138" s="68">
        <v>2014</v>
      </c>
      <c r="D138" s="68" t="s">
        <v>12</v>
      </c>
      <c r="E138" s="142">
        <v>74750</v>
      </c>
      <c r="F138" s="142">
        <v>1</v>
      </c>
      <c r="G138" s="142">
        <f t="shared" si="5"/>
        <v>74750</v>
      </c>
      <c r="H138" s="142">
        <v>1</v>
      </c>
      <c r="I138" s="141">
        <f t="shared" si="6"/>
        <v>74750</v>
      </c>
    </row>
    <row r="139" spans="1:9" ht="15.75">
      <c r="A139" s="141">
        <v>131</v>
      </c>
      <c r="B139" s="168" t="s">
        <v>833</v>
      </c>
      <c r="C139" s="68">
        <v>2015</v>
      </c>
      <c r="D139" s="68" t="s">
        <v>12</v>
      </c>
      <c r="E139" s="142">
        <v>10000</v>
      </c>
      <c r="F139" s="142">
        <v>1</v>
      </c>
      <c r="G139" s="142">
        <f t="shared" si="5"/>
        <v>10000</v>
      </c>
      <c r="H139" s="142">
        <v>1</v>
      </c>
      <c r="I139" s="141">
        <f t="shared" si="6"/>
        <v>10000</v>
      </c>
    </row>
    <row r="140" spans="1:9" ht="15.75">
      <c r="A140" s="163">
        <v>132</v>
      </c>
      <c r="B140" s="168" t="s">
        <v>834</v>
      </c>
      <c r="C140" s="68">
        <v>2015</v>
      </c>
      <c r="D140" s="68" t="s">
        <v>12</v>
      </c>
      <c r="E140" s="142">
        <v>49770</v>
      </c>
      <c r="F140" s="142">
        <v>1</v>
      </c>
      <c r="G140" s="142">
        <f t="shared" si="5"/>
        <v>49770</v>
      </c>
      <c r="H140" s="142">
        <v>1</v>
      </c>
      <c r="I140" s="141">
        <f t="shared" si="6"/>
        <v>49770</v>
      </c>
    </row>
    <row r="141" spans="1:9" ht="15.75">
      <c r="A141" s="141">
        <v>133</v>
      </c>
      <c r="B141" s="168" t="s">
        <v>835</v>
      </c>
      <c r="C141" s="68">
        <v>2015</v>
      </c>
      <c r="D141" s="68" t="s">
        <v>12</v>
      </c>
      <c r="E141" s="142">
        <v>3950</v>
      </c>
      <c r="F141" s="142">
        <v>1</v>
      </c>
      <c r="G141" s="142">
        <f t="shared" si="5"/>
        <v>3950</v>
      </c>
      <c r="H141" s="142">
        <v>1</v>
      </c>
      <c r="I141" s="141">
        <f t="shared" si="6"/>
        <v>3950</v>
      </c>
    </row>
    <row r="142" spans="1:9" ht="15.75">
      <c r="A142" s="163">
        <v>134</v>
      </c>
      <c r="B142" s="168" t="s">
        <v>836</v>
      </c>
      <c r="C142" s="68">
        <v>2015</v>
      </c>
      <c r="D142" s="68" t="s">
        <v>12</v>
      </c>
      <c r="E142" s="142">
        <v>2370</v>
      </c>
      <c r="F142" s="142">
        <v>1</v>
      </c>
      <c r="G142" s="142">
        <f t="shared" si="5"/>
        <v>2370</v>
      </c>
      <c r="H142" s="142">
        <v>1</v>
      </c>
      <c r="I142" s="141">
        <f t="shared" si="6"/>
        <v>2370</v>
      </c>
    </row>
    <row r="143" spans="1:9" ht="15.75">
      <c r="A143" s="163">
        <v>135</v>
      </c>
      <c r="B143" s="168" t="s">
        <v>837</v>
      </c>
      <c r="C143" s="68">
        <v>2015</v>
      </c>
      <c r="D143" s="68" t="s">
        <v>12</v>
      </c>
      <c r="E143" s="142">
        <v>277</v>
      </c>
      <c r="F143" s="142">
        <v>12</v>
      </c>
      <c r="G143" s="142">
        <f t="shared" si="5"/>
        <v>3324</v>
      </c>
      <c r="H143" s="142">
        <v>12</v>
      </c>
      <c r="I143" s="141">
        <f t="shared" si="6"/>
        <v>3324</v>
      </c>
    </row>
    <row r="144" spans="1:9" ht="15.75">
      <c r="A144" s="141">
        <v>136</v>
      </c>
      <c r="B144" s="168" t="s">
        <v>838</v>
      </c>
      <c r="C144" s="68">
        <v>2015</v>
      </c>
      <c r="D144" s="68" t="s">
        <v>12</v>
      </c>
      <c r="E144" s="142">
        <v>198</v>
      </c>
      <c r="F144" s="142">
        <v>12</v>
      </c>
      <c r="G144" s="142">
        <f t="shared" si="5"/>
        <v>2376</v>
      </c>
      <c r="H144" s="142">
        <v>12</v>
      </c>
      <c r="I144" s="141">
        <f t="shared" si="6"/>
        <v>2376</v>
      </c>
    </row>
    <row r="145" spans="1:9" ht="15.75">
      <c r="A145" s="163">
        <v>137</v>
      </c>
      <c r="B145" s="168" t="s">
        <v>839</v>
      </c>
      <c r="C145" s="68">
        <v>2015</v>
      </c>
      <c r="D145" s="68" t="s">
        <v>12</v>
      </c>
      <c r="E145" s="142">
        <v>11060</v>
      </c>
      <c r="F145" s="142">
        <v>1</v>
      </c>
      <c r="G145" s="142">
        <f t="shared" si="5"/>
        <v>11060</v>
      </c>
      <c r="H145" s="142">
        <v>1</v>
      </c>
      <c r="I145" s="141">
        <f t="shared" si="6"/>
        <v>11060</v>
      </c>
    </row>
    <row r="146" spans="1:9" ht="15.75">
      <c r="A146" s="141">
        <v>138</v>
      </c>
      <c r="B146" s="168" t="s">
        <v>840</v>
      </c>
      <c r="C146" s="68">
        <v>2015</v>
      </c>
      <c r="D146" s="68" t="s">
        <v>12</v>
      </c>
      <c r="E146" s="142">
        <v>277</v>
      </c>
      <c r="F146" s="142">
        <v>70</v>
      </c>
      <c r="G146" s="142">
        <f t="shared" si="5"/>
        <v>19390</v>
      </c>
      <c r="H146" s="142">
        <v>70</v>
      </c>
      <c r="I146" s="141">
        <f t="shared" si="6"/>
        <v>19390</v>
      </c>
    </row>
    <row r="147" spans="1:9" ht="15.75">
      <c r="A147" s="163">
        <v>139</v>
      </c>
      <c r="B147" s="168" t="s">
        <v>841</v>
      </c>
      <c r="C147" s="68">
        <v>2015</v>
      </c>
      <c r="D147" s="68" t="s">
        <v>12</v>
      </c>
      <c r="E147" s="142">
        <v>1106</v>
      </c>
      <c r="F147" s="142">
        <v>232</v>
      </c>
      <c r="G147" s="142">
        <f t="shared" si="5"/>
        <v>256592</v>
      </c>
      <c r="H147" s="142">
        <v>232</v>
      </c>
      <c r="I147" s="141">
        <f t="shared" si="6"/>
        <v>256592</v>
      </c>
    </row>
    <row r="148" spans="1:9" ht="15.75">
      <c r="A148" s="141">
        <v>140</v>
      </c>
      <c r="B148" s="168" t="s">
        <v>842</v>
      </c>
      <c r="C148" s="68">
        <v>2015</v>
      </c>
      <c r="D148" s="68" t="s">
        <v>12</v>
      </c>
      <c r="E148" s="142">
        <v>632</v>
      </c>
      <c r="F148" s="142">
        <v>232</v>
      </c>
      <c r="G148" s="142">
        <f t="shared" si="5"/>
        <v>146624</v>
      </c>
      <c r="H148" s="142">
        <v>232</v>
      </c>
      <c r="I148" s="141">
        <f t="shared" si="6"/>
        <v>146624</v>
      </c>
    </row>
    <row r="149" spans="1:9" ht="15.75">
      <c r="A149" s="163">
        <v>141</v>
      </c>
      <c r="B149" s="168" t="s">
        <v>761</v>
      </c>
      <c r="C149" s="68">
        <v>2015</v>
      </c>
      <c r="D149" s="68" t="s">
        <v>12</v>
      </c>
      <c r="E149" s="142">
        <v>158</v>
      </c>
      <c r="F149" s="142">
        <v>232</v>
      </c>
      <c r="G149" s="142">
        <f t="shared" si="5"/>
        <v>36656</v>
      </c>
      <c r="H149" s="142">
        <v>232</v>
      </c>
      <c r="I149" s="141">
        <f t="shared" si="6"/>
        <v>36656</v>
      </c>
    </row>
    <row r="150" spans="1:9" ht="15.75">
      <c r="A150" s="141">
        <v>142</v>
      </c>
      <c r="B150" s="168" t="s">
        <v>843</v>
      </c>
      <c r="C150" s="68">
        <v>2015</v>
      </c>
      <c r="D150" s="68" t="s">
        <v>12</v>
      </c>
      <c r="E150" s="142">
        <v>50000</v>
      </c>
      <c r="F150" s="142">
        <v>1</v>
      </c>
      <c r="G150" s="142">
        <f t="shared" si="5"/>
        <v>50000</v>
      </c>
      <c r="H150" s="142">
        <v>1</v>
      </c>
      <c r="I150" s="141">
        <f t="shared" si="6"/>
        <v>50000</v>
      </c>
    </row>
    <row r="151" spans="1:9" ht="15.75">
      <c r="A151" s="141">
        <v>143</v>
      </c>
      <c r="B151" s="168" t="s">
        <v>844</v>
      </c>
      <c r="C151" s="68">
        <v>2015</v>
      </c>
      <c r="D151" s="68" t="s">
        <v>12</v>
      </c>
      <c r="E151" s="142">
        <v>790</v>
      </c>
      <c r="F151" s="142">
        <v>18</v>
      </c>
      <c r="G151" s="142">
        <f t="shared" si="5"/>
        <v>14220</v>
      </c>
      <c r="H151" s="142">
        <v>18</v>
      </c>
      <c r="I151" s="141">
        <f t="shared" si="6"/>
        <v>14220</v>
      </c>
    </row>
    <row r="152" spans="1:9" ht="15.75">
      <c r="A152" s="141">
        <v>144</v>
      </c>
      <c r="B152" s="168" t="s">
        <v>845</v>
      </c>
      <c r="C152" s="68">
        <v>2015</v>
      </c>
      <c r="D152" s="68" t="s">
        <v>12</v>
      </c>
      <c r="E152" s="142">
        <v>1343</v>
      </c>
      <c r="F152" s="142">
        <v>3</v>
      </c>
      <c r="G152" s="142">
        <f t="shared" si="5"/>
        <v>4029</v>
      </c>
      <c r="H152" s="142">
        <v>3</v>
      </c>
      <c r="I152" s="141">
        <f t="shared" si="6"/>
        <v>4029</v>
      </c>
    </row>
    <row r="153" spans="1:9" ht="15.75">
      <c r="A153" s="163">
        <v>145</v>
      </c>
      <c r="B153" s="168" t="s">
        <v>846</v>
      </c>
      <c r="C153" s="68">
        <v>2015</v>
      </c>
      <c r="D153" s="68" t="s">
        <v>12</v>
      </c>
      <c r="E153" s="142">
        <v>277</v>
      </c>
      <c r="F153" s="142">
        <v>6</v>
      </c>
      <c r="G153" s="142">
        <f t="shared" si="5"/>
        <v>1662</v>
      </c>
      <c r="H153" s="142">
        <v>6</v>
      </c>
      <c r="I153" s="141">
        <f t="shared" si="6"/>
        <v>1662</v>
      </c>
    </row>
    <row r="154" spans="1:9" ht="15.75">
      <c r="A154" s="141">
        <v>146</v>
      </c>
      <c r="B154" s="168" t="s">
        <v>847</v>
      </c>
      <c r="C154" s="68">
        <v>2015</v>
      </c>
      <c r="D154" s="68" t="s">
        <v>12</v>
      </c>
      <c r="E154" s="142">
        <v>1350</v>
      </c>
      <c r="F154" s="142">
        <v>1</v>
      </c>
      <c r="G154" s="142">
        <f t="shared" si="5"/>
        <v>1350</v>
      </c>
      <c r="H154" s="142">
        <v>1</v>
      </c>
      <c r="I154" s="141">
        <f t="shared" si="6"/>
        <v>1350</v>
      </c>
    </row>
    <row r="155" spans="1:9" ht="15.75">
      <c r="A155" s="163">
        <v>147</v>
      </c>
      <c r="B155" s="168" t="s">
        <v>848</v>
      </c>
      <c r="C155" s="68">
        <v>2015</v>
      </c>
      <c r="D155" s="68" t="s">
        <v>12</v>
      </c>
      <c r="E155" s="142">
        <v>1580</v>
      </c>
      <c r="F155" s="142">
        <v>2</v>
      </c>
      <c r="G155" s="142">
        <f t="shared" si="5"/>
        <v>3160</v>
      </c>
      <c r="H155" s="142">
        <v>2</v>
      </c>
      <c r="I155" s="141">
        <f t="shared" si="6"/>
        <v>3160</v>
      </c>
    </row>
    <row r="156" spans="1:9" ht="15.75">
      <c r="A156" s="141">
        <v>148</v>
      </c>
      <c r="B156" s="168" t="s">
        <v>848</v>
      </c>
      <c r="C156" s="68">
        <v>2015</v>
      </c>
      <c r="D156" s="68" t="s">
        <v>12</v>
      </c>
      <c r="E156" s="142">
        <v>2765</v>
      </c>
      <c r="F156" s="142">
        <v>2</v>
      </c>
      <c r="G156" s="142">
        <f t="shared" si="5"/>
        <v>5530</v>
      </c>
      <c r="H156" s="142">
        <v>2</v>
      </c>
      <c r="I156" s="141">
        <f t="shared" si="6"/>
        <v>5530</v>
      </c>
    </row>
    <row r="157" spans="1:9" ht="15.75">
      <c r="A157" s="163">
        <v>149</v>
      </c>
      <c r="B157" s="168" t="s">
        <v>849</v>
      </c>
      <c r="C157" s="68">
        <v>2015</v>
      </c>
      <c r="D157" s="68" t="s">
        <v>12</v>
      </c>
      <c r="E157" s="142">
        <v>553</v>
      </c>
      <c r="F157" s="142">
        <v>2</v>
      </c>
      <c r="G157" s="142">
        <f t="shared" si="5"/>
        <v>1106</v>
      </c>
      <c r="H157" s="142">
        <v>2</v>
      </c>
      <c r="I157" s="141">
        <f t="shared" si="6"/>
        <v>1106</v>
      </c>
    </row>
    <row r="158" spans="1:9" ht="15.75">
      <c r="A158" s="163">
        <v>150</v>
      </c>
      <c r="B158" s="168" t="s">
        <v>850</v>
      </c>
      <c r="C158" s="68">
        <v>2015</v>
      </c>
      <c r="D158" s="68" t="s">
        <v>12</v>
      </c>
      <c r="E158" s="142">
        <v>600</v>
      </c>
      <c r="F158" s="142">
        <v>12</v>
      </c>
      <c r="G158" s="142">
        <f t="shared" si="5"/>
        <v>7200</v>
      </c>
      <c r="H158" s="142">
        <v>12</v>
      </c>
      <c r="I158" s="141">
        <f t="shared" si="6"/>
        <v>7200</v>
      </c>
    </row>
    <row r="159" spans="1:9" ht="15.75">
      <c r="A159" s="141">
        <v>151</v>
      </c>
      <c r="B159" s="168" t="s">
        <v>851</v>
      </c>
      <c r="C159" s="68">
        <v>2015</v>
      </c>
      <c r="D159" s="68" t="s">
        <v>12</v>
      </c>
      <c r="E159" s="142">
        <v>4345</v>
      </c>
      <c r="F159" s="142">
        <v>1</v>
      </c>
      <c r="G159" s="142">
        <f t="shared" si="5"/>
        <v>4345</v>
      </c>
      <c r="H159" s="142">
        <v>1</v>
      </c>
      <c r="I159" s="141">
        <f t="shared" si="6"/>
        <v>4345</v>
      </c>
    </row>
    <row r="160" spans="1:9" ht="15.75">
      <c r="A160" s="163">
        <v>152</v>
      </c>
      <c r="B160" s="168" t="s">
        <v>852</v>
      </c>
      <c r="C160" s="68">
        <v>2015</v>
      </c>
      <c r="D160" s="68" t="s">
        <v>12</v>
      </c>
      <c r="E160" s="142">
        <v>790</v>
      </c>
      <c r="F160" s="142">
        <v>1</v>
      </c>
      <c r="G160" s="142">
        <f t="shared" si="5"/>
        <v>790</v>
      </c>
      <c r="H160" s="142">
        <v>1</v>
      </c>
      <c r="I160" s="141">
        <f t="shared" si="6"/>
        <v>790</v>
      </c>
    </row>
    <row r="161" spans="1:9" ht="15.75">
      <c r="A161" s="141">
        <v>153</v>
      </c>
      <c r="B161" s="168" t="s">
        <v>853</v>
      </c>
      <c r="C161" s="68">
        <v>2015</v>
      </c>
      <c r="D161" s="68" t="s">
        <v>12</v>
      </c>
      <c r="E161" s="142">
        <v>4740</v>
      </c>
      <c r="F161" s="142">
        <v>8</v>
      </c>
      <c r="G161" s="142">
        <f t="shared" si="5"/>
        <v>37920</v>
      </c>
      <c r="H161" s="142">
        <v>8</v>
      </c>
      <c r="I161" s="141">
        <f t="shared" si="6"/>
        <v>37920</v>
      </c>
    </row>
    <row r="162" spans="1:9" ht="15.75">
      <c r="A162" s="163">
        <v>154</v>
      </c>
      <c r="B162" s="168" t="s">
        <v>854</v>
      </c>
      <c r="C162" s="68">
        <v>2015</v>
      </c>
      <c r="D162" s="68" t="s">
        <v>12</v>
      </c>
      <c r="E162" s="142">
        <v>13825</v>
      </c>
      <c r="F162" s="142">
        <v>2</v>
      </c>
      <c r="G162" s="142">
        <f t="shared" si="5"/>
        <v>27650</v>
      </c>
      <c r="H162" s="142">
        <v>2</v>
      </c>
      <c r="I162" s="141">
        <f t="shared" si="6"/>
        <v>27650</v>
      </c>
    </row>
    <row r="163" spans="1:9" ht="15.75">
      <c r="A163" s="141">
        <v>155</v>
      </c>
      <c r="B163" s="168" t="s">
        <v>855</v>
      </c>
      <c r="C163" s="68">
        <v>2015</v>
      </c>
      <c r="D163" s="68" t="s">
        <v>12</v>
      </c>
      <c r="E163" s="142">
        <v>18170</v>
      </c>
      <c r="F163" s="142">
        <v>2</v>
      </c>
      <c r="G163" s="142">
        <f t="shared" si="5"/>
        <v>36340</v>
      </c>
      <c r="H163" s="142">
        <v>2</v>
      </c>
      <c r="I163" s="141">
        <f t="shared" si="6"/>
        <v>36340</v>
      </c>
    </row>
    <row r="164" spans="1:9" ht="15.75">
      <c r="A164" s="141">
        <v>156</v>
      </c>
      <c r="B164" s="168" t="s">
        <v>856</v>
      </c>
      <c r="C164" s="68">
        <v>2015</v>
      </c>
      <c r="D164" s="68" t="s">
        <v>12</v>
      </c>
      <c r="E164" s="142">
        <v>4345</v>
      </c>
      <c r="F164" s="142">
        <v>1</v>
      </c>
      <c r="G164" s="142">
        <v>4345</v>
      </c>
      <c r="H164" s="142">
        <v>1</v>
      </c>
      <c r="I164" s="141">
        <f t="shared" si="6"/>
        <v>4345</v>
      </c>
    </row>
    <row r="165" spans="1:9" ht="15.75">
      <c r="A165" s="163">
        <v>157</v>
      </c>
      <c r="B165" s="168" t="s">
        <v>857</v>
      </c>
      <c r="C165" s="68">
        <v>2015</v>
      </c>
      <c r="D165" s="68" t="s">
        <v>12</v>
      </c>
      <c r="E165" s="142">
        <v>632</v>
      </c>
      <c r="F165" s="142">
        <v>2</v>
      </c>
      <c r="G165" s="142">
        <f t="shared" si="5"/>
        <v>1264</v>
      </c>
      <c r="H165" s="142">
        <v>2</v>
      </c>
      <c r="I165" s="141">
        <f t="shared" si="6"/>
        <v>1264</v>
      </c>
    </row>
    <row r="166" spans="1:9" ht="15.75">
      <c r="A166" s="141">
        <v>158</v>
      </c>
      <c r="B166" s="168" t="s">
        <v>782</v>
      </c>
      <c r="C166" s="68">
        <v>2015</v>
      </c>
      <c r="D166" s="68" t="s">
        <v>12</v>
      </c>
      <c r="E166" s="142">
        <v>632</v>
      </c>
      <c r="F166" s="142">
        <v>4</v>
      </c>
      <c r="G166" s="142">
        <f t="shared" si="5"/>
        <v>2528</v>
      </c>
      <c r="H166" s="142">
        <v>4</v>
      </c>
      <c r="I166" s="141">
        <f t="shared" si="6"/>
        <v>2528</v>
      </c>
    </row>
    <row r="167" spans="1:9" ht="15.75">
      <c r="A167" s="163">
        <v>159</v>
      </c>
      <c r="B167" s="168" t="s">
        <v>858</v>
      </c>
      <c r="C167" s="68">
        <v>2015</v>
      </c>
      <c r="D167" s="68" t="s">
        <v>12</v>
      </c>
      <c r="E167" s="142">
        <v>790</v>
      </c>
      <c r="F167" s="142">
        <v>2</v>
      </c>
      <c r="G167" s="142">
        <f t="shared" si="5"/>
        <v>1580</v>
      </c>
      <c r="H167" s="142">
        <v>2</v>
      </c>
      <c r="I167" s="141">
        <f t="shared" si="6"/>
        <v>1580</v>
      </c>
    </row>
    <row r="168" spans="1:9" ht="15.75">
      <c r="A168" s="141">
        <v>160</v>
      </c>
      <c r="B168" s="168" t="s">
        <v>193</v>
      </c>
      <c r="C168" s="68">
        <v>2015</v>
      </c>
      <c r="D168" s="68" t="s">
        <v>12</v>
      </c>
      <c r="E168" s="142">
        <v>2370</v>
      </c>
      <c r="F168" s="142">
        <v>1</v>
      </c>
      <c r="G168" s="142">
        <f t="shared" si="5"/>
        <v>2370</v>
      </c>
      <c r="H168" s="142">
        <v>1</v>
      </c>
      <c r="I168" s="141">
        <f t="shared" si="6"/>
        <v>2370</v>
      </c>
    </row>
    <row r="169" spans="1:9" ht="15.75">
      <c r="A169" s="163">
        <v>161</v>
      </c>
      <c r="B169" s="168" t="s">
        <v>155</v>
      </c>
      <c r="C169" s="68">
        <v>2015</v>
      </c>
      <c r="D169" s="68" t="s">
        <v>12</v>
      </c>
      <c r="E169" s="142">
        <v>34760</v>
      </c>
      <c r="F169" s="142">
        <v>2</v>
      </c>
      <c r="G169" s="142">
        <f t="shared" si="5"/>
        <v>69520</v>
      </c>
      <c r="H169" s="142">
        <v>2</v>
      </c>
      <c r="I169" s="141">
        <f t="shared" si="6"/>
        <v>69520</v>
      </c>
    </row>
    <row r="170" spans="1:9" ht="15.75">
      <c r="A170" s="141">
        <v>162</v>
      </c>
      <c r="B170" s="168" t="s">
        <v>859</v>
      </c>
      <c r="C170" s="68">
        <v>2015</v>
      </c>
      <c r="D170" s="68" t="s">
        <v>12</v>
      </c>
      <c r="E170" s="142">
        <v>1185</v>
      </c>
      <c r="F170" s="142">
        <v>1</v>
      </c>
      <c r="G170" s="142">
        <f t="shared" si="5"/>
        <v>1185</v>
      </c>
      <c r="H170" s="142">
        <v>1</v>
      </c>
      <c r="I170" s="141">
        <f t="shared" si="6"/>
        <v>1185</v>
      </c>
    </row>
    <row r="171" spans="1:9" ht="31.5">
      <c r="A171" s="163">
        <v>163</v>
      </c>
      <c r="B171" s="168" t="s">
        <v>860</v>
      </c>
      <c r="C171" s="68">
        <v>2015</v>
      </c>
      <c r="D171" s="68" t="s">
        <v>12</v>
      </c>
      <c r="E171" s="142">
        <v>135880</v>
      </c>
      <c r="F171" s="142">
        <v>1</v>
      </c>
      <c r="G171" s="142">
        <f t="shared" si="5"/>
        <v>135880</v>
      </c>
      <c r="H171" s="142">
        <v>1</v>
      </c>
      <c r="I171" s="141">
        <f t="shared" si="6"/>
        <v>135880</v>
      </c>
    </row>
    <row r="172" spans="1:9" ht="15.75">
      <c r="A172" s="141">
        <v>164</v>
      </c>
      <c r="B172" s="168" t="s">
        <v>245</v>
      </c>
      <c r="C172" s="68">
        <v>2015</v>
      </c>
      <c r="D172" s="68" t="s">
        <v>12</v>
      </c>
      <c r="E172" s="142">
        <v>12000</v>
      </c>
      <c r="F172" s="142">
        <v>1</v>
      </c>
      <c r="G172" s="142">
        <f t="shared" si="5"/>
        <v>12000</v>
      </c>
      <c r="H172" s="142">
        <v>1</v>
      </c>
      <c r="I172" s="141">
        <f t="shared" si="6"/>
        <v>12000</v>
      </c>
    </row>
    <row r="173" spans="1:9" ht="15.75">
      <c r="A173" s="163">
        <v>165</v>
      </c>
      <c r="B173" s="168" t="s">
        <v>861</v>
      </c>
      <c r="C173" s="68">
        <v>2015</v>
      </c>
      <c r="D173" s="68" t="s">
        <v>12</v>
      </c>
      <c r="E173" s="142">
        <v>11850</v>
      </c>
      <c r="F173" s="142">
        <v>1</v>
      </c>
      <c r="G173" s="142">
        <f t="shared" si="5"/>
        <v>11850</v>
      </c>
      <c r="H173" s="142">
        <v>1</v>
      </c>
      <c r="I173" s="141">
        <f t="shared" si="6"/>
        <v>11850</v>
      </c>
    </row>
    <row r="174" spans="1:9" ht="31.5">
      <c r="A174" s="163">
        <v>166</v>
      </c>
      <c r="B174" s="168" t="s">
        <v>862</v>
      </c>
      <c r="C174" s="68">
        <v>2015</v>
      </c>
      <c r="D174" s="68" t="s">
        <v>12</v>
      </c>
      <c r="E174" s="142">
        <v>244900</v>
      </c>
      <c r="F174" s="142">
        <v>2</v>
      </c>
      <c r="G174" s="142">
        <f t="shared" si="5"/>
        <v>489800</v>
      </c>
      <c r="H174" s="142">
        <v>2</v>
      </c>
      <c r="I174" s="141">
        <f t="shared" si="6"/>
        <v>489800</v>
      </c>
    </row>
    <row r="175" spans="1:9" ht="31.5">
      <c r="A175" s="141">
        <v>167</v>
      </c>
      <c r="B175" s="168" t="s">
        <v>862</v>
      </c>
      <c r="C175" s="68">
        <v>2015</v>
      </c>
      <c r="D175" s="68" t="s">
        <v>12</v>
      </c>
      <c r="E175" s="142">
        <v>173800</v>
      </c>
      <c r="F175" s="142">
        <v>1</v>
      </c>
      <c r="G175" s="142">
        <f t="shared" si="5"/>
        <v>173800</v>
      </c>
      <c r="H175" s="142">
        <v>1</v>
      </c>
      <c r="I175" s="141">
        <f t="shared" si="6"/>
        <v>173800</v>
      </c>
    </row>
    <row r="176" spans="1:9" ht="15.75">
      <c r="A176" s="163">
        <v>168</v>
      </c>
      <c r="B176" s="168" t="s">
        <v>863</v>
      </c>
      <c r="C176" s="68">
        <v>2015</v>
      </c>
      <c r="D176" s="68" t="s">
        <v>12</v>
      </c>
      <c r="E176" s="142">
        <v>97500</v>
      </c>
      <c r="F176" s="142">
        <v>1</v>
      </c>
      <c r="G176" s="142">
        <f t="shared" si="5"/>
        <v>97500</v>
      </c>
      <c r="H176" s="142">
        <v>1</v>
      </c>
      <c r="I176" s="141">
        <f t="shared" si="6"/>
        <v>97500</v>
      </c>
    </row>
    <row r="177" spans="1:9" ht="15.75">
      <c r="A177" s="141">
        <v>169</v>
      </c>
      <c r="B177" s="168" t="s">
        <v>864</v>
      </c>
      <c r="C177" s="68">
        <v>2015</v>
      </c>
      <c r="D177" s="68" t="s">
        <v>12</v>
      </c>
      <c r="E177" s="142">
        <v>30000</v>
      </c>
      <c r="F177" s="142">
        <v>2</v>
      </c>
      <c r="G177" s="142">
        <f t="shared" si="5"/>
        <v>60000</v>
      </c>
      <c r="H177" s="142">
        <v>2</v>
      </c>
      <c r="I177" s="141">
        <f t="shared" si="6"/>
        <v>60000</v>
      </c>
    </row>
    <row r="178" spans="1:9" ht="15.75">
      <c r="A178" s="163">
        <v>170</v>
      </c>
      <c r="B178" s="168" t="s">
        <v>865</v>
      </c>
      <c r="C178" s="68">
        <v>2015</v>
      </c>
      <c r="D178" s="68" t="s">
        <v>12</v>
      </c>
      <c r="E178" s="142">
        <v>75050</v>
      </c>
      <c r="F178" s="142">
        <v>1</v>
      </c>
      <c r="G178" s="142">
        <f t="shared" si="5"/>
        <v>75050</v>
      </c>
      <c r="H178" s="142">
        <v>1</v>
      </c>
      <c r="I178" s="141">
        <f t="shared" si="6"/>
        <v>75050</v>
      </c>
    </row>
    <row r="179" spans="1:9" ht="15.75">
      <c r="A179" s="163">
        <v>171</v>
      </c>
      <c r="B179" s="169" t="s">
        <v>866</v>
      </c>
      <c r="C179" s="68">
        <v>2016</v>
      </c>
      <c r="D179" s="68" t="s">
        <v>12</v>
      </c>
      <c r="E179" s="142">
        <v>1106</v>
      </c>
      <c r="F179" s="142">
        <v>3</v>
      </c>
      <c r="G179" s="142">
        <f t="shared" si="5"/>
        <v>3318</v>
      </c>
      <c r="H179" s="142">
        <v>3</v>
      </c>
      <c r="I179" s="141">
        <f t="shared" si="6"/>
        <v>3318</v>
      </c>
    </row>
    <row r="180" spans="1:9" ht="15.75">
      <c r="A180" s="163">
        <v>172</v>
      </c>
      <c r="B180" s="169" t="s">
        <v>867</v>
      </c>
      <c r="C180" s="68">
        <v>2016</v>
      </c>
      <c r="D180" s="68" t="s">
        <v>12</v>
      </c>
      <c r="E180" s="142">
        <v>909</v>
      </c>
      <c r="F180" s="142">
        <v>4</v>
      </c>
      <c r="G180" s="142">
        <f t="shared" si="5"/>
        <v>3636</v>
      </c>
      <c r="H180" s="142">
        <v>4</v>
      </c>
      <c r="I180" s="141">
        <f t="shared" si="6"/>
        <v>3636</v>
      </c>
    </row>
    <row r="181" spans="1:9" ht="15.75">
      <c r="A181" s="163">
        <v>173</v>
      </c>
      <c r="B181" s="169" t="s">
        <v>868</v>
      </c>
      <c r="C181" s="68">
        <v>2016</v>
      </c>
      <c r="D181" s="68" t="s">
        <v>12</v>
      </c>
      <c r="E181" s="142">
        <v>988</v>
      </c>
      <c r="F181" s="142">
        <v>4</v>
      </c>
      <c r="G181" s="142">
        <f t="shared" si="5"/>
        <v>3952</v>
      </c>
      <c r="H181" s="142">
        <v>4</v>
      </c>
      <c r="I181" s="141">
        <f t="shared" si="6"/>
        <v>3952</v>
      </c>
    </row>
    <row r="182" spans="1:9" ht="15.75">
      <c r="A182" s="163">
        <v>174</v>
      </c>
      <c r="B182" s="169" t="s">
        <v>869</v>
      </c>
      <c r="C182" s="68">
        <v>2016</v>
      </c>
      <c r="D182" s="68" t="s">
        <v>12</v>
      </c>
      <c r="E182" s="142">
        <v>3840</v>
      </c>
      <c r="F182" s="142">
        <v>2</v>
      </c>
      <c r="G182" s="142">
        <f t="shared" si="5"/>
        <v>7680</v>
      </c>
      <c r="H182" s="142">
        <v>2</v>
      </c>
      <c r="I182" s="141">
        <f t="shared" si="6"/>
        <v>7680</v>
      </c>
    </row>
    <row r="183" spans="1:9" ht="15.75">
      <c r="A183" s="163">
        <v>175</v>
      </c>
      <c r="B183" s="169" t="s">
        <v>870</v>
      </c>
      <c r="C183" s="68">
        <v>2016</v>
      </c>
      <c r="D183" s="68" t="s">
        <v>12</v>
      </c>
      <c r="E183" s="142">
        <v>27650</v>
      </c>
      <c r="F183" s="142">
        <v>1</v>
      </c>
      <c r="G183" s="142">
        <f t="shared" si="5"/>
        <v>27650</v>
      </c>
      <c r="H183" s="142">
        <v>1</v>
      </c>
      <c r="I183" s="141">
        <f t="shared" si="6"/>
        <v>27650</v>
      </c>
    </row>
    <row r="184" spans="1:9" ht="15.75">
      <c r="A184" s="163">
        <v>176</v>
      </c>
      <c r="B184" s="169" t="s">
        <v>871</v>
      </c>
      <c r="C184" s="68">
        <v>2016</v>
      </c>
      <c r="D184" s="68" t="s">
        <v>12</v>
      </c>
      <c r="E184" s="142">
        <v>4187</v>
      </c>
      <c r="F184" s="142">
        <v>52</v>
      </c>
      <c r="G184" s="142">
        <f t="shared" si="5"/>
        <v>217724</v>
      </c>
      <c r="H184" s="142">
        <v>52</v>
      </c>
      <c r="I184" s="141">
        <f t="shared" si="6"/>
        <v>217724</v>
      </c>
    </row>
    <row r="185" spans="1:9" ht="15.75">
      <c r="A185" s="163">
        <v>177</v>
      </c>
      <c r="B185" s="169" t="s">
        <v>872</v>
      </c>
      <c r="C185" s="68">
        <v>2016</v>
      </c>
      <c r="D185" s="68" t="s">
        <v>12</v>
      </c>
      <c r="E185" s="142">
        <v>4819</v>
      </c>
      <c r="F185" s="142">
        <v>4</v>
      </c>
      <c r="G185" s="142">
        <f t="shared" si="5"/>
        <v>19276</v>
      </c>
      <c r="H185" s="142">
        <v>4</v>
      </c>
      <c r="I185" s="141">
        <f t="shared" si="6"/>
        <v>19276</v>
      </c>
    </row>
    <row r="186" spans="1:9" ht="15.75">
      <c r="A186" s="163">
        <v>178</v>
      </c>
      <c r="B186" s="169" t="s">
        <v>177</v>
      </c>
      <c r="C186" s="68">
        <v>2016</v>
      </c>
      <c r="D186" s="68" t="s">
        <v>12</v>
      </c>
      <c r="E186" s="142">
        <v>9480</v>
      </c>
      <c r="F186" s="142">
        <v>6</v>
      </c>
      <c r="G186" s="142">
        <v>56880</v>
      </c>
      <c r="H186" s="142">
        <v>6</v>
      </c>
      <c r="I186" s="141">
        <f t="shared" si="6"/>
        <v>56880</v>
      </c>
    </row>
    <row r="187" spans="1:9" ht="15.75">
      <c r="A187" s="163">
        <v>179</v>
      </c>
      <c r="B187" s="169" t="s">
        <v>873</v>
      </c>
      <c r="C187" s="68">
        <v>2016</v>
      </c>
      <c r="D187" s="68" t="s">
        <v>12</v>
      </c>
      <c r="E187" s="142">
        <v>30000</v>
      </c>
      <c r="F187" s="142">
        <v>1</v>
      </c>
      <c r="G187" s="142">
        <v>30000</v>
      </c>
      <c r="H187" s="142">
        <v>1</v>
      </c>
      <c r="I187" s="141">
        <f t="shared" si="6"/>
        <v>30000</v>
      </c>
    </row>
    <row r="188" spans="1:9" ht="31.5">
      <c r="A188" s="163">
        <v>180</v>
      </c>
      <c r="B188" s="169" t="s">
        <v>874</v>
      </c>
      <c r="C188" s="68">
        <v>2017</v>
      </c>
      <c r="D188" s="68" t="s">
        <v>12</v>
      </c>
      <c r="E188" s="142">
        <v>109810</v>
      </c>
      <c r="F188" s="142">
        <v>1</v>
      </c>
      <c r="G188" s="142">
        <v>109810</v>
      </c>
      <c r="H188" s="142">
        <v>1</v>
      </c>
      <c r="I188" s="141">
        <v>109810</v>
      </c>
    </row>
    <row r="189" spans="1:9" ht="15.75">
      <c r="A189" s="163">
        <v>181</v>
      </c>
      <c r="B189" s="169" t="s">
        <v>875</v>
      </c>
      <c r="C189" s="68">
        <v>2017</v>
      </c>
      <c r="D189" s="68" t="s">
        <v>12</v>
      </c>
      <c r="E189" s="142">
        <v>416</v>
      </c>
      <c r="F189" s="142">
        <v>2</v>
      </c>
      <c r="G189" s="142">
        <v>832</v>
      </c>
      <c r="H189" s="142">
        <v>2</v>
      </c>
      <c r="I189" s="141">
        <v>832</v>
      </c>
    </row>
    <row r="190" spans="1:9" ht="15.75">
      <c r="A190" s="163">
        <v>182</v>
      </c>
      <c r="B190" s="169" t="s">
        <v>876</v>
      </c>
      <c r="C190" s="68">
        <v>2017</v>
      </c>
      <c r="D190" s="68" t="s">
        <v>12</v>
      </c>
      <c r="E190" s="142">
        <v>192</v>
      </c>
      <c r="F190" s="142">
        <v>4</v>
      </c>
      <c r="G190" s="142">
        <v>768</v>
      </c>
      <c r="H190" s="142">
        <v>4</v>
      </c>
      <c r="I190" s="141">
        <v>768</v>
      </c>
    </row>
    <row r="191" spans="1:9" ht="15.75">
      <c r="A191" s="163">
        <v>183</v>
      </c>
      <c r="B191" s="169" t="s">
        <v>877</v>
      </c>
      <c r="C191" s="68">
        <v>2017</v>
      </c>
      <c r="D191" s="68" t="s">
        <v>12</v>
      </c>
      <c r="E191" s="142">
        <v>1975</v>
      </c>
      <c r="F191" s="142">
        <v>1</v>
      </c>
      <c r="G191" s="142">
        <v>1975</v>
      </c>
      <c r="H191" s="142">
        <v>1</v>
      </c>
      <c r="I191" s="141">
        <v>1975</v>
      </c>
    </row>
    <row r="192" spans="1:9" ht="15.75">
      <c r="A192" s="163">
        <v>184</v>
      </c>
      <c r="B192" s="169" t="s">
        <v>766</v>
      </c>
      <c r="C192" s="68">
        <v>2017</v>
      </c>
      <c r="D192" s="68" t="s">
        <v>767</v>
      </c>
      <c r="E192" s="142">
        <v>2252</v>
      </c>
      <c r="F192" s="142" t="s">
        <v>878</v>
      </c>
      <c r="G192" s="142">
        <v>78820</v>
      </c>
      <c r="H192" s="142" t="s">
        <v>878</v>
      </c>
      <c r="I192" s="141">
        <v>78820</v>
      </c>
    </row>
    <row r="193" spans="1:9" ht="15.75">
      <c r="A193" s="163">
        <v>185</v>
      </c>
      <c r="B193" s="169" t="s">
        <v>879</v>
      </c>
      <c r="C193" s="68">
        <v>2017</v>
      </c>
      <c r="D193" s="68" t="s">
        <v>767</v>
      </c>
      <c r="E193" s="142">
        <v>198</v>
      </c>
      <c r="F193" s="142" t="s">
        <v>880</v>
      </c>
      <c r="G193" s="142">
        <v>7920</v>
      </c>
      <c r="H193" s="142" t="s">
        <v>880</v>
      </c>
      <c r="I193" s="141">
        <v>7920</v>
      </c>
    </row>
    <row r="194" spans="1:9" ht="15.75">
      <c r="A194" s="163">
        <v>186</v>
      </c>
      <c r="B194" s="169" t="s">
        <v>881</v>
      </c>
      <c r="C194" s="68">
        <v>2017</v>
      </c>
      <c r="D194" s="68" t="s">
        <v>767</v>
      </c>
      <c r="E194" s="142">
        <v>158</v>
      </c>
      <c r="F194" s="142">
        <v>100</v>
      </c>
      <c r="G194" s="142">
        <v>15800</v>
      </c>
      <c r="H194" s="142">
        <v>100</v>
      </c>
      <c r="I194" s="141">
        <v>15800</v>
      </c>
    </row>
    <row r="195" spans="1:9" ht="15.75">
      <c r="A195" s="163">
        <v>187</v>
      </c>
      <c r="B195" s="169" t="s">
        <v>882</v>
      </c>
      <c r="C195" s="68">
        <v>2017</v>
      </c>
      <c r="D195" s="68" t="s">
        <v>12</v>
      </c>
      <c r="E195" s="142">
        <v>25280</v>
      </c>
      <c r="F195" s="142">
        <v>1</v>
      </c>
      <c r="G195" s="142">
        <v>25280</v>
      </c>
      <c r="H195" s="142">
        <v>1</v>
      </c>
      <c r="I195" s="141">
        <v>25280</v>
      </c>
    </row>
    <row r="196" spans="1:9" ht="15.75">
      <c r="A196" s="163">
        <v>188</v>
      </c>
      <c r="B196" s="169" t="s">
        <v>867</v>
      </c>
      <c r="C196" s="68">
        <v>2017</v>
      </c>
      <c r="D196" s="68" t="s">
        <v>12</v>
      </c>
      <c r="E196" s="142">
        <v>909</v>
      </c>
      <c r="F196" s="142">
        <v>4</v>
      </c>
      <c r="G196" s="142">
        <v>3636</v>
      </c>
      <c r="H196" s="142">
        <v>4</v>
      </c>
      <c r="I196" s="141">
        <v>3636</v>
      </c>
    </row>
    <row r="197" spans="1:9" ht="15.75">
      <c r="A197" s="163">
        <v>189</v>
      </c>
      <c r="B197" s="169" t="s">
        <v>883</v>
      </c>
      <c r="C197" s="68">
        <v>2017</v>
      </c>
      <c r="D197" s="68" t="s">
        <v>12</v>
      </c>
      <c r="E197" s="142">
        <v>2449</v>
      </c>
      <c r="F197" s="142">
        <v>1</v>
      </c>
      <c r="G197" s="142">
        <v>2449</v>
      </c>
      <c r="H197" s="142">
        <v>1</v>
      </c>
      <c r="I197" s="141">
        <v>2449</v>
      </c>
    </row>
    <row r="198" spans="1:9" ht="15.75">
      <c r="A198" s="163">
        <v>190</v>
      </c>
      <c r="B198" s="169" t="s">
        <v>884</v>
      </c>
      <c r="C198" s="68">
        <v>2017</v>
      </c>
      <c r="D198" s="68" t="s">
        <v>12</v>
      </c>
      <c r="E198" s="142">
        <v>1264</v>
      </c>
      <c r="F198" s="142">
        <v>6</v>
      </c>
      <c r="G198" s="142">
        <v>7584</v>
      </c>
      <c r="H198" s="142">
        <v>6</v>
      </c>
      <c r="I198" s="141">
        <v>7584</v>
      </c>
    </row>
    <row r="199" spans="1:9" ht="15.75">
      <c r="A199" s="163">
        <v>191</v>
      </c>
      <c r="B199" s="169" t="s">
        <v>885</v>
      </c>
      <c r="C199" s="68">
        <v>2017</v>
      </c>
      <c r="D199" s="68" t="s">
        <v>12</v>
      </c>
      <c r="E199" s="142">
        <v>948</v>
      </c>
      <c r="F199" s="142">
        <v>5</v>
      </c>
      <c r="G199" s="142">
        <v>4740</v>
      </c>
      <c r="H199" s="142">
        <v>5</v>
      </c>
      <c r="I199" s="141">
        <v>4740</v>
      </c>
    </row>
    <row r="200" spans="1:9" ht="31.5">
      <c r="A200" s="163">
        <v>192</v>
      </c>
      <c r="B200" s="169" t="s">
        <v>886</v>
      </c>
      <c r="C200" s="68">
        <v>2018</v>
      </c>
      <c r="D200" s="68" t="s">
        <v>12</v>
      </c>
      <c r="E200" s="142">
        <v>88350</v>
      </c>
      <c r="F200" s="142">
        <v>1</v>
      </c>
      <c r="G200" s="142">
        <v>88350</v>
      </c>
      <c r="H200" s="142">
        <v>1</v>
      </c>
      <c r="I200" s="141">
        <v>88350</v>
      </c>
    </row>
    <row r="201" spans="1:9" ht="31.5">
      <c r="A201" s="163">
        <v>193</v>
      </c>
      <c r="B201" s="169" t="s">
        <v>887</v>
      </c>
      <c r="C201" s="68">
        <v>2018</v>
      </c>
      <c r="D201" s="68" t="s">
        <v>12</v>
      </c>
      <c r="E201" s="142">
        <v>340500</v>
      </c>
      <c r="F201" s="142">
        <v>1</v>
      </c>
      <c r="G201" s="142">
        <v>340500</v>
      </c>
      <c r="H201" s="142">
        <v>1</v>
      </c>
      <c r="I201" s="141">
        <v>340500</v>
      </c>
    </row>
    <row r="202" spans="1:9" ht="15.75">
      <c r="A202" s="163">
        <v>194</v>
      </c>
      <c r="B202" s="169" t="s">
        <v>888</v>
      </c>
      <c r="C202" s="68">
        <v>2018</v>
      </c>
      <c r="D202" s="68" t="s">
        <v>12</v>
      </c>
      <c r="E202" s="142">
        <v>357000</v>
      </c>
      <c r="F202" s="142">
        <v>4</v>
      </c>
      <c r="G202" s="142">
        <v>1428000</v>
      </c>
      <c r="H202" s="142">
        <v>4</v>
      </c>
      <c r="I202" s="141">
        <v>1428000</v>
      </c>
    </row>
    <row r="203" spans="1:9" ht="15.75">
      <c r="A203" s="163">
        <v>195</v>
      </c>
      <c r="B203" s="169" t="s">
        <v>766</v>
      </c>
      <c r="C203" s="68">
        <v>2018</v>
      </c>
      <c r="D203" s="68" t="s">
        <v>364</v>
      </c>
      <c r="E203" s="142">
        <v>1900</v>
      </c>
      <c r="F203" s="142">
        <v>300</v>
      </c>
      <c r="G203" s="142">
        <v>570000</v>
      </c>
      <c r="H203" s="142">
        <v>300</v>
      </c>
      <c r="I203" s="141">
        <v>570000</v>
      </c>
    </row>
    <row r="204" spans="1:9" ht="15.75">
      <c r="A204" s="163">
        <v>196</v>
      </c>
      <c r="B204" s="169" t="s">
        <v>889</v>
      </c>
      <c r="C204" s="68">
        <v>2018</v>
      </c>
      <c r="D204" s="68" t="s">
        <v>12</v>
      </c>
      <c r="E204" s="142">
        <v>350</v>
      </c>
      <c r="F204" s="142">
        <v>260</v>
      </c>
      <c r="G204" s="142">
        <v>91000</v>
      </c>
      <c r="H204" s="142">
        <v>260</v>
      </c>
      <c r="I204" s="141">
        <v>91000</v>
      </c>
    </row>
    <row r="205" spans="1:9" ht="15.75">
      <c r="A205" s="163">
        <v>197</v>
      </c>
      <c r="B205" s="169" t="s">
        <v>890</v>
      </c>
      <c r="C205" s="68">
        <v>2018</v>
      </c>
      <c r="D205" s="68" t="s">
        <v>12</v>
      </c>
      <c r="E205" s="142">
        <v>400</v>
      </c>
      <c r="F205" s="142">
        <v>260</v>
      </c>
      <c r="G205" s="142">
        <v>104000</v>
      </c>
      <c r="H205" s="142">
        <v>260</v>
      </c>
      <c r="I205" s="141">
        <v>104000</v>
      </c>
    </row>
    <row r="206" spans="1:9" ht="15.75">
      <c r="A206" s="163">
        <v>198</v>
      </c>
      <c r="B206" s="169" t="s">
        <v>891</v>
      </c>
      <c r="C206" s="68">
        <v>2018</v>
      </c>
      <c r="D206" s="68" t="s">
        <v>12</v>
      </c>
      <c r="E206" s="142">
        <v>350</v>
      </c>
      <c r="F206" s="142">
        <v>290</v>
      </c>
      <c r="G206" s="142">
        <v>101500</v>
      </c>
      <c r="H206" s="142">
        <v>290</v>
      </c>
      <c r="I206" s="141">
        <v>101500</v>
      </c>
    </row>
    <row r="207" spans="1:9" ht="15.75">
      <c r="A207" s="163">
        <v>199</v>
      </c>
      <c r="B207" s="169" t="s">
        <v>892</v>
      </c>
      <c r="C207" s="68">
        <v>2019</v>
      </c>
      <c r="D207" s="68" t="s">
        <v>12</v>
      </c>
      <c r="E207" s="142">
        <v>8000</v>
      </c>
      <c r="F207" s="142">
        <v>9</v>
      </c>
      <c r="G207" s="142">
        <v>72000</v>
      </c>
      <c r="H207" s="142">
        <v>9</v>
      </c>
      <c r="I207" s="141">
        <v>72000</v>
      </c>
    </row>
    <row r="208" spans="1:9" ht="31.5">
      <c r="A208" s="163">
        <v>200</v>
      </c>
      <c r="B208" s="169" t="s">
        <v>893</v>
      </c>
      <c r="C208" s="68">
        <v>2019</v>
      </c>
      <c r="D208" s="68" t="s">
        <v>12</v>
      </c>
      <c r="E208" s="142">
        <v>270000</v>
      </c>
      <c r="F208" s="142">
        <v>2</v>
      </c>
      <c r="G208" s="142">
        <v>540000</v>
      </c>
      <c r="H208" s="142">
        <v>2</v>
      </c>
      <c r="I208" s="141">
        <v>540000</v>
      </c>
    </row>
    <row r="209" spans="1:9" ht="15.75">
      <c r="A209" s="163">
        <v>201</v>
      </c>
      <c r="B209" s="169" t="s">
        <v>894</v>
      </c>
      <c r="C209" s="68">
        <v>2019</v>
      </c>
      <c r="D209" s="68" t="s">
        <v>12</v>
      </c>
      <c r="E209" s="142">
        <v>850</v>
      </c>
      <c r="F209" s="142">
        <v>400</v>
      </c>
      <c r="G209" s="142">
        <v>340000</v>
      </c>
      <c r="H209" s="142">
        <v>400</v>
      </c>
      <c r="I209" s="141">
        <v>340000</v>
      </c>
    </row>
    <row r="210" spans="1:9" ht="15.75">
      <c r="A210" s="163">
        <v>202</v>
      </c>
      <c r="B210" s="169" t="s">
        <v>895</v>
      </c>
      <c r="C210" s="68">
        <v>2019</v>
      </c>
      <c r="D210" s="68" t="s">
        <v>12</v>
      </c>
      <c r="E210" s="142">
        <v>1900</v>
      </c>
      <c r="F210" s="142">
        <v>200</v>
      </c>
      <c r="G210" s="142">
        <v>380000</v>
      </c>
      <c r="H210" s="142">
        <v>200</v>
      </c>
      <c r="I210" s="141">
        <v>380000</v>
      </c>
    </row>
    <row r="211" spans="1:9" ht="15.75">
      <c r="A211" s="170">
        <v>203</v>
      </c>
      <c r="B211" s="169" t="s">
        <v>896</v>
      </c>
      <c r="C211" s="68">
        <v>2019</v>
      </c>
      <c r="D211" s="68" t="s">
        <v>12</v>
      </c>
      <c r="E211" s="142">
        <v>800</v>
      </c>
      <c r="F211" s="142">
        <v>200</v>
      </c>
      <c r="G211" s="142">
        <v>160000</v>
      </c>
      <c r="H211" s="142">
        <v>200</v>
      </c>
      <c r="I211" s="142">
        <v>160000</v>
      </c>
    </row>
    <row r="212" spans="1:9" ht="15.75">
      <c r="A212" s="170">
        <v>204</v>
      </c>
      <c r="B212" s="169" t="s">
        <v>897</v>
      </c>
      <c r="C212" s="68">
        <v>2019</v>
      </c>
      <c r="D212" s="68" t="s">
        <v>12</v>
      </c>
      <c r="E212" s="142">
        <v>300</v>
      </c>
      <c r="F212" s="142">
        <v>200</v>
      </c>
      <c r="G212" s="142">
        <v>60000</v>
      </c>
      <c r="H212" s="142">
        <v>200</v>
      </c>
      <c r="I212" s="142">
        <v>60000</v>
      </c>
    </row>
    <row r="213" spans="1:9" ht="15.75">
      <c r="A213" s="170">
        <v>205</v>
      </c>
      <c r="B213" s="169" t="s">
        <v>898</v>
      </c>
      <c r="C213" s="68">
        <v>2020</v>
      </c>
      <c r="D213" s="68" t="s">
        <v>12</v>
      </c>
      <c r="E213" s="142">
        <v>9500</v>
      </c>
      <c r="F213" s="142">
        <v>4</v>
      </c>
      <c r="G213" s="142">
        <v>38000</v>
      </c>
      <c r="H213" s="142">
        <v>4</v>
      </c>
      <c r="I213" s="142">
        <v>38000</v>
      </c>
    </row>
    <row r="214" spans="1:9" ht="15.75">
      <c r="A214" s="170">
        <v>206</v>
      </c>
      <c r="B214" s="169" t="s">
        <v>899</v>
      </c>
      <c r="C214" s="68">
        <v>2020</v>
      </c>
      <c r="D214" s="68" t="s">
        <v>12</v>
      </c>
      <c r="E214" s="142">
        <v>20000</v>
      </c>
      <c r="F214" s="142">
        <v>2</v>
      </c>
      <c r="G214" s="142">
        <v>40000</v>
      </c>
      <c r="H214" s="142">
        <v>2</v>
      </c>
      <c r="I214" s="142">
        <v>40000</v>
      </c>
    </row>
    <row r="215" spans="1:9" ht="15.75">
      <c r="A215" s="170">
        <v>207</v>
      </c>
      <c r="B215" s="169" t="s">
        <v>900</v>
      </c>
      <c r="C215" s="68">
        <v>2020</v>
      </c>
      <c r="D215" s="68" t="s">
        <v>12</v>
      </c>
      <c r="E215" s="142">
        <v>900</v>
      </c>
      <c r="F215" s="142">
        <v>12</v>
      </c>
      <c r="G215" s="142">
        <v>10800</v>
      </c>
      <c r="H215" s="142">
        <v>12</v>
      </c>
      <c r="I215" s="142">
        <v>10800</v>
      </c>
    </row>
    <row r="216" spans="1:9" ht="15.75">
      <c r="A216" s="170">
        <v>208</v>
      </c>
      <c r="B216" s="169" t="s">
        <v>901</v>
      </c>
      <c r="C216" s="68">
        <v>2020</v>
      </c>
      <c r="D216" s="68" t="s">
        <v>12</v>
      </c>
      <c r="E216" s="142">
        <v>1100</v>
      </c>
      <c r="F216" s="142">
        <v>10</v>
      </c>
      <c r="G216" s="142">
        <v>11000</v>
      </c>
      <c r="H216" s="142">
        <v>10</v>
      </c>
      <c r="I216" s="142">
        <v>11000</v>
      </c>
    </row>
    <row r="217" spans="1:9" ht="15.75">
      <c r="A217" s="170">
        <v>209</v>
      </c>
      <c r="B217" s="169" t="s">
        <v>902</v>
      </c>
      <c r="C217" s="68">
        <v>2020</v>
      </c>
      <c r="D217" s="68" t="s">
        <v>12</v>
      </c>
      <c r="E217" s="142">
        <v>800</v>
      </c>
      <c r="F217" s="142">
        <v>12</v>
      </c>
      <c r="G217" s="142">
        <v>9600</v>
      </c>
      <c r="H217" s="142">
        <v>12</v>
      </c>
      <c r="I217" s="142">
        <v>9600</v>
      </c>
    </row>
    <row r="218" spans="1:9" ht="15.75">
      <c r="A218" s="170">
        <v>210</v>
      </c>
      <c r="B218" s="169" t="s">
        <v>903</v>
      </c>
      <c r="C218" s="68">
        <v>2020</v>
      </c>
      <c r="D218" s="68" t="s">
        <v>12</v>
      </c>
      <c r="E218" s="142">
        <v>1500</v>
      </c>
      <c r="F218" s="142">
        <v>7</v>
      </c>
      <c r="G218" s="142">
        <v>10500</v>
      </c>
      <c r="H218" s="142">
        <v>7</v>
      </c>
      <c r="I218" s="142">
        <v>10500</v>
      </c>
    </row>
    <row r="219" spans="1:9" ht="15.75">
      <c r="A219" s="170">
        <v>211</v>
      </c>
      <c r="B219" s="169" t="s">
        <v>904</v>
      </c>
      <c r="C219" s="68">
        <v>2020</v>
      </c>
      <c r="D219" s="68" t="s">
        <v>12</v>
      </c>
      <c r="E219" s="142">
        <v>1900</v>
      </c>
      <c r="F219" s="142">
        <v>2</v>
      </c>
      <c r="G219" s="142">
        <v>3800</v>
      </c>
      <c r="H219" s="142">
        <v>2</v>
      </c>
      <c r="I219" s="142">
        <v>3800</v>
      </c>
    </row>
    <row r="220" spans="1:9" ht="15.75">
      <c r="A220" s="170">
        <v>212</v>
      </c>
      <c r="B220" s="169" t="s">
        <v>905</v>
      </c>
      <c r="C220" s="68">
        <v>2020</v>
      </c>
      <c r="D220" s="68" t="s">
        <v>12</v>
      </c>
      <c r="E220" s="142">
        <v>250</v>
      </c>
      <c r="F220" s="142">
        <v>12</v>
      </c>
      <c r="G220" s="142">
        <v>3000</v>
      </c>
      <c r="H220" s="142">
        <v>12</v>
      </c>
      <c r="I220" s="142">
        <v>3000</v>
      </c>
    </row>
    <row r="221" spans="1:9" ht="15.75">
      <c r="A221" s="170">
        <v>213</v>
      </c>
      <c r="B221" s="169" t="s">
        <v>906</v>
      </c>
      <c r="C221" s="68">
        <v>2020</v>
      </c>
      <c r="D221" s="68" t="s">
        <v>12</v>
      </c>
      <c r="E221" s="142">
        <v>1900</v>
      </c>
      <c r="F221" s="142">
        <v>6</v>
      </c>
      <c r="G221" s="142">
        <v>11400</v>
      </c>
      <c r="H221" s="142">
        <v>6</v>
      </c>
      <c r="I221" s="142">
        <v>11400</v>
      </c>
    </row>
    <row r="222" spans="1:9" ht="15.75">
      <c r="A222" s="170">
        <v>214</v>
      </c>
      <c r="B222" s="169" t="s">
        <v>907</v>
      </c>
      <c r="C222" s="68">
        <v>2020</v>
      </c>
      <c r="D222" s="68" t="s">
        <v>12</v>
      </c>
      <c r="E222" s="142">
        <v>2000</v>
      </c>
      <c r="F222" s="142">
        <v>2</v>
      </c>
      <c r="G222" s="142">
        <v>4000</v>
      </c>
      <c r="H222" s="142">
        <v>2</v>
      </c>
      <c r="I222" s="142">
        <v>4000</v>
      </c>
    </row>
    <row r="223" spans="1:9" ht="31.5">
      <c r="A223" s="170">
        <v>215</v>
      </c>
      <c r="B223" s="169" t="s">
        <v>908</v>
      </c>
      <c r="C223" s="68">
        <v>2020</v>
      </c>
      <c r="D223" s="68" t="s">
        <v>12</v>
      </c>
      <c r="E223" s="142">
        <v>500</v>
      </c>
      <c r="F223" s="142">
        <v>6</v>
      </c>
      <c r="G223" s="142">
        <v>3000</v>
      </c>
      <c r="H223" s="142">
        <v>6</v>
      </c>
      <c r="I223" s="142">
        <v>3000</v>
      </c>
    </row>
    <row r="224" spans="1:9" ht="15.75">
      <c r="A224" s="170">
        <v>216</v>
      </c>
      <c r="B224" s="169" t="s">
        <v>909</v>
      </c>
      <c r="C224" s="68">
        <v>2020</v>
      </c>
      <c r="D224" s="68" t="s">
        <v>12</v>
      </c>
      <c r="E224" s="142">
        <v>2800</v>
      </c>
      <c r="F224" s="142">
        <v>12</v>
      </c>
      <c r="G224" s="142">
        <v>33600</v>
      </c>
      <c r="H224" s="142">
        <v>12</v>
      </c>
      <c r="I224" s="142">
        <v>33600</v>
      </c>
    </row>
    <row r="225" spans="1:9" ht="15.75">
      <c r="A225" s="170">
        <v>217</v>
      </c>
      <c r="B225" s="169" t="s">
        <v>910</v>
      </c>
      <c r="C225" s="68">
        <v>2020</v>
      </c>
      <c r="D225" s="68" t="s">
        <v>12</v>
      </c>
      <c r="E225" s="142">
        <v>650</v>
      </c>
      <c r="F225" s="142">
        <v>20</v>
      </c>
      <c r="G225" s="142">
        <v>13000</v>
      </c>
      <c r="H225" s="142">
        <v>20</v>
      </c>
      <c r="I225" s="142">
        <v>13000</v>
      </c>
    </row>
    <row r="226" spans="1:9" ht="15.75">
      <c r="A226" s="170">
        <v>218</v>
      </c>
      <c r="B226" s="169" t="s">
        <v>849</v>
      </c>
      <c r="C226" s="68">
        <v>2020</v>
      </c>
      <c r="D226" s="68" t="s">
        <v>12</v>
      </c>
      <c r="E226" s="142">
        <v>1900</v>
      </c>
      <c r="F226" s="142">
        <v>5</v>
      </c>
      <c r="G226" s="142">
        <v>9500</v>
      </c>
      <c r="H226" s="142">
        <v>5</v>
      </c>
      <c r="I226" s="142">
        <v>9500</v>
      </c>
    </row>
    <row r="227" spans="1:9" ht="15.75">
      <c r="A227" s="170">
        <v>219</v>
      </c>
      <c r="B227" s="169" t="s">
        <v>911</v>
      </c>
      <c r="C227" s="68">
        <v>2020</v>
      </c>
      <c r="D227" s="68" t="s">
        <v>12</v>
      </c>
      <c r="E227" s="142">
        <v>1200</v>
      </c>
      <c r="F227" s="142">
        <v>4</v>
      </c>
      <c r="G227" s="142">
        <v>4800</v>
      </c>
      <c r="H227" s="142">
        <v>4</v>
      </c>
      <c r="I227" s="142">
        <v>4800</v>
      </c>
    </row>
    <row r="228" spans="1:9" ht="15.75">
      <c r="A228" s="170">
        <v>220</v>
      </c>
      <c r="B228" s="169" t="s">
        <v>912</v>
      </c>
      <c r="C228" s="68">
        <v>2020</v>
      </c>
      <c r="D228" s="68" t="s">
        <v>12</v>
      </c>
      <c r="E228" s="142">
        <v>4200</v>
      </c>
      <c r="F228" s="142">
        <v>2</v>
      </c>
      <c r="G228" s="142">
        <v>8400</v>
      </c>
      <c r="H228" s="142">
        <v>2</v>
      </c>
      <c r="I228" s="142">
        <v>8400</v>
      </c>
    </row>
    <row r="229" spans="1:9" ht="15.75">
      <c r="A229" s="170">
        <v>221</v>
      </c>
      <c r="B229" s="169" t="s">
        <v>913</v>
      </c>
      <c r="C229" s="68">
        <v>2020</v>
      </c>
      <c r="D229" s="68" t="s">
        <v>12</v>
      </c>
      <c r="E229" s="142">
        <v>1850</v>
      </c>
      <c r="F229" s="142">
        <v>1</v>
      </c>
      <c r="G229" s="142">
        <v>1850</v>
      </c>
      <c r="H229" s="142">
        <v>1</v>
      </c>
      <c r="I229" s="142">
        <v>1850</v>
      </c>
    </row>
    <row r="230" spans="1:9" ht="15.75">
      <c r="A230" s="170">
        <v>222</v>
      </c>
      <c r="B230" s="169" t="s">
        <v>914</v>
      </c>
      <c r="C230" s="68">
        <v>2021</v>
      </c>
      <c r="D230" s="68" t="s">
        <v>12</v>
      </c>
      <c r="E230" s="142">
        <v>85000</v>
      </c>
      <c r="F230" s="142">
        <v>1</v>
      </c>
      <c r="G230" s="142">
        <v>85000</v>
      </c>
      <c r="H230" s="142">
        <v>1</v>
      </c>
      <c r="I230" s="142">
        <v>85000</v>
      </c>
    </row>
    <row r="231" spans="1:9" ht="15.75">
      <c r="A231" s="170">
        <v>223</v>
      </c>
      <c r="B231" s="169" t="s">
        <v>915</v>
      </c>
      <c r="C231" s="68">
        <v>2021</v>
      </c>
      <c r="D231" s="68" t="s">
        <v>12</v>
      </c>
      <c r="E231" s="142">
        <v>5500</v>
      </c>
      <c r="F231" s="142">
        <v>12</v>
      </c>
      <c r="G231" s="142">
        <v>66000</v>
      </c>
      <c r="H231" s="142">
        <v>12</v>
      </c>
      <c r="I231" s="142">
        <v>66000</v>
      </c>
    </row>
    <row r="232" spans="1:9" ht="15.75">
      <c r="A232" s="170">
        <v>224</v>
      </c>
      <c r="B232" s="169" t="s">
        <v>916</v>
      </c>
      <c r="C232" s="68">
        <v>2021</v>
      </c>
      <c r="D232" s="68" t="s">
        <v>12</v>
      </c>
      <c r="E232" s="142">
        <v>1300</v>
      </c>
      <c r="F232" s="142">
        <v>18</v>
      </c>
      <c r="G232" s="142">
        <v>23400</v>
      </c>
      <c r="H232" s="142">
        <v>18</v>
      </c>
      <c r="I232" s="142">
        <v>23400</v>
      </c>
    </row>
    <row r="233" spans="1:9" ht="15.75">
      <c r="A233" s="170">
        <v>225</v>
      </c>
      <c r="B233" s="169" t="s">
        <v>917</v>
      </c>
      <c r="C233" s="68">
        <v>2021</v>
      </c>
      <c r="D233" s="68" t="s">
        <v>12</v>
      </c>
      <c r="E233" s="142">
        <v>1700</v>
      </c>
      <c r="F233" s="142">
        <v>18</v>
      </c>
      <c r="G233" s="142">
        <v>30600</v>
      </c>
      <c r="H233" s="142">
        <v>18</v>
      </c>
      <c r="I233" s="142">
        <v>30600</v>
      </c>
    </row>
    <row r="234" spans="1:9" ht="15.75">
      <c r="A234" s="170">
        <v>226</v>
      </c>
      <c r="B234" s="169" t="s">
        <v>876</v>
      </c>
      <c r="C234" s="68">
        <v>2021</v>
      </c>
      <c r="D234" s="68" t="s">
        <v>12</v>
      </c>
      <c r="E234" s="142">
        <v>220</v>
      </c>
      <c r="F234" s="142">
        <v>20</v>
      </c>
      <c r="G234" s="142">
        <v>4400</v>
      </c>
      <c r="H234" s="142">
        <v>20</v>
      </c>
      <c r="I234" s="142">
        <v>4400</v>
      </c>
    </row>
    <row r="235" spans="1:9" ht="15.75">
      <c r="A235" s="170">
        <v>227</v>
      </c>
      <c r="B235" s="169" t="s">
        <v>204</v>
      </c>
      <c r="C235" s="68">
        <v>2021</v>
      </c>
      <c r="D235" s="68" t="s">
        <v>12</v>
      </c>
      <c r="E235" s="142">
        <v>150000</v>
      </c>
      <c r="F235" s="142">
        <v>1</v>
      </c>
      <c r="G235" s="142">
        <v>150000</v>
      </c>
      <c r="H235" s="142">
        <v>1</v>
      </c>
      <c r="I235" s="142">
        <v>150000</v>
      </c>
    </row>
    <row r="236" spans="1:9" ht="15.75">
      <c r="A236" s="170">
        <v>228</v>
      </c>
      <c r="B236" s="169" t="s">
        <v>918</v>
      </c>
      <c r="C236" s="68">
        <v>2021</v>
      </c>
      <c r="D236" s="68" t="s">
        <v>12</v>
      </c>
      <c r="E236" s="142">
        <v>112000</v>
      </c>
      <c r="F236" s="142">
        <v>1</v>
      </c>
      <c r="G236" s="142">
        <v>112000</v>
      </c>
      <c r="H236" s="142">
        <v>1</v>
      </c>
      <c r="I236" s="142">
        <v>112000</v>
      </c>
    </row>
    <row r="237" spans="1:9" ht="15.75">
      <c r="A237" s="170">
        <v>229</v>
      </c>
      <c r="B237" s="169" t="s">
        <v>919</v>
      </c>
      <c r="C237" s="68">
        <v>2021</v>
      </c>
      <c r="D237" s="68" t="s">
        <v>12</v>
      </c>
      <c r="E237" s="142">
        <v>190000</v>
      </c>
      <c r="F237" s="142">
        <v>1</v>
      </c>
      <c r="G237" s="142">
        <v>190000</v>
      </c>
      <c r="H237" s="142">
        <v>1</v>
      </c>
      <c r="I237" s="142">
        <v>190000</v>
      </c>
    </row>
    <row r="238" spans="1:9" ht="15.75">
      <c r="A238" s="170">
        <v>230</v>
      </c>
      <c r="B238" s="169" t="s">
        <v>920</v>
      </c>
      <c r="C238" s="68">
        <v>2021</v>
      </c>
      <c r="D238" s="68" t="s">
        <v>12</v>
      </c>
      <c r="E238" s="142">
        <v>220000</v>
      </c>
      <c r="F238" s="142">
        <v>1</v>
      </c>
      <c r="G238" s="142">
        <v>220000</v>
      </c>
      <c r="H238" s="142">
        <v>1</v>
      </c>
      <c r="I238" s="142">
        <v>220000</v>
      </c>
    </row>
    <row r="239" spans="1:9" ht="15.75">
      <c r="A239" s="170">
        <v>231</v>
      </c>
      <c r="B239" s="169" t="s">
        <v>921</v>
      </c>
      <c r="C239" s="68">
        <v>2021</v>
      </c>
      <c r="D239" s="68" t="s">
        <v>12</v>
      </c>
      <c r="E239" s="142">
        <v>8000</v>
      </c>
      <c r="F239" s="142">
        <v>12</v>
      </c>
      <c r="G239" s="142">
        <v>96000</v>
      </c>
      <c r="H239" s="142">
        <v>12</v>
      </c>
      <c r="I239" s="142">
        <v>96000</v>
      </c>
    </row>
    <row r="240" spans="1:9" ht="15.75">
      <c r="A240" s="170">
        <v>232</v>
      </c>
      <c r="B240" s="169" t="s">
        <v>922</v>
      </c>
      <c r="C240" s="68">
        <v>2021</v>
      </c>
      <c r="D240" s="68" t="s">
        <v>12</v>
      </c>
      <c r="E240" s="142">
        <v>5500</v>
      </c>
      <c r="F240" s="142">
        <v>12</v>
      </c>
      <c r="G240" s="142">
        <v>66000</v>
      </c>
      <c r="H240" s="142">
        <v>12</v>
      </c>
      <c r="I240" s="142">
        <v>66000</v>
      </c>
    </row>
    <row r="241" spans="1:9" ht="15.75">
      <c r="A241" s="170">
        <v>233</v>
      </c>
      <c r="B241" s="169" t="s">
        <v>923</v>
      </c>
      <c r="C241" s="68">
        <v>2022</v>
      </c>
      <c r="D241" s="68" t="s">
        <v>12</v>
      </c>
      <c r="E241" s="142">
        <v>112740</v>
      </c>
      <c r="F241" s="142">
        <v>1</v>
      </c>
      <c r="G241" s="142">
        <v>112740</v>
      </c>
      <c r="H241" s="142">
        <v>1</v>
      </c>
      <c r="I241" s="142">
        <v>112740</v>
      </c>
    </row>
    <row r="242" spans="1:9" ht="15.75">
      <c r="A242" s="170">
        <v>234</v>
      </c>
      <c r="B242" s="169" t="s">
        <v>154</v>
      </c>
      <c r="C242" s="68">
        <v>2022</v>
      </c>
      <c r="D242" s="68" t="s">
        <v>12</v>
      </c>
      <c r="E242" s="142">
        <v>261000</v>
      </c>
      <c r="F242" s="142">
        <v>1</v>
      </c>
      <c r="G242" s="142">
        <v>261000</v>
      </c>
      <c r="H242" s="142">
        <v>1</v>
      </c>
      <c r="I242" s="142">
        <v>261000</v>
      </c>
    </row>
    <row r="243" spans="1:9" ht="15.75">
      <c r="A243" s="170">
        <v>235</v>
      </c>
      <c r="B243" s="169" t="s">
        <v>737</v>
      </c>
      <c r="C243" s="68">
        <v>2022</v>
      </c>
      <c r="D243" s="68" t="s">
        <v>12</v>
      </c>
      <c r="E243" s="142">
        <v>4286</v>
      </c>
      <c r="F243" s="142">
        <v>20</v>
      </c>
      <c r="G243" s="142">
        <v>85720</v>
      </c>
      <c r="H243" s="142">
        <v>20</v>
      </c>
      <c r="I243" s="142">
        <v>85720</v>
      </c>
    </row>
    <row r="244" spans="1:9" ht="15.75">
      <c r="A244" s="170">
        <v>236</v>
      </c>
      <c r="B244" s="169" t="s">
        <v>922</v>
      </c>
      <c r="C244" s="68">
        <v>2022</v>
      </c>
      <c r="D244" s="68" t="s">
        <v>12</v>
      </c>
      <c r="E244" s="142">
        <v>6500</v>
      </c>
      <c r="F244" s="142">
        <v>12</v>
      </c>
      <c r="G244" s="142">
        <v>78000</v>
      </c>
      <c r="H244" s="142">
        <v>12</v>
      </c>
      <c r="I244" s="142">
        <v>78000</v>
      </c>
    </row>
    <row r="245" spans="1:9" ht="15.75">
      <c r="A245" s="170">
        <v>237</v>
      </c>
      <c r="B245" s="169" t="s">
        <v>924</v>
      </c>
      <c r="C245" s="68">
        <v>2022</v>
      </c>
      <c r="D245" s="68" t="s">
        <v>12</v>
      </c>
      <c r="E245" s="142">
        <v>3000</v>
      </c>
      <c r="F245" s="142">
        <v>12</v>
      </c>
      <c r="G245" s="142">
        <v>36000</v>
      </c>
      <c r="H245" s="142">
        <v>12</v>
      </c>
      <c r="I245" s="142">
        <v>36000</v>
      </c>
    </row>
    <row r="246" spans="1:9" ht="15.75">
      <c r="A246" s="170">
        <v>238</v>
      </c>
      <c r="B246" s="169" t="s">
        <v>911</v>
      </c>
      <c r="C246" s="68">
        <v>2022</v>
      </c>
      <c r="D246" s="68" t="s">
        <v>12</v>
      </c>
      <c r="E246" s="142">
        <v>2600</v>
      </c>
      <c r="F246" s="142">
        <v>2</v>
      </c>
      <c r="G246" s="142">
        <v>5200</v>
      </c>
      <c r="H246" s="142">
        <v>2</v>
      </c>
      <c r="I246" s="142">
        <v>5200</v>
      </c>
    </row>
    <row r="247" spans="1:9" ht="15.75">
      <c r="A247" s="170">
        <v>239</v>
      </c>
      <c r="B247" s="169" t="s">
        <v>731</v>
      </c>
      <c r="C247" s="68">
        <v>2022</v>
      </c>
      <c r="D247" s="68" t="s">
        <v>12</v>
      </c>
      <c r="E247" s="142">
        <v>5500</v>
      </c>
      <c r="F247" s="142">
        <v>2</v>
      </c>
      <c r="G247" s="142">
        <v>11000</v>
      </c>
      <c r="H247" s="142">
        <v>2</v>
      </c>
      <c r="I247" s="142">
        <v>11000</v>
      </c>
    </row>
    <row r="248" spans="1:9" ht="15.75">
      <c r="A248" s="170">
        <v>240</v>
      </c>
      <c r="B248" s="169" t="s">
        <v>925</v>
      </c>
      <c r="C248" s="68">
        <v>2022</v>
      </c>
      <c r="D248" s="68" t="s">
        <v>12</v>
      </c>
      <c r="E248" s="142">
        <v>2200</v>
      </c>
      <c r="F248" s="142">
        <v>12</v>
      </c>
      <c r="G248" s="142">
        <v>26400</v>
      </c>
      <c r="H248" s="142">
        <v>12</v>
      </c>
      <c r="I248" s="142">
        <v>26400</v>
      </c>
    </row>
    <row r="249" spans="1:9" ht="15.75">
      <c r="A249" s="170">
        <v>241</v>
      </c>
      <c r="B249" s="169" t="s">
        <v>926</v>
      </c>
      <c r="C249" s="68">
        <v>2022</v>
      </c>
      <c r="D249" s="68" t="s">
        <v>12</v>
      </c>
      <c r="E249" s="142">
        <v>4000</v>
      </c>
      <c r="F249" s="142">
        <v>12</v>
      </c>
      <c r="G249" s="142">
        <v>48000</v>
      </c>
      <c r="H249" s="142">
        <v>12</v>
      </c>
      <c r="I249" s="142">
        <v>48000</v>
      </c>
    </row>
    <row r="250" spans="1:9" ht="15.75">
      <c r="A250" s="170">
        <v>242</v>
      </c>
      <c r="B250" s="169" t="s">
        <v>927</v>
      </c>
      <c r="C250" s="68">
        <v>2022</v>
      </c>
      <c r="D250" s="68" t="s">
        <v>12</v>
      </c>
      <c r="E250" s="142">
        <v>1000</v>
      </c>
      <c r="F250" s="142">
        <v>30</v>
      </c>
      <c r="G250" s="142">
        <v>30000</v>
      </c>
      <c r="H250" s="142">
        <v>30</v>
      </c>
      <c r="I250" s="142">
        <v>30000</v>
      </c>
    </row>
    <row r="251" spans="1:9" ht="15.75">
      <c r="A251" s="170">
        <v>243</v>
      </c>
      <c r="B251" s="169" t="s">
        <v>928</v>
      </c>
      <c r="C251" s="68">
        <v>2022</v>
      </c>
      <c r="D251" s="68" t="s">
        <v>12</v>
      </c>
      <c r="E251" s="142">
        <v>250</v>
      </c>
      <c r="F251" s="142">
        <v>100</v>
      </c>
      <c r="G251" s="142">
        <v>25000</v>
      </c>
      <c r="H251" s="142">
        <v>100</v>
      </c>
      <c r="I251" s="142">
        <v>25000</v>
      </c>
    </row>
    <row r="252" spans="1:9" ht="15.75">
      <c r="A252" s="170">
        <v>244</v>
      </c>
      <c r="B252" s="169" t="s">
        <v>200</v>
      </c>
      <c r="C252" s="68">
        <v>2022</v>
      </c>
      <c r="D252" s="68" t="s">
        <v>12</v>
      </c>
      <c r="E252" s="142">
        <v>25000</v>
      </c>
      <c r="F252" s="142">
        <v>1</v>
      </c>
      <c r="G252" s="142">
        <v>25000</v>
      </c>
      <c r="H252" s="142">
        <v>1</v>
      </c>
      <c r="I252" s="142">
        <v>25000</v>
      </c>
    </row>
    <row r="253" spans="1:9" ht="15.75">
      <c r="A253" s="170">
        <v>245</v>
      </c>
      <c r="B253" s="169" t="s">
        <v>929</v>
      </c>
      <c r="C253" s="68">
        <v>2022</v>
      </c>
      <c r="D253" s="68" t="s">
        <v>12</v>
      </c>
      <c r="E253" s="142">
        <v>350</v>
      </c>
      <c r="F253" s="142">
        <v>100</v>
      </c>
      <c r="G253" s="142">
        <v>35000</v>
      </c>
      <c r="H253" s="142">
        <v>100</v>
      </c>
      <c r="I253" s="142">
        <v>35000</v>
      </c>
    </row>
    <row r="254" spans="1:9" ht="15.75">
      <c r="A254" s="170">
        <v>246</v>
      </c>
      <c r="B254" s="169" t="s">
        <v>930</v>
      </c>
      <c r="C254" s="68">
        <v>2022</v>
      </c>
      <c r="D254" s="68" t="s">
        <v>12</v>
      </c>
      <c r="E254" s="142">
        <v>400</v>
      </c>
      <c r="F254" s="142">
        <v>100</v>
      </c>
      <c r="G254" s="142">
        <v>40000</v>
      </c>
      <c r="H254" s="142">
        <v>100</v>
      </c>
      <c r="I254" s="142">
        <v>40000</v>
      </c>
    </row>
    <row r="255" spans="1:9" ht="15.75">
      <c r="A255" s="170">
        <v>247</v>
      </c>
      <c r="B255" s="169" t="s">
        <v>931</v>
      </c>
      <c r="C255" s="68">
        <v>2022</v>
      </c>
      <c r="D255" s="68" t="s">
        <v>12</v>
      </c>
      <c r="E255" s="142">
        <v>8000</v>
      </c>
      <c r="F255" s="142">
        <v>4</v>
      </c>
      <c r="G255" s="142">
        <v>32000</v>
      </c>
      <c r="H255" s="142">
        <v>4</v>
      </c>
      <c r="I255" s="142">
        <v>32000</v>
      </c>
    </row>
    <row r="256" spans="1:9" ht="15.75">
      <c r="A256" s="170">
        <v>248</v>
      </c>
      <c r="B256" s="169" t="s">
        <v>932</v>
      </c>
      <c r="C256" s="68">
        <v>2022</v>
      </c>
      <c r="D256" s="68" t="s">
        <v>12</v>
      </c>
      <c r="E256" s="142">
        <v>17500</v>
      </c>
      <c r="F256" s="142">
        <v>1</v>
      </c>
      <c r="G256" s="142">
        <v>17500</v>
      </c>
      <c r="H256" s="142">
        <v>1</v>
      </c>
      <c r="I256" s="142">
        <v>17500</v>
      </c>
    </row>
    <row r="257" spans="1:9" ht="15.75">
      <c r="A257" s="170">
        <v>249</v>
      </c>
      <c r="B257" s="169" t="s">
        <v>933</v>
      </c>
      <c r="C257" s="68">
        <v>2022</v>
      </c>
      <c r="D257" s="68" t="s">
        <v>12</v>
      </c>
      <c r="E257" s="142">
        <v>45000</v>
      </c>
      <c r="F257" s="142">
        <v>2</v>
      </c>
      <c r="G257" s="142">
        <v>90000</v>
      </c>
      <c r="H257" s="142">
        <v>2</v>
      </c>
      <c r="I257" s="142">
        <v>90000</v>
      </c>
    </row>
    <row r="258" spans="1:9" ht="31.5">
      <c r="A258" s="170">
        <v>250</v>
      </c>
      <c r="B258" s="169" t="s">
        <v>934</v>
      </c>
      <c r="C258" s="68">
        <v>2022</v>
      </c>
      <c r="D258" s="68" t="s">
        <v>12</v>
      </c>
      <c r="E258" s="142">
        <v>50000</v>
      </c>
      <c r="F258" s="142">
        <v>13</v>
      </c>
      <c r="G258" s="142">
        <v>650000</v>
      </c>
      <c r="H258" s="142">
        <v>13</v>
      </c>
      <c r="I258" s="142">
        <v>650000</v>
      </c>
    </row>
    <row r="259" spans="1:9" ht="15.75">
      <c r="A259" s="170">
        <v>251</v>
      </c>
      <c r="B259" s="169" t="s">
        <v>935</v>
      </c>
      <c r="C259" s="68">
        <v>2022</v>
      </c>
      <c r="D259" s="68" t="s">
        <v>12</v>
      </c>
      <c r="E259" s="142">
        <v>850</v>
      </c>
      <c r="F259" s="142">
        <v>305</v>
      </c>
      <c r="G259" s="142">
        <v>259250</v>
      </c>
      <c r="H259" s="142">
        <v>305</v>
      </c>
      <c r="I259" s="142">
        <v>259250</v>
      </c>
    </row>
    <row r="260" spans="1:9" ht="15.75">
      <c r="A260" s="170">
        <v>252</v>
      </c>
      <c r="B260" s="169" t="s">
        <v>95</v>
      </c>
      <c r="C260" s="68">
        <v>2023</v>
      </c>
      <c r="D260" s="68" t="s">
        <v>12</v>
      </c>
      <c r="E260" s="142">
        <v>76154</v>
      </c>
      <c r="F260" s="142">
        <v>13</v>
      </c>
      <c r="G260" s="142">
        <v>990000</v>
      </c>
      <c r="H260" s="142">
        <v>13</v>
      </c>
      <c r="I260" s="142">
        <v>990000</v>
      </c>
    </row>
    <row r="261" spans="1:9" ht="15.75">
      <c r="A261" s="170">
        <v>253</v>
      </c>
      <c r="B261" s="169" t="s">
        <v>892</v>
      </c>
      <c r="C261" s="68">
        <v>2023</v>
      </c>
      <c r="D261" s="68" t="s">
        <v>12</v>
      </c>
      <c r="E261" s="142">
        <v>10000</v>
      </c>
      <c r="F261" s="142">
        <v>20</v>
      </c>
      <c r="G261" s="142">
        <v>200000</v>
      </c>
      <c r="H261" s="142">
        <v>20</v>
      </c>
      <c r="I261" s="142">
        <v>200000</v>
      </c>
    </row>
    <row r="262" spans="1:9" ht="15.75">
      <c r="A262" s="170">
        <v>254</v>
      </c>
      <c r="B262" s="169" t="s">
        <v>766</v>
      </c>
      <c r="C262" s="68">
        <v>2023</v>
      </c>
      <c r="D262" s="68" t="s">
        <v>364</v>
      </c>
      <c r="E262" s="142">
        <v>2000</v>
      </c>
      <c r="F262" s="142">
        <v>35</v>
      </c>
      <c r="G262" s="142">
        <v>70000</v>
      </c>
      <c r="H262" s="142">
        <v>35</v>
      </c>
      <c r="I262" s="142">
        <v>70000</v>
      </c>
    </row>
    <row r="263" spans="1:9" ht="15.75">
      <c r="A263" s="170">
        <v>255</v>
      </c>
      <c r="B263" s="169" t="s">
        <v>193</v>
      </c>
      <c r="C263" s="68">
        <v>2023</v>
      </c>
      <c r="D263" s="68" t="s">
        <v>12</v>
      </c>
      <c r="E263" s="142">
        <v>30000</v>
      </c>
      <c r="F263" s="142">
        <v>1</v>
      </c>
      <c r="G263" s="142">
        <v>30000</v>
      </c>
      <c r="H263" s="142">
        <v>1</v>
      </c>
      <c r="I263" s="142">
        <v>30000</v>
      </c>
    </row>
    <row r="264" spans="1:9" ht="31.5">
      <c r="A264" s="170">
        <v>256</v>
      </c>
      <c r="B264" s="169" t="s">
        <v>936</v>
      </c>
      <c r="C264" s="68">
        <v>2023</v>
      </c>
      <c r="D264" s="68" t="s">
        <v>12</v>
      </c>
      <c r="E264" s="142">
        <v>180300</v>
      </c>
      <c r="F264" s="142">
        <v>1</v>
      </c>
      <c r="G264" s="142">
        <v>180300</v>
      </c>
      <c r="H264" s="142">
        <v>1</v>
      </c>
      <c r="I264" s="142">
        <v>180300</v>
      </c>
    </row>
    <row r="265" spans="1:9" ht="15.75">
      <c r="A265" s="170">
        <v>257</v>
      </c>
      <c r="B265" s="169" t="s">
        <v>937</v>
      </c>
      <c r="C265" s="68">
        <v>2023</v>
      </c>
      <c r="D265" s="68" t="s">
        <v>12</v>
      </c>
      <c r="E265" s="142">
        <v>30000</v>
      </c>
      <c r="F265" s="142">
        <v>12</v>
      </c>
      <c r="G265" s="142">
        <v>360000</v>
      </c>
      <c r="H265" s="142">
        <v>12</v>
      </c>
      <c r="I265" s="142">
        <v>360000</v>
      </c>
    </row>
    <row r="266" spans="1:9" ht="15.75">
      <c r="A266" s="170">
        <v>258</v>
      </c>
      <c r="B266" s="169" t="s">
        <v>938</v>
      </c>
      <c r="C266" s="68">
        <v>2023</v>
      </c>
      <c r="D266" s="68" t="s">
        <v>12</v>
      </c>
      <c r="E266" s="142">
        <v>3000</v>
      </c>
      <c r="F266" s="142">
        <v>1</v>
      </c>
      <c r="G266" s="142">
        <v>3000</v>
      </c>
      <c r="H266" s="142">
        <v>1</v>
      </c>
      <c r="I266" s="142">
        <v>3000</v>
      </c>
    </row>
    <row r="267" spans="1:9" ht="15.75">
      <c r="A267" s="170">
        <v>259</v>
      </c>
      <c r="B267" s="169" t="s">
        <v>939</v>
      </c>
      <c r="C267" s="68">
        <v>2023</v>
      </c>
      <c r="D267" s="68" t="s">
        <v>12</v>
      </c>
      <c r="E267" s="142">
        <v>7400</v>
      </c>
      <c r="F267" s="142">
        <v>1</v>
      </c>
      <c r="G267" s="142">
        <v>7400</v>
      </c>
      <c r="H267" s="142">
        <v>1</v>
      </c>
      <c r="I267" s="142">
        <v>7400</v>
      </c>
    </row>
    <row r="268" spans="1:9" ht="15.75">
      <c r="A268" s="170">
        <v>260</v>
      </c>
      <c r="B268" s="169" t="s">
        <v>940</v>
      </c>
      <c r="C268" s="68">
        <v>2023</v>
      </c>
      <c r="D268" s="68" t="s">
        <v>12</v>
      </c>
      <c r="E268" s="142">
        <v>2800</v>
      </c>
      <c r="F268" s="142">
        <v>1</v>
      </c>
      <c r="G268" s="142">
        <v>2800</v>
      </c>
      <c r="H268" s="142">
        <v>1</v>
      </c>
      <c r="I268" s="142">
        <v>2800</v>
      </c>
    </row>
    <row r="269" spans="1:9" ht="15.75">
      <c r="A269" s="170">
        <v>261</v>
      </c>
      <c r="B269" s="169" t="s">
        <v>941</v>
      </c>
      <c r="C269" s="68">
        <v>2023</v>
      </c>
      <c r="D269" s="68" t="s">
        <v>12</v>
      </c>
      <c r="E269" s="142">
        <v>3400</v>
      </c>
      <c r="F269" s="142">
        <v>1</v>
      </c>
      <c r="G269" s="142">
        <v>3400</v>
      </c>
      <c r="H269" s="142">
        <v>1</v>
      </c>
      <c r="I269" s="142">
        <v>3400</v>
      </c>
    </row>
    <row r="270" spans="1:9" ht="15.75">
      <c r="A270" s="170">
        <v>262</v>
      </c>
      <c r="B270" s="169" t="s">
        <v>942</v>
      </c>
      <c r="C270" s="68">
        <v>2023</v>
      </c>
      <c r="D270" s="68" t="s">
        <v>12</v>
      </c>
      <c r="E270" s="142">
        <v>450000</v>
      </c>
      <c r="F270" s="142">
        <v>2</v>
      </c>
      <c r="G270" s="142">
        <v>900000</v>
      </c>
      <c r="H270" s="142">
        <v>2</v>
      </c>
      <c r="I270" s="142">
        <v>900000</v>
      </c>
    </row>
    <row r="271" spans="1:9" ht="15.75">
      <c r="A271" s="170">
        <v>263</v>
      </c>
      <c r="B271" s="169" t="s">
        <v>943</v>
      </c>
      <c r="C271" s="68">
        <v>2023</v>
      </c>
      <c r="D271" s="68" t="s">
        <v>12</v>
      </c>
      <c r="E271" s="142">
        <v>165000</v>
      </c>
      <c r="F271" s="142">
        <v>1</v>
      </c>
      <c r="G271" s="142">
        <v>165000</v>
      </c>
      <c r="H271" s="142">
        <v>1</v>
      </c>
      <c r="I271" s="142">
        <v>165000</v>
      </c>
    </row>
    <row r="272" spans="1:9" ht="15.75">
      <c r="A272" s="1188"/>
      <c r="B272" s="1190"/>
      <c r="C272" s="68"/>
      <c r="D272" s="68"/>
      <c r="E272" s="142"/>
      <c r="F272" s="142" t="s">
        <v>944</v>
      </c>
      <c r="G272" s="142">
        <v>35193105</v>
      </c>
      <c r="H272" s="142" t="s">
        <v>944</v>
      </c>
      <c r="I272" s="141">
        <v>35193105</v>
      </c>
    </row>
    <row r="275" spans="1:8" ht="16.5">
      <c r="A275" s="1229" t="s">
        <v>946</v>
      </c>
      <c r="B275" s="1229"/>
      <c r="C275" s="1229"/>
      <c r="D275" s="1229"/>
      <c r="E275" s="1229"/>
      <c r="F275" s="1229"/>
      <c r="G275" s="1229"/>
      <c r="H275" s="1229"/>
    </row>
    <row r="276" spans="1:8" ht="16.5">
      <c r="A276" s="1229" t="s">
        <v>947</v>
      </c>
      <c r="B276" s="1229" t="s">
        <v>720</v>
      </c>
      <c r="C276" s="1229"/>
      <c r="D276" s="1229"/>
      <c r="E276" s="1229"/>
      <c r="F276" s="1229"/>
      <c r="G276" s="1229"/>
      <c r="H276" s="1229"/>
    </row>
    <row r="277" spans="1:8" ht="15.75">
      <c r="A277" s="159"/>
      <c r="B277" s="172"/>
      <c r="C277" s="138"/>
      <c r="D277" s="173"/>
      <c r="E277" s="172"/>
      <c r="F277" s="173"/>
      <c r="G277" s="173"/>
      <c r="H277" s="172"/>
    </row>
    <row r="278" spans="1:8">
      <c r="A278" s="1230" t="s">
        <v>678</v>
      </c>
      <c r="B278" s="1230" t="s">
        <v>679</v>
      </c>
      <c r="C278" s="1232" t="s">
        <v>5</v>
      </c>
      <c r="D278" s="1234" t="s">
        <v>724</v>
      </c>
      <c r="E278" s="1236" t="s">
        <v>682</v>
      </c>
      <c r="F278" s="1237"/>
      <c r="G278" s="1228" t="s">
        <v>683</v>
      </c>
      <c r="H278" s="1228"/>
    </row>
    <row r="279" spans="1:8" ht="25.5">
      <c r="A279" s="1231"/>
      <c r="B279" s="1231"/>
      <c r="C279" s="1233"/>
      <c r="D279" s="1235"/>
      <c r="E279" s="139" t="s">
        <v>684</v>
      </c>
      <c r="F279" s="161" t="s">
        <v>685</v>
      </c>
      <c r="G279" s="162" t="s">
        <v>725</v>
      </c>
      <c r="H279" s="78" t="s">
        <v>726</v>
      </c>
    </row>
    <row r="280" spans="1:8" ht="15.75">
      <c r="A280" s="141">
        <v>1</v>
      </c>
      <c r="B280" s="141" t="s">
        <v>948</v>
      </c>
      <c r="C280" s="141" t="s">
        <v>949</v>
      </c>
      <c r="D280" s="142">
        <v>3950</v>
      </c>
      <c r="E280" s="141">
        <v>29.84</v>
      </c>
      <c r="F280" s="176">
        <v>117868</v>
      </c>
      <c r="G280" s="141">
        <v>29.84</v>
      </c>
      <c r="H280" s="176">
        <v>117868</v>
      </c>
    </row>
    <row r="281" spans="1:8" ht="15.75">
      <c r="A281" s="163">
        <v>2</v>
      </c>
      <c r="B281" s="141" t="s">
        <v>950</v>
      </c>
      <c r="C281" s="141" t="s">
        <v>949</v>
      </c>
      <c r="D281" s="141">
        <v>440</v>
      </c>
      <c r="E281" s="142">
        <v>44.96</v>
      </c>
      <c r="F281" s="176">
        <v>19782.400000000001</v>
      </c>
      <c r="G281" s="142">
        <v>44.96</v>
      </c>
      <c r="H281" s="176">
        <v>19782.400000000001</v>
      </c>
    </row>
    <row r="282" spans="1:8" ht="15.75">
      <c r="A282" s="141">
        <v>3</v>
      </c>
      <c r="B282" s="141" t="s">
        <v>951</v>
      </c>
      <c r="C282" s="141" t="s">
        <v>949</v>
      </c>
      <c r="D282" s="141">
        <v>420</v>
      </c>
      <c r="E282" s="142">
        <v>36.200000000000003</v>
      </c>
      <c r="F282" s="176">
        <v>15204</v>
      </c>
      <c r="G282" s="142">
        <v>36.200000000000003</v>
      </c>
      <c r="H282" s="176">
        <v>15204</v>
      </c>
    </row>
    <row r="283" spans="1:8" ht="15.75">
      <c r="A283" s="163">
        <v>4</v>
      </c>
      <c r="B283" s="141" t="s">
        <v>952</v>
      </c>
      <c r="C283" s="141" t="s">
        <v>949</v>
      </c>
      <c r="D283" s="141">
        <v>402.8</v>
      </c>
      <c r="E283" s="142">
        <v>61.9</v>
      </c>
      <c r="F283" s="176">
        <v>24933</v>
      </c>
      <c r="G283" s="142">
        <v>61.9</v>
      </c>
      <c r="H283" s="176">
        <v>24933</v>
      </c>
    </row>
    <row r="284" spans="1:8" ht="15.75">
      <c r="A284" s="141">
        <v>5</v>
      </c>
      <c r="B284" s="141" t="s">
        <v>953</v>
      </c>
      <c r="C284" s="141" t="s">
        <v>954</v>
      </c>
      <c r="D284" s="141">
        <v>940</v>
      </c>
      <c r="E284" s="142">
        <v>32</v>
      </c>
      <c r="F284" s="176">
        <v>30080</v>
      </c>
      <c r="G284" s="142">
        <v>32</v>
      </c>
      <c r="H284" s="176">
        <v>30080</v>
      </c>
    </row>
    <row r="285" spans="1:8" ht="15.75">
      <c r="A285" s="141">
        <v>6</v>
      </c>
      <c r="B285" s="141" t="s">
        <v>955</v>
      </c>
      <c r="C285" s="141" t="s">
        <v>949</v>
      </c>
      <c r="D285" s="141">
        <v>854.4</v>
      </c>
      <c r="E285" s="142">
        <v>24.36</v>
      </c>
      <c r="F285" s="176">
        <v>20813.18</v>
      </c>
      <c r="G285" s="142">
        <v>24.36</v>
      </c>
      <c r="H285" s="176">
        <v>20813.18</v>
      </c>
    </row>
    <row r="286" spans="1:8" ht="15.75">
      <c r="A286" s="163">
        <v>7</v>
      </c>
      <c r="B286" s="141" t="s">
        <v>956</v>
      </c>
      <c r="C286" s="141" t="s">
        <v>949</v>
      </c>
      <c r="D286" s="141">
        <v>680</v>
      </c>
      <c r="E286" s="142">
        <v>16.100000000000001</v>
      </c>
      <c r="F286" s="176">
        <v>10948</v>
      </c>
      <c r="G286" s="142">
        <v>16.100000000000001</v>
      </c>
      <c r="H286" s="176">
        <v>10948</v>
      </c>
    </row>
    <row r="287" spans="1:8" ht="15.75">
      <c r="A287" s="141">
        <v>8</v>
      </c>
      <c r="B287" s="141" t="s">
        <v>957</v>
      </c>
      <c r="C287" s="141" t="s">
        <v>949</v>
      </c>
      <c r="D287" s="141">
        <v>416</v>
      </c>
      <c r="E287" s="142">
        <v>3.7</v>
      </c>
      <c r="F287" s="176">
        <v>1539.2</v>
      </c>
      <c r="G287" s="142">
        <v>3.7</v>
      </c>
      <c r="H287" s="176">
        <v>1539.2</v>
      </c>
    </row>
    <row r="288" spans="1:8" ht="15.75">
      <c r="A288" s="141">
        <v>9</v>
      </c>
      <c r="B288" s="141" t="s">
        <v>958</v>
      </c>
      <c r="C288" s="141" t="s">
        <v>949</v>
      </c>
      <c r="D288" s="141">
        <v>297</v>
      </c>
      <c r="E288" s="142" t="s">
        <v>959</v>
      </c>
      <c r="F288" s="176">
        <v>237.6</v>
      </c>
      <c r="G288" s="142" t="s">
        <v>959</v>
      </c>
      <c r="H288" s="176">
        <v>237.6</v>
      </c>
    </row>
    <row r="289" spans="1:8" ht="15.75">
      <c r="A289" s="141">
        <v>10</v>
      </c>
      <c r="B289" s="141" t="s">
        <v>960</v>
      </c>
      <c r="C289" s="141" t="s">
        <v>949</v>
      </c>
      <c r="D289" s="141">
        <v>680</v>
      </c>
      <c r="E289" s="142">
        <v>24.3</v>
      </c>
      <c r="F289" s="176">
        <v>16524</v>
      </c>
      <c r="G289" s="142">
        <v>24.3</v>
      </c>
      <c r="H289" s="176">
        <v>16524</v>
      </c>
    </row>
    <row r="290" spans="1:8" ht="15.75">
      <c r="A290" s="141">
        <v>11</v>
      </c>
      <c r="B290" s="141" t="s">
        <v>961</v>
      </c>
      <c r="C290" s="141" t="s">
        <v>949</v>
      </c>
      <c r="D290" s="141">
        <v>429.99</v>
      </c>
      <c r="E290" s="142">
        <v>18.100000000000001</v>
      </c>
      <c r="F290" s="176">
        <v>7782.81</v>
      </c>
      <c r="G290" s="142">
        <v>18.100000000000001</v>
      </c>
      <c r="H290" s="176">
        <v>7782.81</v>
      </c>
    </row>
    <row r="291" spans="1:8" ht="15.75">
      <c r="A291" s="163">
        <v>12</v>
      </c>
      <c r="B291" s="141" t="s">
        <v>962</v>
      </c>
      <c r="C291" s="141" t="s">
        <v>949</v>
      </c>
      <c r="D291" s="141">
        <v>672</v>
      </c>
      <c r="E291" s="142">
        <v>5.92</v>
      </c>
      <c r="F291" s="176">
        <v>3978.24</v>
      </c>
      <c r="G291" s="142">
        <v>5.92</v>
      </c>
      <c r="H291" s="176">
        <v>3978.24</v>
      </c>
    </row>
    <row r="292" spans="1:8" ht="15.75">
      <c r="A292" s="141">
        <v>13</v>
      </c>
      <c r="B292" s="141" t="s">
        <v>963</v>
      </c>
      <c r="C292" s="141" t="s">
        <v>949</v>
      </c>
      <c r="D292" s="141">
        <v>140.49</v>
      </c>
      <c r="E292" s="142">
        <v>37</v>
      </c>
      <c r="F292" s="176">
        <v>5198.13</v>
      </c>
      <c r="G292" s="142">
        <v>37</v>
      </c>
      <c r="H292" s="176">
        <v>5198.13</v>
      </c>
    </row>
    <row r="293" spans="1:8" ht="15.75">
      <c r="A293" s="163">
        <v>14</v>
      </c>
      <c r="B293" s="10" t="s">
        <v>964</v>
      </c>
      <c r="C293" s="141" t="s">
        <v>949</v>
      </c>
      <c r="D293" s="10">
        <v>4880</v>
      </c>
      <c r="E293" s="84">
        <v>0.2</v>
      </c>
      <c r="F293" s="176">
        <v>976</v>
      </c>
      <c r="G293" s="84">
        <v>0.2</v>
      </c>
      <c r="H293" s="176">
        <v>976</v>
      </c>
    </row>
    <row r="294" spans="1:8" ht="15.75">
      <c r="A294" s="141">
        <v>16</v>
      </c>
      <c r="B294" s="10" t="s">
        <v>965</v>
      </c>
      <c r="C294" s="141" t="s">
        <v>949</v>
      </c>
      <c r="D294" s="10">
        <v>3440</v>
      </c>
      <c r="E294" s="84">
        <v>0.9</v>
      </c>
      <c r="F294" s="176">
        <v>3096</v>
      </c>
      <c r="G294" s="84">
        <v>0.9</v>
      </c>
      <c r="H294" s="176">
        <v>3096</v>
      </c>
    </row>
    <row r="295" spans="1:8" ht="15.75">
      <c r="A295" s="163">
        <v>17</v>
      </c>
      <c r="B295" s="10" t="s">
        <v>966</v>
      </c>
      <c r="C295" s="141" t="s">
        <v>949</v>
      </c>
      <c r="D295" s="10">
        <v>218.9</v>
      </c>
      <c r="E295" s="84">
        <v>75</v>
      </c>
      <c r="F295" s="176">
        <v>16417.5</v>
      </c>
      <c r="G295" s="84">
        <v>75</v>
      </c>
      <c r="H295" s="176">
        <v>16417.5</v>
      </c>
    </row>
    <row r="296" spans="1:8" ht="15.75">
      <c r="A296" s="163">
        <v>18</v>
      </c>
      <c r="B296" s="10" t="s">
        <v>967</v>
      </c>
      <c r="C296" s="141" t="s">
        <v>949</v>
      </c>
      <c r="D296" s="10">
        <v>229.86</v>
      </c>
      <c r="E296" s="84">
        <v>2</v>
      </c>
      <c r="F296" s="176">
        <v>459.72</v>
      </c>
      <c r="G296" s="84">
        <v>2</v>
      </c>
      <c r="H296" s="176">
        <v>459.72</v>
      </c>
    </row>
    <row r="297" spans="1:8" ht="15.75">
      <c r="A297" s="163">
        <v>19</v>
      </c>
      <c r="B297" s="10" t="s">
        <v>968</v>
      </c>
      <c r="C297" s="141" t="s">
        <v>949</v>
      </c>
      <c r="D297" s="10">
        <v>3480</v>
      </c>
      <c r="E297" s="84">
        <v>5</v>
      </c>
      <c r="F297" s="176">
        <v>17400</v>
      </c>
      <c r="G297" s="84">
        <v>5</v>
      </c>
      <c r="H297" s="176">
        <v>17400</v>
      </c>
    </row>
    <row r="298" spans="1:8" ht="15.75">
      <c r="A298" s="163">
        <v>20</v>
      </c>
      <c r="B298" s="10" t="s">
        <v>969</v>
      </c>
      <c r="C298" s="141" t="s">
        <v>949</v>
      </c>
      <c r="D298" s="10">
        <v>1430</v>
      </c>
      <c r="E298" s="84">
        <v>27.5</v>
      </c>
      <c r="F298" s="176">
        <v>39325</v>
      </c>
      <c r="G298" s="84">
        <v>27.5</v>
      </c>
      <c r="H298" s="176">
        <v>39325</v>
      </c>
    </row>
    <row r="299" spans="1:8" ht="15.75">
      <c r="A299" s="1188" t="s">
        <v>970</v>
      </c>
      <c r="B299" s="1190"/>
      <c r="C299" s="68"/>
      <c r="D299" s="142"/>
      <c r="E299" s="142">
        <v>444.98</v>
      </c>
      <c r="F299" s="176">
        <v>352562.8</v>
      </c>
      <c r="G299" s="142">
        <v>444.98</v>
      </c>
      <c r="H299" s="176">
        <v>352562.8</v>
      </c>
    </row>
    <row r="302" spans="1:8" ht="16.5">
      <c r="A302" s="1229" t="s">
        <v>946</v>
      </c>
      <c r="B302" s="1229"/>
      <c r="C302" s="1229"/>
      <c r="D302" s="1229"/>
      <c r="E302" s="1229"/>
      <c r="F302" s="1229"/>
      <c r="G302" s="1229"/>
      <c r="H302" s="1229"/>
    </row>
    <row r="303" spans="1:8" ht="16.5">
      <c r="A303" s="1229" t="s">
        <v>971</v>
      </c>
      <c r="B303" s="1229" t="s">
        <v>720</v>
      </c>
      <c r="C303" s="1229"/>
      <c r="D303" s="1229"/>
      <c r="E303" s="1229"/>
      <c r="F303" s="1229"/>
      <c r="G303" s="1229"/>
      <c r="H303" s="1229"/>
    </row>
    <row r="304" spans="1:8" ht="15.75">
      <c r="A304" s="159"/>
      <c r="B304" s="172"/>
      <c r="C304" s="138"/>
      <c r="D304" s="173"/>
      <c r="E304" s="172"/>
      <c r="F304" s="173"/>
      <c r="G304" s="173"/>
      <c r="H304" s="172"/>
    </row>
    <row r="305" spans="1:8">
      <c r="A305" s="1230" t="s">
        <v>678</v>
      </c>
      <c r="B305" s="1230" t="s">
        <v>679</v>
      </c>
      <c r="C305" s="1232" t="s">
        <v>5</v>
      </c>
      <c r="D305" s="1234" t="s">
        <v>724</v>
      </c>
      <c r="E305" s="1236" t="s">
        <v>682</v>
      </c>
      <c r="F305" s="1237"/>
      <c r="G305" s="1228" t="s">
        <v>683</v>
      </c>
      <c r="H305" s="1228"/>
    </row>
    <row r="306" spans="1:8" ht="25.5">
      <c r="A306" s="1231"/>
      <c r="B306" s="1231"/>
      <c r="C306" s="1233"/>
      <c r="D306" s="1235"/>
      <c r="E306" s="139" t="s">
        <v>684</v>
      </c>
      <c r="F306" s="161" t="s">
        <v>685</v>
      </c>
      <c r="G306" s="162" t="s">
        <v>725</v>
      </c>
      <c r="H306" s="78" t="s">
        <v>726</v>
      </c>
    </row>
    <row r="307" spans="1:8" ht="15.75">
      <c r="A307" s="141">
        <v>1</v>
      </c>
      <c r="B307" s="141" t="s">
        <v>972</v>
      </c>
      <c r="C307" s="141" t="s">
        <v>12</v>
      </c>
      <c r="D307" s="142">
        <v>780</v>
      </c>
      <c r="E307" s="141">
        <v>11</v>
      </c>
      <c r="F307" s="177">
        <v>8580</v>
      </c>
      <c r="G307" s="141">
        <v>11</v>
      </c>
      <c r="H307" s="177">
        <v>8580</v>
      </c>
    </row>
    <row r="308" spans="1:8" ht="15.75">
      <c r="A308" s="163">
        <v>2</v>
      </c>
      <c r="B308" s="141" t="s">
        <v>973</v>
      </c>
      <c r="C308" s="141" t="s">
        <v>12</v>
      </c>
      <c r="D308" s="141">
        <v>320</v>
      </c>
      <c r="E308" s="142">
        <v>25</v>
      </c>
      <c r="F308" s="177">
        <v>8000</v>
      </c>
      <c r="G308" s="142">
        <v>25</v>
      </c>
      <c r="H308" s="177">
        <v>8000</v>
      </c>
    </row>
    <row r="309" spans="1:8" ht="15.75">
      <c r="A309" s="141">
        <v>3</v>
      </c>
      <c r="B309" s="141" t="s">
        <v>974</v>
      </c>
      <c r="C309" s="141" t="s">
        <v>12</v>
      </c>
      <c r="D309" s="141">
        <v>370</v>
      </c>
      <c r="E309" s="142">
        <v>26</v>
      </c>
      <c r="F309" s="177">
        <v>9620</v>
      </c>
      <c r="G309" s="142">
        <v>26</v>
      </c>
      <c r="H309" s="177">
        <v>9620</v>
      </c>
    </row>
    <row r="310" spans="1:8" ht="15.75">
      <c r="A310" s="163">
        <v>4</v>
      </c>
      <c r="B310" s="141" t="s">
        <v>975</v>
      </c>
      <c r="C310" s="141" t="s">
        <v>949</v>
      </c>
      <c r="D310" s="141">
        <v>800</v>
      </c>
      <c r="E310" s="142">
        <v>20</v>
      </c>
      <c r="F310" s="177">
        <v>16000</v>
      </c>
      <c r="G310" s="142">
        <v>20</v>
      </c>
      <c r="H310" s="177">
        <v>16000</v>
      </c>
    </row>
    <row r="311" spans="1:8" ht="15.75">
      <c r="A311" s="141">
        <v>5</v>
      </c>
      <c r="B311" s="141" t="s">
        <v>976</v>
      </c>
      <c r="C311" s="141" t="s">
        <v>12</v>
      </c>
      <c r="D311" s="141">
        <v>480</v>
      </c>
      <c r="E311" s="142">
        <v>24</v>
      </c>
      <c r="F311" s="177">
        <v>11520</v>
      </c>
      <c r="G311" s="142">
        <v>24</v>
      </c>
      <c r="H311" s="177">
        <v>11520</v>
      </c>
    </row>
    <row r="312" spans="1:8" ht="15.75">
      <c r="A312" s="141">
        <v>6</v>
      </c>
      <c r="B312" s="141" t="s">
        <v>977</v>
      </c>
      <c r="C312" s="141" t="s">
        <v>12</v>
      </c>
      <c r="D312" s="141">
        <v>450</v>
      </c>
      <c r="E312" s="142">
        <v>15</v>
      </c>
      <c r="F312" s="177">
        <v>6750</v>
      </c>
      <c r="G312" s="142">
        <v>15</v>
      </c>
      <c r="H312" s="177">
        <v>6750</v>
      </c>
    </row>
    <row r="313" spans="1:8" ht="15.75">
      <c r="A313" s="163">
        <v>7</v>
      </c>
      <c r="B313" s="141" t="s">
        <v>978</v>
      </c>
      <c r="C313" s="141" t="s">
        <v>12</v>
      </c>
      <c r="D313" s="141">
        <v>200</v>
      </c>
      <c r="E313" s="142">
        <v>9</v>
      </c>
      <c r="F313" s="177">
        <v>1800</v>
      </c>
      <c r="G313" s="142">
        <v>9</v>
      </c>
      <c r="H313" s="177">
        <v>1800</v>
      </c>
    </row>
    <row r="314" spans="1:8" ht="15.75">
      <c r="A314" s="141">
        <v>8</v>
      </c>
      <c r="B314" s="141" t="s">
        <v>979</v>
      </c>
      <c r="C314" s="141" t="s">
        <v>12</v>
      </c>
      <c r="D314" s="141">
        <v>70</v>
      </c>
      <c r="E314" s="142">
        <v>10</v>
      </c>
      <c r="F314" s="177">
        <v>700</v>
      </c>
      <c r="G314" s="142">
        <v>10</v>
      </c>
      <c r="H314" s="177">
        <v>700</v>
      </c>
    </row>
    <row r="315" spans="1:8" ht="15.75">
      <c r="A315" s="141">
        <v>9</v>
      </c>
      <c r="B315" s="141" t="s">
        <v>980</v>
      </c>
      <c r="C315" s="141" t="s">
        <v>12</v>
      </c>
      <c r="D315" s="141">
        <v>200</v>
      </c>
      <c r="E315" s="142">
        <v>39</v>
      </c>
      <c r="F315" s="177">
        <v>7800</v>
      </c>
      <c r="G315" s="142">
        <v>39</v>
      </c>
      <c r="H315" s="177">
        <v>7800</v>
      </c>
    </row>
    <row r="316" spans="1:8" ht="15.75">
      <c r="A316" s="163">
        <v>10</v>
      </c>
      <c r="B316" s="141" t="s">
        <v>981</v>
      </c>
      <c r="C316" s="141" t="s">
        <v>12</v>
      </c>
      <c r="D316" s="141">
        <v>1200</v>
      </c>
      <c r="E316" s="142">
        <v>17</v>
      </c>
      <c r="F316" s="177">
        <v>20400</v>
      </c>
      <c r="G316" s="142">
        <v>17</v>
      </c>
      <c r="H316" s="177">
        <v>20400</v>
      </c>
    </row>
    <row r="317" spans="1:8" ht="15.75">
      <c r="A317" s="141">
        <v>11</v>
      </c>
      <c r="B317" s="141" t="s">
        <v>982</v>
      </c>
      <c r="C317" s="141" t="s">
        <v>12</v>
      </c>
      <c r="D317" s="141">
        <v>180</v>
      </c>
      <c r="E317" s="142">
        <v>20</v>
      </c>
      <c r="F317" s="177">
        <v>3600</v>
      </c>
      <c r="G317" s="142">
        <v>20</v>
      </c>
      <c r="H317" s="177">
        <v>3600</v>
      </c>
    </row>
    <row r="318" spans="1:8" ht="15.75">
      <c r="A318" s="141">
        <v>12</v>
      </c>
      <c r="B318" s="141" t="s">
        <v>983</v>
      </c>
      <c r="C318" s="141" t="s">
        <v>12</v>
      </c>
      <c r="D318" s="141">
        <v>120</v>
      </c>
      <c r="E318" s="142">
        <v>33</v>
      </c>
      <c r="F318" s="177">
        <v>3960</v>
      </c>
      <c r="G318" s="142">
        <v>33</v>
      </c>
      <c r="H318" s="177">
        <v>3960</v>
      </c>
    </row>
    <row r="319" spans="1:8" ht="15.75">
      <c r="A319" s="163">
        <v>13</v>
      </c>
      <c r="B319" s="141" t="s">
        <v>984</v>
      </c>
      <c r="C319" s="141" t="s">
        <v>12</v>
      </c>
      <c r="D319" s="141">
        <v>250</v>
      </c>
      <c r="E319" s="142">
        <v>31</v>
      </c>
      <c r="F319" s="177">
        <v>7750</v>
      </c>
      <c r="G319" s="142">
        <v>31</v>
      </c>
      <c r="H319" s="177">
        <v>7750</v>
      </c>
    </row>
    <row r="320" spans="1:8" ht="15.75">
      <c r="A320" s="141">
        <v>14</v>
      </c>
      <c r="B320" s="141" t="s">
        <v>985</v>
      </c>
      <c r="C320" s="141" t="s">
        <v>12</v>
      </c>
      <c r="D320" s="141">
        <v>1100</v>
      </c>
      <c r="E320" s="142">
        <v>12</v>
      </c>
      <c r="F320" s="177">
        <v>13200</v>
      </c>
      <c r="G320" s="142">
        <v>12</v>
      </c>
      <c r="H320" s="177">
        <v>13200</v>
      </c>
    </row>
    <row r="321" spans="1:9" ht="15.75">
      <c r="A321" s="163">
        <v>15</v>
      </c>
      <c r="B321" s="10" t="s">
        <v>986</v>
      </c>
      <c r="C321" s="141" t="s">
        <v>12</v>
      </c>
      <c r="D321" s="10">
        <v>120</v>
      </c>
      <c r="E321" s="84">
        <v>250</v>
      </c>
      <c r="F321" s="177">
        <v>30000</v>
      </c>
      <c r="G321" s="84">
        <v>250</v>
      </c>
      <c r="H321" s="177">
        <v>30000</v>
      </c>
    </row>
    <row r="322" spans="1:9" ht="15.75">
      <c r="A322" s="141">
        <v>16</v>
      </c>
      <c r="B322" s="10" t="s">
        <v>987</v>
      </c>
      <c r="C322" s="141" t="s">
        <v>12</v>
      </c>
      <c r="D322" s="10">
        <v>200</v>
      </c>
      <c r="E322" s="84">
        <v>40</v>
      </c>
      <c r="F322" s="177">
        <v>8000</v>
      </c>
      <c r="G322" s="84">
        <v>40</v>
      </c>
      <c r="H322" s="177">
        <v>8000</v>
      </c>
    </row>
    <row r="323" spans="1:9" ht="15.75">
      <c r="A323" s="141">
        <v>17</v>
      </c>
      <c r="B323" s="9" t="s">
        <v>988</v>
      </c>
      <c r="C323" s="141" t="s">
        <v>12</v>
      </c>
      <c r="D323" s="10">
        <v>650</v>
      </c>
      <c r="E323" s="84">
        <v>33</v>
      </c>
      <c r="F323" s="177">
        <v>21450</v>
      </c>
      <c r="G323" s="84">
        <v>33</v>
      </c>
      <c r="H323" s="177">
        <v>21450</v>
      </c>
    </row>
    <row r="324" spans="1:9" ht="15.75">
      <c r="A324" s="141">
        <v>18</v>
      </c>
      <c r="B324" s="9" t="s">
        <v>989</v>
      </c>
      <c r="C324" s="141" t="s">
        <v>12</v>
      </c>
      <c r="D324" s="10">
        <v>250</v>
      </c>
      <c r="E324" s="84">
        <v>6</v>
      </c>
      <c r="F324" s="177">
        <v>1500</v>
      </c>
      <c r="G324" s="84">
        <v>6</v>
      </c>
      <c r="H324" s="177">
        <v>1500</v>
      </c>
    </row>
    <row r="325" spans="1:9" ht="15.75">
      <c r="A325" s="141">
        <v>19</v>
      </c>
      <c r="B325" s="9" t="s">
        <v>990</v>
      </c>
      <c r="C325" s="141" t="s">
        <v>954</v>
      </c>
      <c r="D325" s="10">
        <v>180</v>
      </c>
      <c r="E325" s="84">
        <v>43</v>
      </c>
      <c r="F325" s="177">
        <v>7740</v>
      </c>
      <c r="G325" s="84">
        <v>43</v>
      </c>
      <c r="H325" s="177">
        <v>7740</v>
      </c>
    </row>
    <row r="326" spans="1:9" ht="15.75">
      <c r="A326" s="1188" t="s">
        <v>970</v>
      </c>
      <c r="B326" s="1190"/>
      <c r="C326" s="68"/>
      <c r="D326" s="142"/>
      <c r="E326" s="142">
        <v>664</v>
      </c>
      <c r="F326" s="177">
        <v>188370</v>
      </c>
      <c r="G326" s="142">
        <v>664</v>
      </c>
      <c r="H326" s="177">
        <v>188370</v>
      </c>
    </row>
    <row r="330" spans="1:9" ht="15.75">
      <c r="A330" s="1238" t="s">
        <v>991</v>
      </c>
      <c r="B330" s="1238"/>
      <c r="C330" s="1238"/>
      <c r="D330" s="1238"/>
      <c r="E330" s="1238"/>
      <c r="F330" s="1238"/>
      <c r="G330" s="1238"/>
      <c r="H330" s="1238"/>
      <c r="I330" s="1238"/>
    </row>
    <row r="331" spans="1:9" ht="15.75">
      <c r="A331" s="1238" t="s">
        <v>992</v>
      </c>
      <c r="B331" s="1238"/>
      <c r="C331" s="1238"/>
      <c r="D331" s="1238"/>
      <c r="E331" s="1238"/>
      <c r="F331" s="1238"/>
      <c r="G331" s="1238"/>
      <c r="H331" s="1238"/>
      <c r="I331" s="1238"/>
    </row>
    <row r="332" spans="1:9" ht="15.75">
      <c r="A332" s="189" t="s">
        <v>993</v>
      </c>
      <c r="B332" s="189"/>
      <c r="C332" s="189"/>
      <c r="D332" s="189"/>
      <c r="E332" s="189"/>
      <c r="F332" s="189"/>
      <c r="G332" s="189"/>
      <c r="H332" s="189"/>
      <c r="I332" s="189"/>
    </row>
    <row r="333" spans="1:9" ht="15.75">
      <c r="A333" s="189"/>
      <c r="B333" s="189"/>
      <c r="C333" s="189"/>
      <c r="D333" s="189"/>
      <c r="E333" s="189"/>
      <c r="F333" s="189"/>
      <c r="G333" s="189"/>
      <c r="H333" s="189"/>
      <c r="I333" s="189"/>
    </row>
    <row r="334" spans="1:9" ht="15.75">
      <c r="A334" s="189" t="s">
        <v>994</v>
      </c>
      <c r="B334" s="189"/>
      <c r="C334" s="189"/>
      <c r="D334" s="189"/>
      <c r="E334" s="189"/>
      <c r="F334" s="189"/>
      <c r="G334" s="189"/>
      <c r="H334" s="189"/>
      <c r="I334" s="189"/>
    </row>
    <row r="335" spans="1:9">
      <c r="A335" s="1239" t="s">
        <v>995</v>
      </c>
      <c r="B335" s="1242" t="s">
        <v>996</v>
      </c>
      <c r="C335" s="1245" t="s">
        <v>997</v>
      </c>
      <c r="D335" s="1246"/>
      <c r="E335" s="1247"/>
      <c r="F335" s="1248" t="s">
        <v>998</v>
      </c>
      <c r="G335" s="1249"/>
      <c r="H335" s="1249"/>
      <c r="I335" s="1250"/>
    </row>
    <row r="336" spans="1:9">
      <c r="A336" s="1240"/>
      <c r="B336" s="1243"/>
      <c r="C336" s="1239" t="s">
        <v>999</v>
      </c>
      <c r="D336" s="1248" t="s">
        <v>1000</v>
      </c>
      <c r="E336" s="1250"/>
      <c r="F336" s="1251" t="s">
        <v>999</v>
      </c>
      <c r="G336" s="1253" t="s">
        <v>1000</v>
      </c>
      <c r="H336" s="1254"/>
      <c r="I336" s="1255"/>
    </row>
    <row r="337" spans="1:10" ht="63.75">
      <c r="A337" s="1241"/>
      <c r="B337" s="1244"/>
      <c r="C337" s="1241"/>
      <c r="D337" s="78" t="s">
        <v>1001</v>
      </c>
      <c r="E337" s="78" t="s">
        <v>1002</v>
      </c>
      <c r="F337" s="1252"/>
      <c r="G337" s="190" t="s">
        <v>1001</v>
      </c>
      <c r="H337" s="190" t="s">
        <v>1002</v>
      </c>
      <c r="I337" s="190" t="s">
        <v>1003</v>
      </c>
    </row>
    <row r="338" spans="1:10" ht="15.75">
      <c r="A338" s="191"/>
      <c r="B338" s="192"/>
      <c r="C338" s="193"/>
      <c r="D338" s="191"/>
      <c r="E338" s="78"/>
      <c r="F338" s="194"/>
      <c r="G338" s="190"/>
      <c r="H338" s="190"/>
      <c r="I338" s="190"/>
    </row>
    <row r="339" spans="1:10" ht="15.75">
      <c r="A339" s="191"/>
      <c r="B339" s="195"/>
      <c r="C339" s="196"/>
      <c r="D339" s="196"/>
      <c r="E339" s="78"/>
      <c r="F339" s="194"/>
      <c r="G339" s="190"/>
      <c r="H339" s="190"/>
      <c r="I339" s="190"/>
    </row>
    <row r="340" spans="1:10">
      <c r="A340" s="191"/>
      <c r="B340" s="197"/>
      <c r="C340" s="193"/>
      <c r="D340" s="78"/>
      <c r="E340" s="78"/>
      <c r="F340" s="194"/>
      <c r="G340" s="190"/>
      <c r="H340" s="190"/>
      <c r="I340" s="190"/>
    </row>
    <row r="341" spans="1:10">
      <c r="A341" s="191"/>
      <c r="B341" s="197"/>
      <c r="C341" s="193"/>
      <c r="D341" s="78"/>
      <c r="E341" s="78"/>
      <c r="F341" s="194"/>
      <c r="G341" s="190"/>
      <c r="H341" s="190"/>
      <c r="I341" s="190"/>
    </row>
    <row r="342" spans="1:10">
      <c r="A342" s="191"/>
      <c r="B342" s="197"/>
      <c r="C342" s="193"/>
      <c r="D342" s="78"/>
      <c r="E342" s="78"/>
      <c r="F342" s="194"/>
      <c r="G342" s="190"/>
      <c r="H342" s="190"/>
      <c r="I342" s="190"/>
    </row>
    <row r="343" spans="1:10">
      <c r="A343" s="191"/>
      <c r="B343" s="197"/>
      <c r="C343" s="193"/>
      <c r="D343" s="78"/>
      <c r="E343" s="78"/>
      <c r="F343" s="194"/>
      <c r="G343" s="190"/>
      <c r="H343" s="190"/>
      <c r="I343" s="190"/>
    </row>
    <row r="344" spans="1:10" ht="15.75">
      <c r="A344" s="198"/>
      <c r="B344" s="199"/>
      <c r="C344" s="196"/>
      <c r="D344" s="200"/>
      <c r="E344" s="200"/>
      <c r="F344" s="193"/>
      <c r="G344" s="78"/>
      <c r="H344" s="78"/>
      <c r="I344" s="78"/>
    </row>
    <row r="345" spans="1:10" ht="15.75">
      <c r="A345" s="201" t="s">
        <v>999</v>
      </c>
      <c r="B345" s="201"/>
      <c r="C345" s="202"/>
      <c r="D345" s="202"/>
      <c r="E345" s="203"/>
      <c r="F345" s="201"/>
      <c r="G345" s="201"/>
      <c r="H345" s="201"/>
      <c r="I345" s="201"/>
    </row>
    <row r="348" spans="1:10" ht="15.75">
      <c r="A348" s="1238" t="s">
        <v>1004</v>
      </c>
      <c r="B348" s="1238"/>
      <c r="C348" s="1238"/>
      <c r="D348" s="1238"/>
      <c r="E348" s="1238"/>
      <c r="F348" s="1238"/>
      <c r="G348" s="1238"/>
      <c r="H348" s="1238"/>
      <c r="I348" s="1238"/>
      <c r="J348" s="204"/>
    </row>
    <row r="349" spans="1:10" ht="15.75">
      <c r="A349" s="189" t="s">
        <v>1005</v>
      </c>
      <c r="B349" s="189"/>
      <c r="C349" s="189"/>
      <c r="D349" s="189"/>
      <c r="E349" s="189"/>
      <c r="F349" s="189"/>
      <c r="G349" s="189"/>
      <c r="H349" s="189"/>
      <c r="I349" s="189"/>
      <c r="J349" s="204"/>
    </row>
    <row r="350" spans="1:10" ht="15.75">
      <c r="A350" s="189" t="s">
        <v>993</v>
      </c>
      <c r="B350" s="189"/>
      <c r="C350" s="189"/>
      <c r="D350" s="189"/>
      <c r="E350" s="189"/>
      <c r="F350" s="189"/>
      <c r="G350" s="189"/>
      <c r="H350" s="189"/>
      <c r="I350" s="189"/>
      <c r="J350" s="204"/>
    </row>
    <row r="351" spans="1:10" ht="15.75">
      <c r="A351" s="204"/>
      <c r="B351" s="205" t="s">
        <v>1006</v>
      </c>
      <c r="C351" s="205"/>
      <c r="D351" s="189"/>
      <c r="E351" s="189"/>
      <c r="F351" s="189"/>
      <c r="G351" s="189"/>
      <c r="H351" s="189"/>
      <c r="I351" s="189"/>
      <c r="J351" s="189"/>
    </row>
    <row r="352" spans="1:10">
      <c r="A352" s="204"/>
      <c r="B352" s="1242" t="s">
        <v>1007</v>
      </c>
      <c r="C352" s="1242" t="s">
        <v>996</v>
      </c>
      <c r="D352" s="1245" t="s">
        <v>997</v>
      </c>
      <c r="E352" s="1246"/>
      <c r="F352" s="1247"/>
      <c r="G352" s="1248" t="s">
        <v>998</v>
      </c>
      <c r="H352" s="1249"/>
      <c r="I352" s="1249"/>
      <c r="J352" s="1250"/>
    </row>
    <row r="353" spans="1:10">
      <c r="A353" s="204"/>
      <c r="B353" s="1243"/>
      <c r="C353" s="1243"/>
      <c r="D353" s="1242" t="s">
        <v>999</v>
      </c>
      <c r="E353" s="1248" t="s">
        <v>1000</v>
      </c>
      <c r="F353" s="1250"/>
      <c r="G353" s="1232" t="s">
        <v>999</v>
      </c>
      <c r="H353" s="1245" t="s">
        <v>1008</v>
      </c>
      <c r="I353" s="1246"/>
      <c r="J353" s="1247"/>
    </row>
    <row r="354" spans="1:10" ht="88.5">
      <c r="A354" s="204"/>
      <c r="B354" s="1244"/>
      <c r="C354" s="1244"/>
      <c r="D354" s="1244"/>
      <c r="E354" s="175" t="s">
        <v>1009</v>
      </c>
      <c r="F354" s="175" t="s">
        <v>1010</v>
      </c>
      <c r="G354" s="1233"/>
      <c r="H354" s="190" t="s">
        <v>1009</v>
      </c>
      <c r="I354" s="190" t="s">
        <v>1011</v>
      </c>
      <c r="J354" s="190" t="s">
        <v>1003</v>
      </c>
    </row>
    <row r="355" spans="1:10" ht="28.5">
      <c r="A355" s="204"/>
      <c r="B355" s="197" t="s">
        <v>1012</v>
      </c>
      <c r="C355" s="206" t="s">
        <v>1013</v>
      </c>
      <c r="D355" s="207">
        <v>580184</v>
      </c>
      <c r="E355" s="207">
        <v>580184</v>
      </c>
      <c r="F355" s="175"/>
      <c r="G355" s="150"/>
      <c r="H355" s="190"/>
      <c r="I355" s="190"/>
      <c r="J355" s="190"/>
    </row>
    <row r="356" spans="1:10" ht="28.5">
      <c r="A356" s="204"/>
      <c r="B356" s="197" t="s">
        <v>1014</v>
      </c>
      <c r="C356" s="206" t="s">
        <v>1013</v>
      </c>
      <c r="D356" s="207">
        <v>250600</v>
      </c>
      <c r="E356" s="207">
        <v>250600</v>
      </c>
      <c r="F356" s="175"/>
      <c r="G356" s="150"/>
      <c r="H356" s="190"/>
      <c r="I356" s="190"/>
      <c r="J356" s="190"/>
    </row>
    <row r="357" spans="1:10" ht="28.5">
      <c r="A357" s="204"/>
      <c r="B357" s="197" t="s">
        <v>1015</v>
      </c>
      <c r="C357" s="206" t="s">
        <v>1016</v>
      </c>
      <c r="D357" s="207">
        <v>174000</v>
      </c>
      <c r="E357" s="207">
        <v>174000</v>
      </c>
      <c r="F357" s="175"/>
      <c r="G357" s="150"/>
      <c r="H357" s="190"/>
      <c r="I357" s="190"/>
      <c r="J357" s="190"/>
    </row>
    <row r="358" spans="1:10" ht="28.5">
      <c r="A358" s="204"/>
      <c r="B358" s="193" t="s">
        <v>1017</v>
      </c>
      <c r="C358" s="206" t="s">
        <v>1018</v>
      </c>
      <c r="D358" s="207">
        <v>151152</v>
      </c>
      <c r="E358" s="207">
        <v>151152</v>
      </c>
      <c r="F358" s="175"/>
      <c r="G358" s="150"/>
      <c r="H358" s="190"/>
      <c r="I358" s="190"/>
      <c r="J358" s="190"/>
    </row>
    <row r="359" spans="1:10" ht="28.5">
      <c r="A359" s="204"/>
      <c r="B359" s="193" t="s">
        <v>1019</v>
      </c>
      <c r="C359" s="206" t="s">
        <v>1020</v>
      </c>
      <c r="D359" s="207">
        <v>843661.5</v>
      </c>
      <c r="E359" s="207">
        <v>843661.5</v>
      </c>
      <c r="F359" s="175"/>
      <c r="G359" s="150"/>
      <c r="H359" s="190"/>
      <c r="I359" s="190"/>
      <c r="J359" s="190"/>
    </row>
    <row r="360" spans="1:10">
      <c r="A360" s="204"/>
      <c r="B360" s="193" t="s">
        <v>1021</v>
      </c>
      <c r="C360" s="206" t="s">
        <v>1022</v>
      </c>
      <c r="D360" s="207">
        <v>59339</v>
      </c>
      <c r="E360" s="207">
        <v>59339</v>
      </c>
      <c r="F360" s="175"/>
      <c r="G360" s="150"/>
      <c r="H360" s="190"/>
      <c r="I360" s="190"/>
      <c r="J360" s="190"/>
    </row>
    <row r="361" spans="1:10">
      <c r="A361" s="204"/>
      <c r="B361" s="191" t="s">
        <v>1023</v>
      </c>
      <c r="C361" s="211" t="s">
        <v>1032</v>
      </c>
      <c r="D361" s="207">
        <v>187920</v>
      </c>
      <c r="E361" s="207">
        <v>187920</v>
      </c>
      <c r="F361" s="175"/>
      <c r="G361" s="150"/>
      <c r="H361" s="190"/>
      <c r="I361" s="190"/>
      <c r="J361" s="190"/>
    </row>
    <row r="362" spans="1:10">
      <c r="A362" s="204"/>
      <c r="B362" s="209" t="s">
        <v>1025</v>
      </c>
      <c r="C362" s="211" t="s">
        <v>1033</v>
      </c>
      <c r="D362" s="207">
        <v>1123620</v>
      </c>
      <c r="E362" s="207">
        <v>1123620</v>
      </c>
      <c r="F362" s="175"/>
      <c r="G362" s="150"/>
      <c r="H362" s="190"/>
      <c r="I362" s="190"/>
      <c r="J362" s="190"/>
    </row>
    <row r="363" spans="1:10">
      <c r="A363" s="204"/>
      <c r="B363" s="209" t="s">
        <v>1027</v>
      </c>
      <c r="C363" s="211" t="s">
        <v>1034</v>
      </c>
      <c r="D363" s="207">
        <v>153010</v>
      </c>
      <c r="E363" s="207">
        <v>153010</v>
      </c>
      <c r="F363" s="175"/>
      <c r="G363" s="150"/>
      <c r="H363" s="190"/>
      <c r="I363" s="190"/>
      <c r="J363" s="190"/>
    </row>
    <row r="364" spans="1:10">
      <c r="A364" s="204"/>
      <c r="B364" s="209" t="s">
        <v>1029</v>
      </c>
      <c r="C364" s="211" t="s">
        <v>1035</v>
      </c>
      <c r="D364" s="207">
        <v>305903</v>
      </c>
      <c r="E364" s="207">
        <v>305903</v>
      </c>
      <c r="F364" s="175"/>
      <c r="G364" s="150"/>
      <c r="H364" s="190"/>
      <c r="I364" s="190"/>
      <c r="J364" s="190"/>
    </row>
    <row r="365" spans="1:10" ht="15.75">
      <c r="A365" s="204"/>
      <c r="B365" s="191" t="s">
        <v>1031</v>
      </c>
      <c r="C365" s="195"/>
      <c r="D365" s="207">
        <v>46700</v>
      </c>
      <c r="E365" s="207">
        <v>46700</v>
      </c>
      <c r="F365" s="175"/>
      <c r="G365" s="150"/>
      <c r="H365" s="190"/>
      <c r="I365" s="190"/>
      <c r="J365" s="190"/>
    </row>
    <row r="366" spans="1:10" ht="15.75">
      <c r="A366" s="204"/>
      <c r="B366" s="201" t="s">
        <v>999</v>
      </c>
      <c r="C366" s="201"/>
      <c r="D366" s="210">
        <v>3876090</v>
      </c>
      <c r="E366" s="210">
        <v>3876090</v>
      </c>
      <c r="F366" s="201"/>
      <c r="G366" s="201"/>
      <c r="H366" s="201"/>
      <c r="I366" s="201"/>
      <c r="J366" s="201"/>
    </row>
    <row r="369" spans="1:8">
      <c r="B369" s="123" t="s">
        <v>660</v>
      </c>
      <c r="C369" s="123"/>
      <c r="D369" s="123"/>
      <c r="E369" s="136"/>
      <c r="F369" s="123"/>
      <c r="G369" s="123"/>
    </row>
    <row r="370" spans="1:8">
      <c r="B370" s="123" t="s">
        <v>661</v>
      </c>
      <c r="C370" s="123"/>
      <c r="D370" s="123"/>
      <c r="E370" s="136"/>
      <c r="F370" s="123"/>
      <c r="G370" s="123"/>
    </row>
    <row r="371" spans="1:8">
      <c r="B371" s="123" t="s">
        <v>662</v>
      </c>
      <c r="C371" s="123"/>
      <c r="D371" s="123"/>
      <c r="E371" s="136"/>
      <c r="F371" s="123"/>
      <c r="G371" s="123"/>
    </row>
    <row r="372" spans="1:8">
      <c r="B372" s="123" t="s">
        <v>663</v>
      </c>
      <c r="C372" s="123"/>
      <c r="D372" s="123"/>
      <c r="E372" s="136"/>
      <c r="F372" s="123"/>
      <c r="G372" s="123"/>
    </row>
    <row r="373" spans="1:8">
      <c r="B373" s="123" t="s">
        <v>664</v>
      </c>
      <c r="C373" s="123"/>
      <c r="D373" s="123"/>
      <c r="E373" s="136"/>
      <c r="F373" s="123"/>
      <c r="G373" s="123"/>
    </row>
    <row r="374" spans="1:8">
      <c r="B374" s="46"/>
      <c r="C374" s="46"/>
      <c r="D374" s="46"/>
      <c r="E374" s="47"/>
      <c r="F374" s="46"/>
      <c r="G374" s="46"/>
    </row>
    <row r="375" spans="1:8">
      <c r="B375" s="124" t="s">
        <v>665</v>
      </c>
      <c r="C375" s="124"/>
      <c r="D375" s="124"/>
      <c r="E375" s="137"/>
      <c r="F375" s="124"/>
      <c r="G375" s="124"/>
    </row>
    <row r="377" spans="1:8">
      <c r="A377" s="125"/>
      <c r="B377" s="125"/>
      <c r="C377" s="125"/>
      <c r="D377" s="125"/>
      <c r="E377" s="125"/>
      <c r="F377" s="125"/>
      <c r="G377" s="125"/>
      <c r="H377" s="125"/>
    </row>
    <row r="378" spans="1:8">
      <c r="A378" s="1222" t="s">
        <v>1</v>
      </c>
      <c r="B378" s="1224" t="s">
        <v>667</v>
      </c>
      <c r="C378" s="1224" t="s">
        <v>668</v>
      </c>
      <c r="D378" s="1224" t="s">
        <v>669</v>
      </c>
      <c r="E378" s="1226" t="s">
        <v>670</v>
      </c>
      <c r="F378" s="1227"/>
      <c r="G378" s="1222" t="s">
        <v>671</v>
      </c>
      <c r="H378" s="1223"/>
    </row>
    <row r="379" spans="1:8" ht="45">
      <c r="A379" s="1223"/>
      <c r="B379" s="1225"/>
      <c r="C379" s="1225"/>
      <c r="D379" s="1225"/>
      <c r="E379" s="126" t="s">
        <v>672</v>
      </c>
      <c r="F379" s="126" t="s">
        <v>673</v>
      </c>
      <c r="G379" s="127" t="s">
        <v>674</v>
      </c>
      <c r="H379" s="127" t="s">
        <v>675</v>
      </c>
    </row>
    <row r="380" spans="1:8">
      <c r="A380" s="128">
        <v>1</v>
      </c>
      <c r="B380" s="129">
        <v>2</v>
      </c>
      <c r="C380" s="129">
        <v>3</v>
      </c>
      <c r="D380" s="129">
        <v>4</v>
      </c>
      <c r="E380" s="130">
        <v>5</v>
      </c>
      <c r="F380" s="130">
        <v>6</v>
      </c>
      <c r="G380" s="131">
        <v>7</v>
      </c>
      <c r="H380" s="131">
        <v>8</v>
      </c>
    </row>
    <row r="381" spans="1:8" ht="15.75">
      <c r="A381" s="71">
        <v>1</v>
      </c>
      <c r="B381" s="212" t="s">
        <v>1036</v>
      </c>
      <c r="C381" s="213">
        <v>2473700163440010</v>
      </c>
      <c r="D381" s="214">
        <v>45290</v>
      </c>
      <c r="E381" s="6">
        <v>0</v>
      </c>
      <c r="F381" s="6">
        <v>0</v>
      </c>
      <c r="G381" s="215">
        <v>0</v>
      </c>
      <c r="H381" s="215">
        <v>0</v>
      </c>
    </row>
    <row r="382" spans="1:8" ht="15.75">
      <c r="A382" s="71"/>
      <c r="B382" s="212"/>
      <c r="C382" s="216"/>
      <c r="D382" s="71"/>
      <c r="E382" s="217"/>
      <c r="F382" s="68"/>
      <c r="G382" s="71"/>
      <c r="H382" s="71"/>
    </row>
  </sheetData>
  <mergeCells count="45">
    <mergeCell ref="A378:A379"/>
    <mergeCell ref="E378:F378"/>
    <mergeCell ref="G378:H378"/>
    <mergeCell ref="B378:B379"/>
    <mergeCell ref="C378:C379"/>
    <mergeCell ref="D378:D379"/>
    <mergeCell ref="A348:I348"/>
    <mergeCell ref="B352:B354"/>
    <mergeCell ref="C352:C354"/>
    <mergeCell ref="D352:F352"/>
    <mergeCell ref="G352:J352"/>
    <mergeCell ref="D353:D354"/>
    <mergeCell ref="E353:F353"/>
    <mergeCell ref="G353:G354"/>
    <mergeCell ref="H353:J353"/>
    <mergeCell ref="A330:I330"/>
    <mergeCell ref="A331:I331"/>
    <mergeCell ref="A335:A337"/>
    <mergeCell ref="B335:B337"/>
    <mergeCell ref="C335:E335"/>
    <mergeCell ref="F335:I335"/>
    <mergeCell ref="C336:C337"/>
    <mergeCell ref="D336:E336"/>
    <mergeCell ref="F336:F337"/>
    <mergeCell ref="G336:I336"/>
    <mergeCell ref="A272:B272"/>
    <mergeCell ref="G1:J3"/>
    <mergeCell ref="A275:H275"/>
    <mergeCell ref="A276:H276"/>
    <mergeCell ref="A278:A279"/>
    <mergeCell ref="B278:B279"/>
    <mergeCell ref="C278:C279"/>
    <mergeCell ref="D278:D279"/>
    <mergeCell ref="E278:F278"/>
    <mergeCell ref="A326:B326"/>
    <mergeCell ref="G278:H278"/>
    <mergeCell ref="A299:B299"/>
    <mergeCell ref="A302:H302"/>
    <mergeCell ref="A303:H303"/>
    <mergeCell ref="A305:A306"/>
    <mergeCell ref="B305:B306"/>
    <mergeCell ref="C305:C306"/>
    <mergeCell ref="D305:D306"/>
    <mergeCell ref="E305:F305"/>
    <mergeCell ref="G305:H30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opLeftCell="A157" workbookViewId="0">
      <selection activeCell="G1" sqref="G1:J3"/>
    </sheetView>
  </sheetViews>
  <sheetFormatPr defaultRowHeight="15"/>
  <cols>
    <col min="1" max="1" width="6.85546875" customWidth="1"/>
    <col min="2" max="2" width="24.7109375" customWidth="1"/>
    <col min="3" max="3" width="22" customWidth="1"/>
    <col min="4" max="5" width="10.140625" customWidth="1"/>
    <col min="6" max="6" width="11.140625" customWidth="1"/>
    <col min="7" max="7" width="12.85546875" customWidth="1"/>
    <col min="8" max="8" width="12.5703125" customWidth="1"/>
    <col min="9" max="9" width="13" customWidth="1"/>
  </cols>
  <sheetData>
    <row r="1" spans="1:10">
      <c r="G1" s="1202" t="s">
        <v>1354</v>
      </c>
      <c r="H1" s="1202"/>
      <c r="I1" s="1202"/>
      <c r="J1" s="1202"/>
    </row>
    <row r="2" spans="1:10">
      <c r="G2" s="1202"/>
      <c r="H2" s="1202"/>
      <c r="I2" s="1202"/>
      <c r="J2" s="1202"/>
    </row>
    <row r="3" spans="1:10">
      <c r="G3" s="1202"/>
      <c r="H3" s="1202"/>
      <c r="I3" s="1202"/>
      <c r="J3" s="1202"/>
    </row>
    <row r="4" spans="1:10">
      <c r="C4" s="1261" t="s">
        <v>1083</v>
      </c>
      <c r="D4" s="1261"/>
      <c r="E4" s="1261"/>
      <c r="F4" s="1261"/>
      <c r="G4" s="1261"/>
    </row>
    <row r="5" spans="1:10" ht="15.75">
      <c r="B5" s="155"/>
      <c r="C5" s="155"/>
      <c r="D5" s="156"/>
      <c r="E5" s="156"/>
      <c r="F5" s="157"/>
      <c r="G5" s="155"/>
    </row>
    <row r="6" spans="1:10" ht="15.75">
      <c r="A6" s="218"/>
      <c r="B6" s="160"/>
      <c r="C6" s="160"/>
      <c r="D6" s="160"/>
      <c r="E6" s="160"/>
      <c r="F6" s="160"/>
      <c r="G6" s="219"/>
      <c r="H6" s="219"/>
      <c r="I6" s="219"/>
    </row>
    <row r="7" spans="1:10" ht="23.25" customHeight="1">
      <c r="A7" s="1262" t="s">
        <v>678</v>
      </c>
      <c r="B7" s="1262" t="s">
        <v>1037</v>
      </c>
      <c r="C7" s="1264" t="s">
        <v>722</v>
      </c>
      <c r="D7" s="1262" t="s">
        <v>5</v>
      </c>
      <c r="E7" s="1262" t="s">
        <v>1038</v>
      </c>
      <c r="F7" s="1266" t="s">
        <v>1039</v>
      </c>
      <c r="G7" s="1267"/>
      <c r="H7" s="1256" t="s">
        <v>683</v>
      </c>
      <c r="I7" s="1257"/>
    </row>
    <row r="8" spans="1:10">
      <c r="A8" s="1263"/>
      <c r="B8" s="1263"/>
      <c r="C8" s="1265"/>
      <c r="D8" s="1263"/>
      <c r="E8" s="1263"/>
      <c r="F8" s="220" t="s">
        <v>1040</v>
      </c>
      <c r="G8" s="220" t="s">
        <v>1041</v>
      </c>
      <c r="H8" s="221" t="s">
        <v>725</v>
      </c>
      <c r="I8" s="222" t="s">
        <v>726</v>
      </c>
    </row>
    <row r="9" spans="1:10" ht="15.75">
      <c r="A9" s="223" t="s">
        <v>1042</v>
      </c>
      <c r="B9" s="11" t="s">
        <v>185</v>
      </c>
      <c r="C9" s="14">
        <v>2020</v>
      </c>
      <c r="D9" s="14" t="s">
        <v>12</v>
      </c>
      <c r="E9" s="34">
        <v>6164.4</v>
      </c>
      <c r="F9" s="14">
        <v>70</v>
      </c>
      <c r="G9" s="34">
        <f>E9*F9</f>
        <v>431508</v>
      </c>
      <c r="H9" s="14">
        <v>70</v>
      </c>
      <c r="I9" s="34">
        <f>E9*F9</f>
        <v>431508</v>
      </c>
    </row>
    <row r="10" spans="1:10" ht="15.75">
      <c r="A10" s="223" t="s">
        <v>1043</v>
      </c>
      <c r="B10" s="11" t="s">
        <v>737</v>
      </c>
      <c r="C10" s="14">
        <v>2020</v>
      </c>
      <c r="D10" s="14" t="s">
        <v>12</v>
      </c>
      <c r="E10" s="34">
        <v>3720</v>
      </c>
      <c r="F10" s="14">
        <v>290</v>
      </c>
      <c r="G10" s="34">
        <f t="shared" ref="G10:G58" si="0">E10*F10</f>
        <v>1078800</v>
      </c>
      <c r="H10" s="14">
        <v>290</v>
      </c>
      <c r="I10" s="34">
        <f t="shared" ref="I10:I58" si="1">E10*F10</f>
        <v>1078800</v>
      </c>
    </row>
    <row r="11" spans="1:10" ht="47.25">
      <c r="A11" s="223" t="s">
        <v>1044</v>
      </c>
      <c r="B11" s="11" t="s">
        <v>1045</v>
      </c>
      <c r="C11" s="14">
        <v>2020</v>
      </c>
      <c r="D11" s="14" t="s">
        <v>12</v>
      </c>
      <c r="E11" s="34">
        <v>2741.6</v>
      </c>
      <c r="F11" s="14">
        <v>550</v>
      </c>
      <c r="G11" s="34">
        <f t="shared" si="0"/>
        <v>1507880</v>
      </c>
      <c r="H11" s="14">
        <v>550</v>
      </c>
      <c r="I11" s="34">
        <f t="shared" si="1"/>
        <v>1507880</v>
      </c>
    </row>
    <row r="12" spans="1:10" ht="31.5">
      <c r="A12" s="5">
        <v>4</v>
      </c>
      <c r="B12" s="11" t="s">
        <v>1046</v>
      </c>
      <c r="C12" s="14">
        <v>2020</v>
      </c>
      <c r="D12" s="14"/>
      <c r="E12" s="34">
        <v>28000</v>
      </c>
      <c r="F12" s="14">
        <v>2</v>
      </c>
      <c r="G12" s="34">
        <f t="shared" si="0"/>
        <v>56000</v>
      </c>
      <c r="H12" s="14">
        <v>2</v>
      </c>
      <c r="I12" s="34">
        <f t="shared" si="1"/>
        <v>56000</v>
      </c>
    </row>
    <row r="13" spans="1:10" ht="47.25">
      <c r="A13" s="5">
        <v>5</v>
      </c>
      <c r="B13" s="11" t="s">
        <v>1047</v>
      </c>
      <c r="C13" s="14">
        <v>2020</v>
      </c>
      <c r="D13" s="14" t="s">
        <v>12</v>
      </c>
      <c r="E13" s="34">
        <v>8000</v>
      </c>
      <c r="F13" s="14">
        <v>2</v>
      </c>
      <c r="G13" s="34">
        <f t="shared" si="0"/>
        <v>16000</v>
      </c>
      <c r="H13" s="14">
        <v>2</v>
      </c>
      <c r="I13" s="34">
        <f t="shared" si="1"/>
        <v>16000</v>
      </c>
    </row>
    <row r="14" spans="1:10" ht="31.5">
      <c r="A14" s="14">
        <v>6</v>
      </c>
      <c r="B14" s="11" t="s">
        <v>1048</v>
      </c>
      <c r="C14" s="14">
        <v>2020</v>
      </c>
      <c r="D14" s="14" t="s">
        <v>12</v>
      </c>
      <c r="E14" s="34">
        <v>123800</v>
      </c>
      <c r="F14" s="14">
        <v>2</v>
      </c>
      <c r="G14" s="34">
        <f t="shared" si="0"/>
        <v>247600</v>
      </c>
      <c r="H14" s="14">
        <v>2</v>
      </c>
      <c r="I14" s="34">
        <f t="shared" si="1"/>
        <v>247600</v>
      </c>
    </row>
    <row r="15" spans="1:10" ht="31.5">
      <c r="A15" s="14">
        <v>7</v>
      </c>
      <c r="B15" s="11" t="s">
        <v>1049</v>
      </c>
      <c r="C15" s="14">
        <v>2020</v>
      </c>
      <c r="D15" s="14" t="s">
        <v>12</v>
      </c>
      <c r="E15" s="34">
        <v>23998</v>
      </c>
      <c r="F15" s="14">
        <v>27</v>
      </c>
      <c r="G15" s="34">
        <f t="shared" si="0"/>
        <v>647946</v>
      </c>
      <c r="H15" s="14">
        <v>27</v>
      </c>
      <c r="I15" s="34">
        <f t="shared" si="1"/>
        <v>647946</v>
      </c>
    </row>
    <row r="16" spans="1:10" ht="15.75">
      <c r="A16" s="14">
        <v>8</v>
      </c>
      <c r="B16" s="11" t="s">
        <v>1050</v>
      </c>
      <c r="C16" s="14">
        <v>2020</v>
      </c>
      <c r="D16" s="14" t="s">
        <v>12</v>
      </c>
      <c r="E16" s="34">
        <v>888</v>
      </c>
      <c r="F16" s="14">
        <v>270</v>
      </c>
      <c r="G16" s="34">
        <f t="shared" si="0"/>
        <v>239760</v>
      </c>
      <c r="H16" s="14">
        <v>270</v>
      </c>
      <c r="I16" s="34">
        <f t="shared" si="1"/>
        <v>239760</v>
      </c>
    </row>
    <row r="17" spans="1:9" ht="31.5">
      <c r="A17" s="14">
        <v>9</v>
      </c>
      <c r="B17" s="11" t="s">
        <v>1051</v>
      </c>
      <c r="C17" s="14">
        <v>2020</v>
      </c>
      <c r="D17" s="14" t="s">
        <v>12</v>
      </c>
      <c r="E17" s="34">
        <v>34400</v>
      </c>
      <c r="F17" s="14">
        <v>3</v>
      </c>
      <c r="G17" s="34">
        <f t="shared" si="0"/>
        <v>103200</v>
      </c>
      <c r="H17" s="14">
        <v>3</v>
      </c>
      <c r="I17" s="34">
        <f t="shared" si="1"/>
        <v>103200</v>
      </c>
    </row>
    <row r="18" spans="1:9" ht="31.5">
      <c r="A18" s="14">
        <v>10</v>
      </c>
      <c r="B18" s="11" t="s">
        <v>1051</v>
      </c>
      <c r="C18" s="14">
        <v>2020</v>
      </c>
      <c r="D18" s="14" t="s">
        <v>12</v>
      </c>
      <c r="E18" s="34">
        <v>34400</v>
      </c>
      <c r="F18" s="14">
        <v>45</v>
      </c>
      <c r="G18" s="34">
        <f t="shared" si="0"/>
        <v>1548000</v>
      </c>
      <c r="H18" s="14">
        <v>45</v>
      </c>
      <c r="I18" s="34">
        <f t="shared" si="1"/>
        <v>1548000</v>
      </c>
    </row>
    <row r="19" spans="1:9" ht="47.25">
      <c r="A19" s="14">
        <v>11</v>
      </c>
      <c r="B19" s="11" t="s">
        <v>1052</v>
      </c>
      <c r="C19" s="14">
        <v>2020</v>
      </c>
      <c r="D19" s="14" t="s">
        <v>12</v>
      </c>
      <c r="E19" s="34">
        <v>141600</v>
      </c>
      <c r="F19" s="14">
        <v>2</v>
      </c>
      <c r="G19" s="34">
        <f t="shared" si="0"/>
        <v>283200</v>
      </c>
      <c r="H19" s="14">
        <v>2</v>
      </c>
      <c r="I19" s="34">
        <f t="shared" si="1"/>
        <v>283200</v>
      </c>
    </row>
    <row r="20" spans="1:9" ht="31.5">
      <c r="A20" s="14">
        <v>12</v>
      </c>
      <c r="B20" s="11" t="s">
        <v>1053</v>
      </c>
      <c r="C20" s="14">
        <v>2020</v>
      </c>
      <c r="D20" s="14" t="s">
        <v>12</v>
      </c>
      <c r="E20" s="34">
        <v>57836</v>
      </c>
      <c r="F20" s="14">
        <v>20</v>
      </c>
      <c r="G20" s="34">
        <f t="shared" si="0"/>
        <v>1156720</v>
      </c>
      <c r="H20" s="14">
        <v>20</v>
      </c>
      <c r="I20" s="34">
        <f t="shared" si="1"/>
        <v>1156720</v>
      </c>
    </row>
    <row r="21" spans="1:9" ht="31.5">
      <c r="A21" s="14">
        <v>13</v>
      </c>
      <c r="B21" s="11" t="s">
        <v>1054</v>
      </c>
      <c r="C21" s="14">
        <v>2020</v>
      </c>
      <c r="D21" s="14" t="s">
        <v>12</v>
      </c>
      <c r="E21" s="34">
        <v>36761</v>
      </c>
      <c r="F21" s="14">
        <v>3</v>
      </c>
      <c r="G21" s="34">
        <f t="shared" si="0"/>
        <v>110283</v>
      </c>
      <c r="H21" s="14">
        <v>3</v>
      </c>
      <c r="I21" s="34">
        <f t="shared" si="1"/>
        <v>110283</v>
      </c>
    </row>
    <row r="22" spans="1:9" ht="15.75">
      <c r="A22" s="14">
        <v>14</v>
      </c>
      <c r="B22" s="11" t="s">
        <v>1055</v>
      </c>
      <c r="C22" s="14">
        <v>2020</v>
      </c>
      <c r="D22" s="14" t="s">
        <v>12</v>
      </c>
      <c r="E22" s="34">
        <v>3000</v>
      </c>
      <c r="F22" s="14">
        <v>300</v>
      </c>
      <c r="G22" s="34">
        <f t="shared" si="0"/>
        <v>900000</v>
      </c>
      <c r="H22" s="14">
        <v>300</v>
      </c>
      <c r="I22" s="34">
        <f t="shared" si="1"/>
        <v>900000</v>
      </c>
    </row>
    <row r="23" spans="1:9" ht="15.75">
      <c r="A23" s="14">
        <v>15</v>
      </c>
      <c r="B23" s="11" t="s">
        <v>1056</v>
      </c>
      <c r="C23" s="14">
        <v>2020</v>
      </c>
      <c r="D23" s="14" t="s">
        <v>12</v>
      </c>
      <c r="E23" s="34">
        <v>150000</v>
      </c>
      <c r="F23" s="14">
        <v>1</v>
      </c>
      <c r="G23" s="34">
        <f t="shared" si="0"/>
        <v>150000</v>
      </c>
      <c r="H23" s="14">
        <v>1</v>
      </c>
      <c r="I23" s="34">
        <f t="shared" si="1"/>
        <v>150000</v>
      </c>
    </row>
    <row r="24" spans="1:9" ht="15.75">
      <c r="A24" s="14">
        <v>16</v>
      </c>
      <c r="B24" s="11" t="s">
        <v>154</v>
      </c>
      <c r="C24" s="14">
        <v>2020</v>
      </c>
      <c r="D24" s="14" t="s">
        <v>12</v>
      </c>
      <c r="E24" s="34">
        <v>269400</v>
      </c>
      <c r="F24" s="14">
        <v>3</v>
      </c>
      <c r="G24" s="34">
        <f t="shared" si="0"/>
        <v>808200</v>
      </c>
      <c r="H24" s="14">
        <v>3</v>
      </c>
      <c r="I24" s="34">
        <f t="shared" si="1"/>
        <v>808200</v>
      </c>
    </row>
    <row r="25" spans="1:9" ht="31.5">
      <c r="A25" s="14">
        <v>17</v>
      </c>
      <c r="B25" s="11" t="s">
        <v>1057</v>
      </c>
      <c r="C25" s="14">
        <v>2020</v>
      </c>
      <c r="D25" s="14" t="s">
        <v>12</v>
      </c>
      <c r="E25" s="34">
        <v>96000</v>
      </c>
      <c r="F25" s="14">
        <v>10</v>
      </c>
      <c r="G25" s="34">
        <f t="shared" si="0"/>
        <v>960000</v>
      </c>
      <c r="H25" s="14">
        <v>10</v>
      </c>
      <c r="I25" s="34">
        <f t="shared" si="1"/>
        <v>960000</v>
      </c>
    </row>
    <row r="26" spans="1:9" ht="31.5">
      <c r="A26" s="14">
        <v>18</v>
      </c>
      <c r="B26" s="11" t="s">
        <v>1058</v>
      </c>
      <c r="C26" s="14">
        <v>2020</v>
      </c>
      <c r="D26" s="14" t="s">
        <v>12</v>
      </c>
      <c r="E26" s="34">
        <v>21098.400000000001</v>
      </c>
      <c r="F26" s="14">
        <v>80</v>
      </c>
      <c r="G26" s="34">
        <f t="shared" si="0"/>
        <v>1687872</v>
      </c>
      <c r="H26" s="14">
        <v>80</v>
      </c>
      <c r="I26" s="34">
        <f t="shared" si="1"/>
        <v>1687872</v>
      </c>
    </row>
    <row r="27" spans="1:9" ht="31.5">
      <c r="A27" s="14">
        <v>19</v>
      </c>
      <c r="B27" s="11" t="s">
        <v>1058</v>
      </c>
      <c r="C27" s="14">
        <v>2020</v>
      </c>
      <c r="D27" s="14" t="s">
        <v>12</v>
      </c>
      <c r="E27" s="34">
        <v>21098.400000000001</v>
      </c>
      <c r="F27" s="14">
        <v>22</v>
      </c>
      <c r="G27" s="34">
        <f t="shared" si="0"/>
        <v>464164.80000000005</v>
      </c>
      <c r="H27" s="14">
        <v>22</v>
      </c>
      <c r="I27" s="34">
        <f t="shared" si="1"/>
        <v>464164.80000000005</v>
      </c>
    </row>
    <row r="28" spans="1:9" ht="31.5">
      <c r="A28" s="14">
        <v>20</v>
      </c>
      <c r="B28" s="11" t="s">
        <v>1059</v>
      </c>
      <c r="C28" s="14">
        <v>2020</v>
      </c>
      <c r="D28" s="14" t="s">
        <v>12</v>
      </c>
      <c r="E28" s="34">
        <v>13786.6</v>
      </c>
      <c r="F28" s="14">
        <v>70</v>
      </c>
      <c r="G28" s="34">
        <f t="shared" si="0"/>
        <v>965062</v>
      </c>
      <c r="H28" s="14">
        <v>70</v>
      </c>
      <c r="I28" s="34">
        <f t="shared" si="1"/>
        <v>965062</v>
      </c>
    </row>
    <row r="29" spans="1:9" ht="31.5">
      <c r="A29" s="14">
        <v>21</v>
      </c>
      <c r="B29" s="11" t="s">
        <v>1060</v>
      </c>
      <c r="C29" s="14">
        <v>2020</v>
      </c>
      <c r="D29" s="14" t="s">
        <v>12</v>
      </c>
      <c r="E29" s="34">
        <v>190000</v>
      </c>
      <c r="F29" s="14">
        <v>1</v>
      </c>
      <c r="G29" s="34">
        <f t="shared" si="0"/>
        <v>190000</v>
      </c>
      <c r="H29" s="14">
        <v>1</v>
      </c>
      <c r="I29" s="34">
        <f t="shared" si="1"/>
        <v>190000</v>
      </c>
    </row>
    <row r="30" spans="1:9" ht="31.5">
      <c r="A30" s="14">
        <v>22</v>
      </c>
      <c r="B30" s="11" t="s">
        <v>1061</v>
      </c>
      <c r="C30" s="14">
        <v>2020</v>
      </c>
      <c r="D30" s="14" t="s">
        <v>12</v>
      </c>
      <c r="E30" s="34">
        <v>65000</v>
      </c>
      <c r="F30" s="14">
        <v>2</v>
      </c>
      <c r="G30" s="34">
        <f t="shared" si="0"/>
        <v>130000</v>
      </c>
      <c r="H30" s="14">
        <v>2</v>
      </c>
      <c r="I30" s="34">
        <f t="shared" si="1"/>
        <v>130000</v>
      </c>
    </row>
    <row r="31" spans="1:9" ht="15.75">
      <c r="A31" s="14">
        <v>23</v>
      </c>
      <c r="B31" s="11" t="s">
        <v>1062</v>
      </c>
      <c r="C31" s="14">
        <v>2020</v>
      </c>
      <c r="D31" s="14" t="s">
        <v>12</v>
      </c>
      <c r="E31" s="34">
        <v>75000</v>
      </c>
      <c r="F31" s="14">
        <v>2</v>
      </c>
      <c r="G31" s="34">
        <f t="shared" si="0"/>
        <v>150000</v>
      </c>
      <c r="H31" s="14">
        <v>2</v>
      </c>
      <c r="I31" s="34">
        <f t="shared" si="1"/>
        <v>150000</v>
      </c>
    </row>
    <row r="32" spans="1:9" ht="15.75">
      <c r="A32" s="14">
        <v>24</v>
      </c>
      <c r="B32" s="11" t="s">
        <v>1063</v>
      </c>
      <c r="C32" s="14">
        <v>2020</v>
      </c>
      <c r="D32" s="14" t="s">
        <v>12</v>
      </c>
      <c r="E32" s="34">
        <v>3570</v>
      </c>
      <c r="F32" s="14">
        <v>290</v>
      </c>
      <c r="G32" s="34">
        <f t="shared" si="0"/>
        <v>1035300</v>
      </c>
      <c r="H32" s="14">
        <v>290</v>
      </c>
      <c r="I32" s="34">
        <f t="shared" si="1"/>
        <v>1035300</v>
      </c>
    </row>
    <row r="33" spans="1:9" ht="15.75">
      <c r="A33" s="14">
        <v>25</v>
      </c>
      <c r="B33" s="11" t="s">
        <v>95</v>
      </c>
      <c r="C33" s="14">
        <v>2020</v>
      </c>
      <c r="D33" s="14" t="s">
        <v>12</v>
      </c>
      <c r="E33" s="34">
        <v>39095</v>
      </c>
      <c r="F33" s="14">
        <v>15</v>
      </c>
      <c r="G33" s="34">
        <f t="shared" si="0"/>
        <v>586425</v>
      </c>
      <c r="H33" s="14">
        <v>15</v>
      </c>
      <c r="I33" s="34">
        <f t="shared" si="1"/>
        <v>586425</v>
      </c>
    </row>
    <row r="34" spans="1:9" ht="31.5">
      <c r="A34" s="14">
        <v>26</v>
      </c>
      <c r="B34" s="11" t="s">
        <v>1064</v>
      </c>
      <c r="C34" s="14">
        <v>2020</v>
      </c>
      <c r="D34" s="14" t="s">
        <v>12</v>
      </c>
      <c r="E34" s="34">
        <v>234000</v>
      </c>
      <c r="F34" s="14">
        <v>2</v>
      </c>
      <c r="G34" s="34">
        <f t="shared" si="0"/>
        <v>468000</v>
      </c>
      <c r="H34" s="14">
        <v>2</v>
      </c>
      <c r="I34" s="34">
        <f t="shared" si="1"/>
        <v>468000</v>
      </c>
    </row>
    <row r="35" spans="1:9" ht="31.5">
      <c r="A35" s="14">
        <v>27</v>
      </c>
      <c r="B35" s="11" t="s">
        <v>1065</v>
      </c>
      <c r="C35" s="14">
        <v>2020</v>
      </c>
      <c r="D35" s="14" t="s">
        <v>12</v>
      </c>
      <c r="E35" s="34">
        <v>189600</v>
      </c>
      <c r="F35" s="14">
        <v>1</v>
      </c>
      <c r="G35" s="34">
        <f t="shared" si="0"/>
        <v>189600</v>
      </c>
      <c r="H35" s="14">
        <v>1</v>
      </c>
      <c r="I35" s="34">
        <f t="shared" si="1"/>
        <v>189600</v>
      </c>
    </row>
    <row r="36" spans="1:9" ht="31.5">
      <c r="A36" s="14">
        <v>28</v>
      </c>
      <c r="B36" s="11" t="s">
        <v>1066</v>
      </c>
      <c r="C36" s="14">
        <v>2020</v>
      </c>
      <c r="D36" s="14" t="s">
        <v>12</v>
      </c>
      <c r="E36" s="34">
        <v>17772</v>
      </c>
      <c r="F36" s="14">
        <v>32</v>
      </c>
      <c r="G36" s="34">
        <f t="shared" si="0"/>
        <v>568704</v>
      </c>
      <c r="H36" s="14">
        <v>32</v>
      </c>
      <c r="I36" s="34">
        <f t="shared" si="1"/>
        <v>568704</v>
      </c>
    </row>
    <row r="37" spans="1:9" ht="15.75">
      <c r="A37" s="14">
        <v>29</v>
      </c>
      <c r="B37" s="11" t="s">
        <v>736</v>
      </c>
      <c r="C37" s="14">
        <v>2020</v>
      </c>
      <c r="D37" s="14" t="s">
        <v>12</v>
      </c>
      <c r="E37" s="34">
        <v>7030.4</v>
      </c>
      <c r="F37" s="14">
        <v>50</v>
      </c>
      <c r="G37" s="34">
        <f t="shared" si="0"/>
        <v>351520</v>
      </c>
      <c r="H37" s="14">
        <v>50</v>
      </c>
      <c r="I37" s="34">
        <f t="shared" si="1"/>
        <v>351520</v>
      </c>
    </row>
    <row r="38" spans="1:9" ht="15.75">
      <c r="A38" s="14">
        <v>30</v>
      </c>
      <c r="B38" s="11" t="s">
        <v>736</v>
      </c>
      <c r="C38" s="14">
        <v>2020</v>
      </c>
      <c r="D38" s="81" t="s">
        <v>12</v>
      </c>
      <c r="E38" s="34">
        <v>7030.4</v>
      </c>
      <c r="F38" s="14">
        <v>26</v>
      </c>
      <c r="G38" s="34">
        <f>E37*F38</f>
        <v>182790.39999999999</v>
      </c>
      <c r="H38" s="14">
        <v>26</v>
      </c>
      <c r="I38" s="34">
        <f t="shared" si="1"/>
        <v>182790.39999999999</v>
      </c>
    </row>
    <row r="39" spans="1:9" ht="31.5">
      <c r="A39" s="14">
        <v>31</v>
      </c>
      <c r="B39" s="11" t="s">
        <v>1067</v>
      </c>
      <c r="C39" s="14">
        <v>2020</v>
      </c>
      <c r="D39" s="81" t="s">
        <v>12</v>
      </c>
      <c r="E39" s="34">
        <v>31373</v>
      </c>
      <c r="F39" s="14">
        <v>3</v>
      </c>
      <c r="G39" s="34">
        <f t="shared" si="0"/>
        <v>94119</v>
      </c>
      <c r="H39" s="14">
        <v>3</v>
      </c>
      <c r="I39" s="34">
        <f t="shared" si="1"/>
        <v>94119</v>
      </c>
    </row>
    <row r="40" spans="1:9" ht="15.75">
      <c r="A40" s="14">
        <v>32</v>
      </c>
      <c r="B40" s="11" t="s">
        <v>1068</v>
      </c>
      <c r="C40" s="14">
        <v>2020</v>
      </c>
      <c r="D40" s="81" t="s">
        <v>767</v>
      </c>
      <c r="E40" s="34">
        <v>2889.6</v>
      </c>
      <c r="F40" s="14">
        <v>194.4</v>
      </c>
      <c r="G40" s="34">
        <f t="shared" si="0"/>
        <v>561738.23999999999</v>
      </c>
      <c r="H40" s="14">
        <v>194.4</v>
      </c>
      <c r="I40" s="34">
        <f t="shared" si="1"/>
        <v>561738.23999999999</v>
      </c>
    </row>
    <row r="41" spans="1:9" ht="15.75">
      <c r="A41" s="14">
        <v>33</v>
      </c>
      <c r="B41" s="11" t="s">
        <v>1068</v>
      </c>
      <c r="C41" s="14">
        <v>2020</v>
      </c>
      <c r="D41" s="81" t="s">
        <v>767</v>
      </c>
      <c r="E41" s="34">
        <v>2889.6</v>
      </c>
      <c r="F41" s="14">
        <f>644.4-194.4</f>
        <v>450</v>
      </c>
      <c r="G41" s="34">
        <f t="shared" si="0"/>
        <v>1300320</v>
      </c>
      <c r="H41" s="14">
        <v>450</v>
      </c>
      <c r="I41" s="34">
        <f t="shared" si="1"/>
        <v>1300320</v>
      </c>
    </row>
    <row r="42" spans="1:9" ht="15.75">
      <c r="A42" s="14">
        <v>34</v>
      </c>
      <c r="B42" s="11" t="s">
        <v>1069</v>
      </c>
      <c r="C42" s="14">
        <v>2020</v>
      </c>
      <c r="D42" s="81" t="s">
        <v>12</v>
      </c>
      <c r="E42" s="34">
        <v>3290</v>
      </c>
      <c r="F42" s="14">
        <v>290</v>
      </c>
      <c r="G42" s="34">
        <f t="shared" si="0"/>
        <v>954100</v>
      </c>
      <c r="H42" s="14">
        <v>290</v>
      </c>
      <c r="I42" s="34">
        <f t="shared" si="1"/>
        <v>954100</v>
      </c>
    </row>
    <row r="43" spans="1:9" ht="31.5">
      <c r="A43" s="14">
        <v>35</v>
      </c>
      <c r="B43" s="11" t="s">
        <v>1070</v>
      </c>
      <c r="C43" s="14">
        <v>2020</v>
      </c>
      <c r="D43" s="81" t="s">
        <v>12</v>
      </c>
      <c r="E43" s="34">
        <v>23000</v>
      </c>
      <c r="F43" s="14">
        <v>10</v>
      </c>
      <c r="G43" s="34">
        <f t="shared" si="0"/>
        <v>230000</v>
      </c>
      <c r="H43" s="14">
        <v>10</v>
      </c>
      <c r="I43" s="34">
        <f t="shared" si="1"/>
        <v>230000</v>
      </c>
    </row>
    <row r="44" spans="1:9" ht="15.75">
      <c r="A44" s="14">
        <v>36</v>
      </c>
      <c r="B44" s="11" t="s">
        <v>1071</v>
      </c>
      <c r="C44" s="14">
        <v>2020</v>
      </c>
      <c r="D44" s="81" t="s">
        <v>767</v>
      </c>
      <c r="E44" s="34">
        <v>1774</v>
      </c>
      <c r="F44" s="14">
        <v>299.39999999999998</v>
      </c>
      <c r="G44" s="34">
        <f t="shared" si="0"/>
        <v>531135.6</v>
      </c>
      <c r="H44" s="14">
        <v>299.39999999999998</v>
      </c>
      <c r="I44" s="34">
        <f t="shared" si="1"/>
        <v>531135.6</v>
      </c>
    </row>
    <row r="45" spans="1:9" ht="31.5">
      <c r="A45" s="14">
        <v>37</v>
      </c>
      <c r="B45" s="11" t="s">
        <v>1072</v>
      </c>
      <c r="C45" s="14">
        <v>2020</v>
      </c>
      <c r="D45" s="81" t="s">
        <v>12</v>
      </c>
      <c r="E45" s="34">
        <v>124800</v>
      </c>
      <c r="F45" s="14">
        <v>1</v>
      </c>
      <c r="G45" s="34">
        <f t="shared" si="0"/>
        <v>124800</v>
      </c>
      <c r="H45" s="14">
        <v>1</v>
      </c>
      <c r="I45" s="34">
        <f t="shared" si="1"/>
        <v>124800</v>
      </c>
    </row>
    <row r="46" spans="1:9" ht="47.25">
      <c r="A46" s="14">
        <v>38</v>
      </c>
      <c r="B46" s="11" t="s">
        <v>1073</v>
      </c>
      <c r="C46" s="14">
        <v>2021</v>
      </c>
      <c r="D46" s="81" t="s">
        <v>12</v>
      </c>
      <c r="E46" s="34">
        <v>567200</v>
      </c>
      <c r="F46" s="14">
        <v>2</v>
      </c>
      <c r="G46" s="34">
        <f t="shared" si="0"/>
        <v>1134400</v>
      </c>
      <c r="H46" s="14">
        <v>2</v>
      </c>
      <c r="I46" s="34">
        <f t="shared" si="1"/>
        <v>1134400</v>
      </c>
    </row>
    <row r="47" spans="1:9" ht="15.75">
      <c r="A47" s="14">
        <v>39</v>
      </c>
      <c r="B47" s="11" t="s">
        <v>1074</v>
      </c>
      <c r="C47" s="14">
        <v>2021</v>
      </c>
      <c r="D47" s="81" t="s">
        <v>12</v>
      </c>
      <c r="E47" s="34">
        <v>72000</v>
      </c>
      <c r="F47" s="14">
        <v>12</v>
      </c>
      <c r="G47" s="34">
        <f t="shared" si="0"/>
        <v>864000</v>
      </c>
      <c r="H47" s="14">
        <v>12</v>
      </c>
      <c r="I47" s="34">
        <f t="shared" si="1"/>
        <v>864000</v>
      </c>
    </row>
    <row r="48" spans="1:9" ht="15.75">
      <c r="A48" s="14">
        <v>40</v>
      </c>
      <c r="B48" s="11" t="s">
        <v>1075</v>
      </c>
      <c r="C48" s="14">
        <v>2021</v>
      </c>
      <c r="D48" s="81" t="s">
        <v>12</v>
      </c>
      <c r="E48" s="34">
        <v>19000</v>
      </c>
      <c r="F48" s="14">
        <v>7</v>
      </c>
      <c r="G48" s="34">
        <f t="shared" si="0"/>
        <v>133000</v>
      </c>
      <c r="H48" s="14">
        <v>7</v>
      </c>
      <c r="I48" s="34">
        <f t="shared" si="1"/>
        <v>133000</v>
      </c>
    </row>
    <row r="49" spans="1:9" ht="15.75">
      <c r="A49" s="80">
        <v>41</v>
      </c>
      <c r="B49" s="11" t="s">
        <v>95</v>
      </c>
      <c r="C49" s="14">
        <v>2021</v>
      </c>
      <c r="D49" s="81" t="s">
        <v>12</v>
      </c>
      <c r="E49" s="34">
        <v>70000</v>
      </c>
      <c r="F49" s="14">
        <v>3</v>
      </c>
      <c r="G49" s="34">
        <f t="shared" si="0"/>
        <v>210000</v>
      </c>
      <c r="H49" s="14">
        <v>3</v>
      </c>
      <c r="I49" s="34">
        <f t="shared" si="1"/>
        <v>210000</v>
      </c>
    </row>
    <row r="50" spans="1:9" ht="15.75">
      <c r="A50" s="80">
        <v>42</v>
      </c>
      <c r="B50" s="11" t="s">
        <v>95</v>
      </c>
      <c r="C50" s="14">
        <v>2021</v>
      </c>
      <c r="D50" s="81" t="s">
        <v>12</v>
      </c>
      <c r="E50" s="34">
        <v>85000</v>
      </c>
      <c r="F50" s="14">
        <v>3</v>
      </c>
      <c r="G50" s="34">
        <f t="shared" si="0"/>
        <v>255000</v>
      </c>
      <c r="H50" s="14">
        <v>3</v>
      </c>
      <c r="I50" s="34">
        <f t="shared" si="1"/>
        <v>255000</v>
      </c>
    </row>
    <row r="51" spans="1:9" ht="15.75">
      <c r="A51" s="80">
        <v>43</v>
      </c>
      <c r="B51" s="11" t="s">
        <v>1076</v>
      </c>
      <c r="C51" s="14">
        <v>2021</v>
      </c>
      <c r="D51" s="81" t="s">
        <v>12</v>
      </c>
      <c r="E51" s="34">
        <v>5000</v>
      </c>
      <c r="F51" s="14">
        <v>20</v>
      </c>
      <c r="G51" s="34">
        <f t="shared" si="0"/>
        <v>100000</v>
      </c>
      <c r="H51" s="14">
        <v>20</v>
      </c>
      <c r="I51" s="34">
        <f t="shared" si="1"/>
        <v>100000</v>
      </c>
    </row>
    <row r="52" spans="1:9" ht="15.75">
      <c r="A52" s="80">
        <v>44</v>
      </c>
      <c r="B52" s="11" t="s">
        <v>1077</v>
      </c>
      <c r="C52" s="14">
        <v>2021</v>
      </c>
      <c r="D52" s="81" t="s">
        <v>12</v>
      </c>
      <c r="E52" s="34">
        <v>10000</v>
      </c>
      <c r="F52" s="14">
        <v>5</v>
      </c>
      <c r="G52" s="34">
        <f t="shared" si="0"/>
        <v>50000</v>
      </c>
      <c r="H52" s="14">
        <v>5</v>
      </c>
      <c r="I52" s="34">
        <f t="shared" si="1"/>
        <v>50000</v>
      </c>
    </row>
    <row r="53" spans="1:9" ht="15.75">
      <c r="A53" s="80">
        <v>45</v>
      </c>
      <c r="B53" s="11" t="s">
        <v>1078</v>
      </c>
      <c r="C53" s="14">
        <v>2022</v>
      </c>
      <c r="D53" s="81" t="s">
        <v>12</v>
      </c>
      <c r="E53" s="34">
        <v>100000</v>
      </c>
      <c r="F53" s="14">
        <v>1</v>
      </c>
      <c r="G53" s="34">
        <f t="shared" si="0"/>
        <v>100000</v>
      </c>
      <c r="H53" s="14">
        <v>1</v>
      </c>
      <c r="I53" s="34">
        <f t="shared" si="1"/>
        <v>100000</v>
      </c>
    </row>
    <row r="54" spans="1:9" ht="15.75">
      <c r="A54" s="80">
        <v>46</v>
      </c>
      <c r="B54" s="11" t="s">
        <v>1079</v>
      </c>
      <c r="C54" s="14">
        <v>2022</v>
      </c>
      <c r="D54" s="81" t="s">
        <v>767</v>
      </c>
      <c r="E54" s="34">
        <v>6000</v>
      </c>
      <c r="F54" s="14">
        <v>52</v>
      </c>
      <c r="G54" s="34">
        <f t="shared" si="0"/>
        <v>312000</v>
      </c>
      <c r="H54" s="14">
        <v>52</v>
      </c>
      <c r="I54" s="34">
        <f t="shared" si="1"/>
        <v>312000</v>
      </c>
    </row>
    <row r="55" spans="1:9" ht="15.75">
      <c r="A55" s="80">
        <v>47</v>
      </c>
      <c r="B55" s="11" t="s">
        <v>1080</v>
      </c>
      <c r="C55" s="14">
        <v>2022</v>
      </c>
      <c r="D55" s="81" t="s">
        <v>12</v>
      </c>
      <c r="E55" s="34">
        <v>6830</v>
      </c>
      <c r="F55" s="14">
        <v>2</v>
      </c>
      <c r="G55" s="34">
        <f t="shared" si="0"/>
        <v>13660</v>
      </c>
      <c r="H55" s="14">
        <v>2</v>
      </c>
      <c r="I55" s="34">
        <f t="shared" si="1"/>
        <v>13660</v>
      </c>
    </row>
    <row r="56" spans="1:9" ht="15.75">
      <c r="A56" s="14">
        <v>48</v>
      </c>
      <c r="B56" s="11" t="s">
        <v>727</v>
      </c>
      <c r="C56" s="14">
        <v>2022</v>
      </c>
      <c r="D56" s="14" t="s">
        <v>12</v>
      </c>
      <c r="E56" s="34">
        <v>250000</v>
      </c>
      <c r="F56" s="14">
        <v>3</v>
      </c>
      <c r="G56" s="34">
        <f t="shared" si="0"/>
        <v>750000</v>
      </c>
      <c r="H56" s="14">
        <v>3</v>
      </c>
      <c r="I56" s="34">
        <f t="shared" si="1"/>
        <v>750000</v>
      </c>
    </row>
    <row r="57" spans="1:9" ht="15.75">
      <c r="A57" s="14">
        <v>49</v>
      </c>
      <c r="B57" s="224" t="s">
        <v>1081</v>
      </c>
      <c r="C57" s="14">
        <v>2023</v>
      </c>
      <c r="D57" s="14" t="s">
        <v>12</v>
      </c>
      <c r="E57" s="34">
        <v>20000</v>
      </c>
      <c r="F57" s="14">
        <v>3</v>
      </c>
      <c r="G57" s="34">
        <f t="shared" si="0"/>
        <v>60000</v>
      </c>
      <c r="H57" s="14">
        <v>3</v>
      </c>
      <c r="I57" s="34">
        <f t="shared" si="1"/>
        <v>60000</v>
      </c>
    </row>
    <row r="58" spans="1:9" ht="15.75">
      <c r="A58" s="14">
        <v>50</v>
      </c>
      <c r="B58" s="224" t="s">
        <v>742</v>
      </c>
      <c r="C58" s="14">
        <v>2023</v>
      </c>
      <c r="D58" s="14" t="s">
        <v>12</v>
      </c>
      <c r="E58" s="34">
        <v>109000</v>
      </c>
      <c r="F58" s="14">
        <v>1</v>
      </c>
      <c r="G58" s="34">
        <f t="shared" si="0"/>
        <v>109000</v>
      </c>
      <c r="H58" s="14">
        <v>1</v>
      </c>
      <c r="I58" s="34">
        <f t="shared" si="1"/>
        <v>109000</v>
      </c>
    </row>
    <row r="59" spans="1:9" ht="15.75">
      <c r="A59" s="1258" t="s">
        <v>999</v>
      </c>
      <c r="B59" s="1259"/>
      <c r="C59" s="1260"/>
      <c r="D59" s="225"/>
      <c r="E59" s="84"/>
      <c r="F59" s="4">
        <f>SUM(F9:F58)</f>
        <v>3554.8</v>
      </c>
      <c r="G59" s="84">
        <f>SUM(G9:G58)</f>
        <v>25101808.039999999</v>
      </c>
      <c r="H59" s="84">
        <f>SUM(H9:H58)</f>
        <v>3554.8</v>
      </c>
      <c r="I59" s="10">
        <f>SUM(I9:KI58)</f>
        <v>25101808.039999999</v>
      </c>
    </row>
    <row r="62" spans="1:9" ht="16.5">
      <c r="A62" s="1229" t="s">
        <v>1084</v>
      </c>
      <c r="B62" s="1229"/>
      <c r="C62" s="1229"/>
      <c r="D62" s="1229"/>
      <c r="E62" s="1229"/>
      <c r="F62" s="1229"/>
      <c r="G62" s="1229"/>
      <c r="H62" s="1229"/>
    </row>
    <row r="63" spans="1:9" ht="16.5">
      <c r="A63" s="1229" t="s">
        <v>947</v>
      </c>
      <c r="B63" s="1229" t="s">
        <v>720</v>
      </c>
      <c r="C63" s="1229"/>
      <c r="D63" s="1229"/>
      <c r="E63" s="1229"/>
      <c r="F63" s="1229"/>
      <c r="G63" s="1229"/>
      <c r="H63" s="1229"/>
    </row>
    <row r="64" spans="1:9" ht="15.75">
      <c r="A64" s="159"/>
      <c r="B64" s="172"/>
      <c r="C64" s="138"/>
      <c r="D64" s="173"/>
      <c r="E64" s="172"/>
      <c r="F64" s="173"/>
      <c r="G64" s="173"/>
      <c r="H64" s="172"/>
    </row>
    <row r="65" spans="1:8">
      <c r="A65" s="1230" t="s">
        <v>678</v>
      </c>
      <c r="B65" s="1230" t="s">
        <v>679</v>
      </c>
      <c r="C65" s="1232" t="s">
        <v>5</v>
      </c>
      <c r="D65" s="1234" t="s">
        <v>724</v>
      </c>
      <c r="E65" s="1236" t="s">
        <v>682</v>
      </c>
      <c r="F65" s="1237"/>
      <c r="G65" s="1228" t="s">
        <v>683</v>
      </c>
      <c r="H65" s="1228"/>
    </row>
    <row r="66" spans="1:8" ht="21">
      <c r="A66" s="1231"/>
      <c r="B66" s="1231"/>
      <c r="C66" s="1233"/>
      <c r="D66" s="1235"/>
      <c r="E66" s="139" t="s">
        <v>684</v>
      </c>
      <c r="F66" s="174" t="s">
        <v>685</v>
      </c>
      <c r="G66" s="162" t="s">
        <v>725</v>
      </c>
      <c r="H66" s="78" t="s">
        <v>726</v>
      </c>
    </row>
    <row r="67" spans="1:8" ht="15.75">
      <c r="A67" s="227">
        <v>1</v>
      </c>
      <c r="B67" s="227" t="s">
        <v>948</v>
      </c>
      <c r="C67" s="227" t="s">
        <v>949</v>
      </c>
      <c r="D67" s="228">
        <v>2987</v>
      </c>
      <c r="E67" s="227">
        <v>25.327000000000002</v>
      </c>
      <c r="F67" s="229">
        <f>SUM(D67*E67)</f>
        <v>75651.749000000011</v>
      </c>
      <c r="G67" s="227">
        <f>SUM(E67)</f>
        <v>25.327000000000002</v>
      </c>
      <c r="H67" s="230">
        <f t="shared" ref="H67:H90" si="2">SUM(F67)</f>
        <v>75651.749000000011</v>
      </c>
    </row>
    <row r="68" spans="1:8" ht="15.75">
      <c r="A68" s="231">
        <v>2</v>
      </c>
      <c r="B68" s="227" t="s">
        <v>950</v>
      </c>
      <c r="C68" s="227" t="s">
        <v>949</v>
      </c>
      <c r="D68" s="227">
        <v>432</v>
      </c>
      <c r="E68" s="228">
        <v>37.234000000000002</v>
      </c>
      <c r="F68" s="229">
        <f t="shared" ref="F68:F90" si="3">SUM(D68*E68)</f>
        <v>16085.088000000002</v>
      </c>
      <c r="G68" s="227">
        <f t="shared" ref="G68:G90" si="4">SUM(E68)</f>
        <v>37.234000000000002</v>
      </c>
      <c r="H68" s="230">
        <f t="shared" si="2"/>
        <v>16085.088000000002</v>
      </c>
    </row>
    <row r="69" spans="1:8" ht="15.75">
      <c r="A69" s="227">
        <v>3</v>
      </c>
      <c r="B69" s="227" t="s">
        <v>951</v>
      </c>
      <c r="C69" s="227" t="s">
        <v>949</v>
      </c>
      <c r="D69" s="227">
        <v>409.2</v>
      </c>
      <c r="E69" s="228">
        <v>41.362000000000002</v>
      </c>
      <c r="F69" s="229">
        <f t="shared" si="3"/>
        <v>16925.330399999999</v>
      </c>
      <c r="G69" s="227">
        <f t="shared" si="4"/>
        <v>41.362000000000002</v>
      </c>
      <c r="H69" s="230">
        <f t="shared" si="2"/>
        <v>16925.330399999999</v>
      </c>
    </row>
    <row r="70" spans="1:8" ht="15.75">
      <c r="A70" s="231">
        <v>4</v>
      </c>
      <c r="B70" s="227" t="s">
        <v>952</v>
      </c>
      <c r="C70" s="227" t="s">
        <v>949</v>
      </c>
      <c r="D70" s="227">
        <v>400</v>
      </c>
      <c r="E70" s="228">
        <v>42.838000000000001</v>
      </c>
      <c r="F70" s="229">
        <f t="shared" si="3"/>
        <v>17135.2</v>
      </c>
      <c r="G70" s="227">
        <f t="shared" si="4"/>
        <v>42.838000000000001</v>
      </c>
      <c r="H70" s="230">
        <f t="shared" si="2"/>
        <v>17135.2</v>
      </c>
    </row>
    <row r="71" spans="1:8" ht="15.75">
      <c r="A71" s="227">
        <v>5</v>
      </c>
      <c r="B71" s="227" t="s">
        <v>953</v>
      </c>
      <c r="C71" s="227" t="s">
        <v>954</v>
      </c>
      <c r="D71" s="227">
        <v>910</v>
      </c>
      <c r="E71" s="228">
        <v>11</v>
      </c>
      <c r="F71" s="229">
        <f t="shared" si="3"/>
        <v>10010</v>
      </c>
      <c r="G71" s="227">
        <f t="shared" si="4"/>
        <v>11</v>
      </c>
      <c r="H71" s="230">
        <f t="shared" si="2"/>
        <v>10010</v>
      </c>
    </row>
    <row r="72" spans="1:8" ht="15.75">
      <c r="A72" s="227">
        <v>6</v>
      </c>
      <c r="B72" s="227" t="s">
        <v>955</v>
      </c>
      <c r="C72" s="227" t="s">
        <v>949</v>
      </c>
      <c r="D72" s="227">
        <v>867</v>
      </c>
      <c r="E72" s="228">
        <v>18.82</v>
      </c>
      <c r="F72" s="229">
        <f t="shared" si="3"/>
        <v>16316.94</v>
      </c>
      <c r="G72" s="227">
        <f t="shared" si="4"/>
        <v>18.82</v>
      </c>
      <c r="H72" s="230">
        <f t="shared" si="2"/>
        <v>16316.94</v>
      </c>
    </row>
    <row r="73" spans="1:8" ht="15.75">
      <c r="A73" s="231">
        <v>7</v>
      </c>
      <c r="B73" s="227" t="s">
        <v>956</v>
      </c>
      <c r="C73" s="227" t="s">
        <v>949</v>
      </c>
      <c r="D73" s="227">
        <v>680</v>
      </c>
      <c r="E73" s="228">
        <v>25.57</v>
      </c>
      <c r="F73" s="229">
        <f t="shared" si="3"/>
        <v>17387.599999999999</v>
      </c>
      <c r="G73" s="227">
        <f t="shared" si="4"/>
        <v>25.57</v>
      </c>
      <c r="H73" s="230">
        <f t="shared" si="2"/>
        <v>17387.599999999999</v>
      </c>
    </row>
    <row r="74" spans="1:8" ht="15.75">
      <c r="A74" s="227">
        <v>8</v>
      </c>
      <c r="B74" s="227" t="s">
        <v>957</v>
      </c>
      <c r="C74" s="227" t="s">
        <v>949</v>
      </c>
      <c r="D74" s="227">
        <v>390</v>
      </c>
      <c r="E74" s="228">
        <v>21.22</v>
      </c>
      <c r="F74" s="229">
        <f t="shared" si="3"/>
        <v>8275.7999999999993</v>
      </c>
      <c r="G74" s="227">
        <f t="shared" si="4"/>
        <v>21.22</v>
      </c>
      <c r="H74" s="230">
        <f t="shared" si="2"/>
        <v>8275.7999999999993</v>
      </c>
    </row>
    <row r="75" spans="1:8" ht="15.75">
      <c r="A75" s="227">
        <v>9</v>
      </c>
      <c r="B75" s="227" t="s">
        <v>958</v>
      </c>
      <c r="C75" s="227" t="s">
        <v>949</v>
      </c>
      <c r="D75" s="227">
        <v>294</v>
      </c>
      <c r="E75" s="228">
        <v>14.4</v>
      </c>
      <c r="F75" s="229">
        <f t="shared" si="3"/>
        <v>4233.6000000000004</v>
      </c>
      <c r="G75" s="227">
        <f t="shared" si="4"/>
        <v>14.4</v>
      </c>
      <c r="H75" s="230">
        <f t="shared" si="2"/>
        <v>4233.6000000000004</v>
      </c>
    </row>
    <row r="76" spans="1:8" ht="15.75">
      <c r="A76" s="227">
        <v>10</v>
      </c>
      <c r="B76" s="227" t="s">
        <v>960</v>
      </c>
      <c r="C76" s="227" t="s">
        <v>949</v>
      </c>
      <c r="D76" s="227">
        <v>690</v>
      </c>
      <c r="E76" s="228">
        <v>26.71</v>
      </c>
      <c r="F76" s="229">
        <f t="shared" si="3"/>
        <v>18429.900000000001</v>
      </c>
      <c r="G76" s="227">
        <f t="shared" si="4"/>
        <v>26.71</v>
      </c>
      <c r="H76" s="230">
        <f t="shared" si="2"/>
        <v>18429.900000000001</v>
      </c>
    </row>
    <row r="77" spans="1:8" ht="15.75">
      <c r="A77" s="227">
        <v>11</v>
      </c>
      <c r="B77" s="227" t="s">
        <v>961</v>
      </c>
      <c r="C77" s="227" t="s">
        <v>949</v>
      </c>
      <c r="D77" s="227">
        <v>430</v>
      </c>
      <c r="E77" s="228">
        <v>28.864000000000001</v>
      </c>
      <c r="F77" s="229">
        <f t="shared" si="3"/>
        <v>12411.52</v>
      </c>
      <c r="G77" s="227">
        <f t="shared" si="4"/>
        <v>28.864000000000001</v>
      </c>
      <c r="H77" s="230">
        <f t="shared" si="2"/>
        <v>12411.52</v>
      </c>
    </row>
    <row r="78" spans="1:8" ht="15.75">
      <c r="A78" s="231">
        <v>12</v>
      </c>
      <c r="B78" s="227" t="s">
        <v>962</v>
      </c>
      <c r="C78" s="227" t="s">
        <v>949</v>
      </c>
      <c r="D78" s="227">
        <v>666</v>
      </c>
      <c r="E78" s="228">
        <v>9.6199999999999992</v>
      </c>
      <c r="F78" s="229">
        <f t="shared" si="3"/>
        <v>6406.9199999999992</v>
      </c>
      <c r="G78" s="227">
        <f t="shared" si="4"/>
        <v>9.6199999999999992</v>
      </c>
      <c r="H78" s="230">
        <f t="shared" si="2"/>
        <v>6406.9199999999992</v>
      </c>
    </row>
    <row r="79" spans="1:8" ht="15.75">
      <c r="A79" s="227">
        <v>13</v>
      </c>
      <c r="B79" s="227" t="s">
        <v>963</v>
      </c>
      <c r="C79" s="227" t="s">
        <v>949</v>
      </c>
      <c r="D79" s="227">
        <v>138.19999999999999</v>
      </c>
      <c r="E79" s="228">
        <v>32</v>
      </c>
      <c r="F79" s="229">
        <f t="shared" si="3"/>
        <v>4422.3999999999996</v>
      </c>
      <c r="G79" s="227">
        <f t="shared" si="4"/>
        <v>32</v>
      </c>
      <c r="H79" s="230">
        <f t="shared" si="2"/>
        <v>4422.3999999999996</v>
      </c>
    </row>
    <row r="80" spans="1:8" ht="15.75">
      <c r="A80" s="231">
        <v>14</v>
      </c>
      <c r="B80" s="227" t="s">
        <v>1085</v>
      </c>
      <c r="C80" s="227" t="s">
        <v>949</v>
      </c>
      <c r="D80" s="227">
        <v>866.6</v>
      </c>
      <c r="E80" s="228">
        <v>20.411000000000001</v>
      </c>
      <c r="F80" s="229">
        <f t="shared" si="3"/>
        <v>17688.172600000002</v>
      </c>
      <c r="G80" s="227">
        <f t="shared" si="4"/>
        <v>20.411000000000001</v>
      </c>
      <c r="H80" s="230">
        <f t="shared" si="2"/>
        <v>17688.172600000002</v>
      </c>
    </row>
    <row r="81" spans="1:8" ht="15.75">
      <c r="A81" s="231">
        <v>15</v>
      </c>
      <c r="B81" s="227" t="s">
        <v>964</v>
      </c>
      <c r="C81" s="227" t="s">
        <v>949</v>
      </c>
      <c r="D81" s="227">
        <v>4878</v>
      </c>
      <c r="E81" s="228">
        <v>0.6</v>
      </c>
      <c r="F81" s="229">
        <f t="shared" si="3"/>
        <v>2926.7999999999997</v>
      </c>
      <c r="G81" s="227">
        <f t="shared" si="4"/>
        <v>0.6</v>
      </c>
      <c r="H81" s="230">
        <f t="shared" si="2"/>
        <v>2926.7999999999997</v>
      </c>
    </row>
    <row r="82" spans="1:8" ht="15.75">
      <c r="A82" s="227">
        <v>16</v>
      </c>
      <c r="B82" s="227" t="s">
        <v>965</v>
      </c>
      <c r="C82" s="227" t="s">
        <v>949</v>
      </c>
      <c r="D82" s="227">
        <v>3438</v>
      </c>
      <c r="E82" s="228">
        <v>0.9</v>
      </c>
      <c r="F82" s="229">
        <f t="shared" si="3"/>
        <v>3094.2000000000003</v>
      </c>
      <c r="G82" s="227">
        <f t="shared" si="4"/>
        <v>0.9</v>
      </c>
      <c r="H82" s="230">
        <f t="shared" si="2"/>
        <v>3094.2000000000003</v>
      </c>
    </row>
    <row r="83" spans="1:8" ht="15.75">
      <c r="A83" s="231">
        <v>17</v>
      </c>
      <c r="B83" s="227" t="s">
        <v>966</v>
      </c>
      <c r="C83" s="227" t="s">
        <v>949</v>
      </c>
      <c r="D83" s="227">
        <v>218.99</v>
      </c>
      <c r="E83" s="228">
        <v>85.78</v>
      </c>
      <c r="F83" s="229">
        <f t="shared" si="3"/>
        <v>18784.962200000002</v>
      </c>
      <c r="G83" s="227">
        <f t="shared" si="4"/>
        <v>85.78</v>
      </c>
      <c r="H83" s="230">
        <f t="shared" si="2"/>
        <v>18784.962200000002</v>
      </c>
    </row>
    <row r="84" spans="1:8" ht="15.75">
      <c r="A84" s="231">
        <v>18</v>
      </c>
      <c r="B84" s="227" t="s">
        <v>967</v>
      </c>
      <c r="C84" s="227" t="s">
        <v>949</v>
      </c>
      <c r="D84" s="227">
        <v>229.98</v>
      </c>
      <c r="E84" s="228">
        <v>5.45</v>
      </c>
      <c r="F84" s="229">
        <f t="shared" si="3"/>
        <v>1253.3910000000001</v>
      </c>
      <c r="G84" s="227">
        <f t="shared" si="4"/>
        <v>5.45</v>
      </c>
      <c r="H84" s="230">
        <f t="shared" si="2"/>
        <v>1253.3910000000001</v>
      </c>
    </row>
    <row r="85" spans="1:8" ht="15.75">
      <c r="A85" s="231">
        <v>19</v>
      </c>
      <c r="B85" s="227" t="s">
        <v>968</v>
      </c>
      <c r="C85" s="227" t="s">
        <v>949</v>
      </c>
      <c r="D85" s="227">
        <v>3480</v>
      </c>
      <c r="E85" s="228">
        <v>30</v>
      </c>
      <c r="F85" s="229">
        <f t="shared" si="3"/>
        <v>104400</v>
      </c>
      <c r="G85" s="227">
        <f t="shared" si="4"/>
        <v>30</v>
      </c>
      <c r="H85" s="230">
        <f t="shared" si="2"/>
        <v>104400</v>
      </c>
    </row>
    <row r="86" spans="1:8" ht="15.75">
      <c r="A86" s="231">
        <v>20</v>
      </c>
      <c r="B86" s="227" t="s">
        <v>969</v>
      </c>
      <c r="C86" s="227" t="s">
        <v>949</v>
      </c>
      <c r="D86" s="227">
        <v>1430</v>
      </c>
      <c r="E86" s="228">
        <v>41.1</v>
      </c>
      <c r="F86" s="229">
        <f t="shared" si="3"/>
        <v>58773</v>
      </c>
      <c r="G86" s="227">
        <f t="shared" si="4"/>
        <v>41.1</v>
      </c>
      <c r="H86" s="230">
        <f t="shared" si="2"/>
        <v>58773</v>
      </c>
    </row>
    <row r="87" spans="1:8" ht="15.75">
      <c r="A87" s="227">
        <v>21</v>
      </c>
      <c r="B87" s="232" t="s">
        <v>1086</v>
      </c>
      <c r="C87" s="227" t="s">
        <v>949</v>
      </c>
      <c r="D87" s="227">
        <v>625</v>
      </c>
      <c r="E87" s="228">
        <v>29.62</v>
      </c>
      <c r="F87" s="229">
        <f t="shared" si="3"/>
        <v>18512.5</v>
      </c>
      <c r="G87" s="227">
        <f t="shared" si="4"/>
        <v>29.62</v>
      </c>
      <c r="H87" s="230">
        <f t="shared" si="2"/>
        <v>18512.5</v>
      </c>
    </row>
    <row r="88" spans="1:8" ht="15.75">
      <c r="A88" s="231">
        <v>22</v>
      </c>
      <c r="B88" s="232" t="s">
        <v>1087</v>
      </c>
      <c r="C88" s="227" t="s">
        <v>949</v>
      </c>
      <c r="D88" s="227">
        <v>1390</v>
      </c>
      <c r="E88" s="228">
        <v>6.12</v>
      </c>
      <c r="F88" s="229">
        <f t="shared" si="3"/>
        <v>8506.7999999999993</v>
      </c>
      <c r="G88" s="227">
        <f t="shared" si="4"/>
        <v>6.12</v>
      </c>
      <c r="H88" s="230">
        <f t="shared" si="2"/>
        <v>8506.7999999999993</v>
      </c>
    </row>
    <row r="89" spans="1:8" ht="15.75">
      <c r="A89" s="231">
        <v>23</v>
      </c>
      <c r="B89" s="232" t="s">
        <v>1088</v>
      </c>
      <c r="C89" s="227" t="s">
        <v>949</v>
      </c>
      <c r="D89" s="227">
        <v>2413</v>
      </c>
      <c r="E89" s="228">
        <v>1.8460000000000001</v>
      </c>
      <c r="F89" s="229">
        <f t="shared" si="3"/>
        <v>4454.3980000000001</v>
      </c>
      <c r="G89" s="227">
        <f t="shared" si="4"/>
        <v>1.8460000000000001</v>
      </c>
      <c r="H89" s="230">
        <f t="shared" si="2"/>
        <v>4454.3980000000001</v>
      </c>
    </row>
    <row r="90" spans="1:8" ht="15.75">
      <c r="A90" s="163">
        <v>24</v>
      </c>
      <c r="B90" s="9" t="s">
        <v>1089</v>
      </c>
      <c r="C90" s="141" t="s">
        <v>949</v>
      </c>
      <c r="D90" s="10">
        <v>282</v>
      </c>
      <c r="E90" s="84">
        <v>3</v>
      </c>
      <c r="F90" s="176">
        <f t="shared" si="3"/>
        <v>846</v>
      </c>
      <c r="G90" s="141">
        <f t="shared" si="4"/>
        <v>3</v>
      </c>
      <c r="H90" s="233">
        <f t="shared" si="2"/>
        <v>846</v>
      </c>
    </row>
    <row r="91" spans="1:8" ht="15.75">
      <c r="A91" s="1188" t="s">
        <v>970</v>
      </c>
      <c r="B91" s="1190"/>
      <c r="C91" s="68"/>
      <c r="D91" s="142"/>
      <c r="E91" s="142">
        <f>SUM(E67:E90)</f>
        <v>559.79199999999992</v>
      </c>
      <c r="F91" s="176">
        <f>SUM(F67:F90)</f>
        <v>462932.27119999996</v>
      </c>
      <c r="G91" s="142">
        <f>SUM(G67:G90)</f>
        <v>559.79199999999992</v>
      </c>
      <c r="H91" s="233">
        <f>SUM(H67:H90)</f>
        <v>462932.27119999996</v>
      </c>
    </row>
    <row r="95" spans="1:8" ht="16.5">
      <c r="A95" s="1229" t="s">
        <v>1084</v>
      </c>
      <c r="B95" s="1229"/>
      <c r="C95" s="1229"/>
      <c r="D95" s="1229"/>
      <c r="E95" s="1229"/>
      <c r="F95" s="1229"/>
      <c r="G95" s="1229"/>
      <c r="H95" s="1229"/>
    </row>
    <row r="96" spans="1:8" ht="16.5">
      <c r="A96" s="1229" t="s">
        <v>971</v>
      </c>
      <c r="B96" s="1229" t="s">
        <v>720</v>
      </c>
      <c r="C96" s="1229"/>
      <c r="D96" s="1229"/>
      <c r="E96" s="1229"/>
      <c r="F96" s="1229"/>
      <c r="G96" s="1229"/>
      <c r="H96" s="1229"/>
    </row>
    <row r="97" spans="1:8" ht="15.75">
      <c r="A97" s="159"/>
      <c r="B97" s="172"/>
      <c r="C97" s="138"/>
      <c r="D97" s="173"/>
      <c r="E97" s="172"/>
      <c r="F97" s="173"/>
      <c r="G97" s="173"/>
      <c r="H97" s="172"/>
    </row>
    <row r="98" spans="1:8">
      <c r="A98" s="1230" t="s">
        <v>678</v>
      </c>
      <c r="B98" s="1230" t="s">
        <v>679</v>
      </c>
      <c r="C98" s="1232" t="s">
        <v>5</v>
      </c>
      <c r="D98" s="1234" t="s">
        <v>724</v>
      </c>
      <c r="E98" s="1236" t="s">
        <v>682</v>
      </c>
      <c r="F98" s="1237"/>
      <c r="G98" s="1228" t="s">
        <v>683</v>
      </c>
      <c r="H98" s="1228"/>
    </row>
    <row r="99" spans="1:8" ht="21">
      <c r="A99" s="1231"/>
      <c r="B99" s="1231"/>
      <c r="C99" s="1233"/>
      <c r="D99" s="1235"/>
      <c r="E99" s="139" t="s">
        <v>684</v>
      </c>
      <c r="F99" s="174" t="s">
        <v>685</v>
      </c>
      <c r="G99" s="162" t="s">
        <v>725</v>
      </c>
      <c r="H99" s="78" t="s">
        <v>726</v>
      </c>
    </row>
    <row r="100" spans="1:8" ht="15.75">
      <c r="A100" s="141">
        <v>1</v>
      </c>
      <c r="B100" s="141" t="s">
        <v>1090</v>
      </c>
      <c r="C100" s="141" t="s">
        <v>12</v>
      </c>
      <c r="D100" s="141">
        <v>180</v>
      </c>
      <c r="E100" s="141">
        <v>6</v>
      </c>
      <c r="F100" s="177">
        <f>D100*E100</f>
        <v>1080</v>
      </c>
      <c r="G100" s="141">
        <v>6</v>
      </c>
      <c r="H100" s="177">
        <f>D100*E100</f>
        <v>1080</v>
      </c>
    </row>
    <row r="101" spans="1:8" ht="15.75">
      <c r="A101" s="141">
        <v>2</v>
      </c>
      <c r="B101" s="141" t="s">
        <v>974</v>
      </c>
      <c r="C101" s="141" t="s">
        <v>12</v>
      </c>
      <c r="D101" s="141">
        <v>370</v>
      </c>
      <c r="E101" s="142">
        <v>8</v>
      </c>
      <c r="F101" s="177">
        <f>D101*E101</f>
        <v>2960</v>
      </c>
      <c r="G101" s="142">
        <v>8</v>
      </c>
      <c r="H101" s="177">
        <f>D101*E101</f>
        <v>2960</v>
      </c>
    </row>
    <row r="102" spans="1:8" ht="15.75">
      <c r="A102" s="163">
        <v>3</v>
      </c>
      <c r="B102" s="141" t="s">
        <v>1091</v>
      </c>
      <c r="C102" s="141" t="s">
        <v>12</v>
      </c>
      <c r="D102" s="141">
        <v>580</v>
      </c>
      <c r="E102" s="142">
        <v>6</v>
      </c>
      <c r="F102" s="177">
        <f t="shared" ref="F102:F112" si="5">D102*E102</f>
        <v>3480</v>
      </c>
      <c r="G102" s="142">
        <v>6</v>
      </c>
      <c r="H102" s="177">
        <f t="shared" ref="H102:H112" si="6">D102*E102</f>
        <v>3480</v>
      </c>
    </row>
    <row r="103" spans="1:8" ht="15.75">
      <c r="A103" s="141">
        <v>4</v>
      </c>
      <c r="B103" s="141" t="s">
        <v>976</v>
      </c>
      <c r="C103" s="141" t="s">
        <v>12</v>
      </c>
      <c r="D103" s="141">
        <v>450</v>
      </c>
      <c r="E103" s="142">
        <v>5</v>
      </c>
      <c r="F103" s="177">
        <f>D103*E103</f>
        <v>2250</v>
      </c>
      <c r="G103" s="142">
        <v>5</v>
      </c>
      <c r="H103" s="177">
        <f t="shared" si="6"/>
        <v>2250</v>
      </c>
    </row>
    <row r="104" spans="1:8" ht="15.75">
      <c r="A104" s="141">
        <v>5</v>
      </c>
      <c r="B104" s="141" t="s">
        <v>979</v>
      </c>
      <c r="C104" s="141" t="s">
        <v>12</v>
      </c>
      <c r="D104" s="141">
        <v>70</v>
      </c>
      <c r="E104" s="142">
        <v>6</v>
      </c>
      <c r="F104" s="177">
        <f t="shared" si="5"/>
        <v>420</v>
      </c>
      <c r="G104" s="142">
        <v>6</v>
      </c>
      <c r="H104" s="177">
        <f t="shared" si="6"/>
        <v>420</v>
      </c>
    </row>
    <row r="105" spans="1:8" ht="15.75">
      <c r="A105" s="141">
        <v>6</v>
      </c>
      <c r="B105" s="141" t="s">
        <v>980</v>
      </c>
      <c r="C105" s="141" t="s">
        <v>12</v>
      </c>
      <c r="D105" s="141">
        <v>200</v>
      </c>
      <c r="E105" s="142">
        <v>3</v>
      </c>
      <c r="F105" s="177">
        <f t="shared" si="5"/>
        <v>600</v>
      </c>
      <c r="G105" s="142">
        <v>3</v>
      </c>
      <c r="H105" s="177">
        <f t="shared" si="6"/>
        <v>600</v>
      </c>
    </row>
    <row r="106" spans="1:8" ht="15.75">
      <c r="A106" s="163">
        <v>7</v>
      </c>
      <c r="B106" s="141" t="s">
        <v>981</v>
      </c>
      <c r="C106" s="141" t="s">
        <v>12</v>
      </c>
      <c r="D106" s="141">
        <v>1200</v>
      </c>
      <c r="E106" s="142">
        <v>5</v>
      </c>
      <c r="F106" s="177">
        <f t="shared" si="5"/>
        <v>6000</v>
      </c>
      <c r="G106" s="142">
        <v>5</v>
      </c>
      <c r="H106" s="177">
        <f t="shared" si="6"/>
        <v>6000</v>
      </c>
    </row>
    <row r="107" spans="1:8" ht="15.75">
      <c r="A107" s="141">
        <v>8</v>
      </c>
      <c r="B107" s="141" t="s">
        <v>983</v>
      </c>
      <c r="C107" s="141" t="s">
        <v>12</v>
      </c>
      <c r="D107" s="141">
        <v>130</v>
      </c>
      <c r="E107" s="142">
        <v>5</v>
      </c>
      <c r="F107" s="177">
        <f t="shared" si="5"/>
        <v>650</v>
      </c>
      <c r="G107" s="142">
        <v>5</v>
      </c>
      <c r="H107" s="177">
        <f t="shared" si="6"/>
        <v>650</v>
      </c>
    </row>
    <row r="108" spans="1:8" ht="15.75">
      <c r="A108" s="163">
        <v>9</v>
      </c>
      <c r="B108" s="141" t="s">
        <v>984</v>
      </c>
      <c r="C108" s="141" t="s">
        <v>12</v>
      </c>
      <c r="D108" s="141">
        <v>180</v>
      </c>
      <c r="E108" s="142">
        <v>10</v>
      </c>
      <c r="F108" s="177">
        <f t="shared" si="5"/>
        <v>1800</v>
      </c>
      <c r="G108" s="142">
        <v>10</v>
      </c>
      <c r="H108" s="177">
        <f t="shared" si="6"/>
        <v>1800</v>
      </c>
    </row>
    <row r="109" spans="1:8" ht="15.75">
      <c r="A109" s="163">
        <v>10</v>
      </c>
      <c r="B109" s="10" t="s">
        <v>986</v>
      </c>
      <c r="C109" s="141" t="s">
        <v>12</v>
      </c>
      <c r="D109" s="10">
        <v>100</v>
      </c>
      <c r="E109" s="84">
        <v>180</v>
      </c>
      <c r="F109" s="177">
        <f t="shared" si="5"/>
        <v>18000</v>
      </c>
      <c r="G109" s="84">
        <v>180</v>
      </c>
      <c r="H109" s="177">
        <f t="shared" si="6"/>
        <v>18000</v>
      </c>
    </row>
    <row r="110" spans="1:8" ht="15.75">
      <c r="A110" s="141">
        <v>11</v>
      </c>
      <c r="B110" s="10" t="s">
        <v>987</v>
      </c>
      <c r="C110" s="141" t="s">
        <v>12</v>
      </c>
      <c r="D110" s="10">
        <v>150</v>
      </c>
      <c r="E110" s="84">
        <v>236</v>
      </c>
      <c r="F110" s="177">
        <f t="shared" si="5"/>
        <v>35400</v>
      </c>
      <c r="G110" s="84">
        <v>236</v>
      </c>
      <c r="H110" s="177">
        <f t="shared" si="6"/>
        <v>35400</v>
      </c>
    </row>
    <row r="111" spans="1:8" ht="15.75">
      <c r="A111" s="141">
        <v>12</v>
      </c>
      <c r="B111" s="9" t="s">
        <v>1092</v>
      </c>
      <c r="C111" s="141" t="s">
        <v>12</v>
      </c>
      <c r="D111" s="10">
        <v>750</v>
      </c>
      <c r="E111" s="84">
        <v>6</v>
      </c>
      <c r="F111" s="177">
        <f t="shared" si="5"/>
        <v>4500</v>
      </c>
      <c r="G111" s="84">
        <v>6</v>
      </c>
      <c r="H111" s="177">
        <f t="shared" si="6"/>
        <v>4500</v>
      </c>
    </row>
    <row r="112" spans="1:8" ht="15.75">
      <c r="A112" s="234">
        <v>13</v>
      </c>
      <c r="B112" s="141" t="s">
        <v>1093</v>
      </c>
      <c r="C112" s="141" t="s">
        <v>12</v>
      </c>
      <c r="D112" s="10">
        <v>1950</v>
      </c>
      <c r="E112" s="84">
        <v>8</v>
      </c>
      <c r="F112" s="177">
        <f t="shared" si="5"/>
        <v>15600</v>
      </c>
      <c r="G112" s="84">
        <v>8</v>
      </c>
      <c r="H112" s="177">
        <f t="shared" si="6"/>
        <v>15600</v>
      </c>
    </row>
    <row r="113" spans="1:10" ht="15.75">
      <c r="A113" s="1192" t="s">
        <v>970</v>
      </c>
      <c r="B113" s="1194"/>
      <c r="C113" s="68"/>
      <c r="D113" s="142"/>
      <c r="E113" s="144">
        <f>E112+E111+E110+E109+E108+E107+E105+E106+E104+E103+E102+E101+E100</f>
        <v>484</v>
      </c>
      <c r="F113" s="235">
        <f>F112+F111+F110+F109+F108+F107+F106+F105+F104+F103+F102+F101+F100</f>
        <v>92740</v>
      </c>
      <c r="G113" s="144">
        <f>G111+G112+G110+G109+G108+G107+G106+G105+G104+G103+G102+G101+G100</f>
        <v>484</v>
      </c>
      <c r="H113" s="235">
        <f>H112+H111+H110+H109+H108+H107+H106+H105+H104+H103+H102+H101+H100</f>
        <v>92740</v>
      </c>
    </row>
    <row r="116" spans="1:10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</row>
    <row r="117" spans="1:10" ht="15.75">
      <c r="A117" s="204"/>
      <c r="B117" s="1238" t="s">
        <v>991</v>
      </c>
      <c r="C117" s="1238"/>
      <c r="D117" s="1238"/>
      <c r="E117" s="1238"/>
      <c r="F117" s="1238"/>
      <c r="G117" s="1238"/>
      <c r="H117" s="1238"/>
      <c r="I117" s="1238"/>
      <c r="J117" s="1238"/>
    </row>
    <row r="118" spans="1:10" ht="15.75">
      <c r="A118" s="204"/>
      <c r="B118" s="1238" t="s">
        <v>992</v>
      </c>
      <c r="C118" s="1238"/>
      <c r="D118" s="1238"/>
      <c r="E118" s="1238"/>
      <c r="F118" s="1238"/>
      <c r="G118" s="1238"/>
      <c r="H118" s="1238"/>
      <c r="I118" s="1238"/>
      <c r="J118" s="1238"/>
    </row>
    <row r="119" spans="1:10" ht="15.75">
      <c r="A119" s="204"/>
      <c r="B119" s="189" t="s">
        <v>993</v>
      </c>
      <c r="C119" s="189"/>
      <c r="D119" s="189"/>
      <c r="E119" s="189"/>
      <c r="F119" s="189"/>
      <c r="G119" s="189"/>
      <c r="H119" s="189"/>
      <c r="I119" s="189"/>
      <c r="J119" s="189"/>
    </row>
    <row r="120" spans="1:10" ht="15.75">
      <c r="A120" s="204"/>
      <c r="B120" s="189"/>
      <c r="C120" s="189"/>
      <c r="D120" s="189"/>
      <c r="E120" s="189"/>
      <c r="F120" s="189"/>
      <c r="G120" s="189"/>
      <c r="H120" s="189"/>
      <c r="I120" s="189"/>
      <c r="J120" s="189"/>
    </row>
    <row r="121" spans="1:10" ht="15.75">
      <c r="A121" s="204"/>
      <c r="B121" s="189" t="s">
        <v>994</v>
      </c>
      <c r="C121" s="189"/>
      <c r="D121" s="189"/>
      <c r="E121" s="189"/>
      <c r="F121" s="189"/>
      <c r="G121" s="189"/>
      <c r="H121" s="189"/>
      <c r="I121" s="189"/>
      <c r="J121" s="189"/>
    </row>
    <row r="122" spans="1:10">
      <c r="A122" s="204"/>
      <c r="B122" s="1239" t="s">
        <v>995</v>
      </c>
      <c r="C122" s="1242" t="s">
        <v>996</v>
      </c>
      <c r="D122" s="1245" t="s">
        <v>997</v>
      </c>
      <c r="E122" s="1246"/>
      <c r="F122" s="1247"/>
      <c r="G122" s="1248" t="s">
        <v>998</v>
      </c>
      <c r="H122" s="1249"/>
      <c r="I122" s="1249"/>
      <c r="J122" s="1250"/>
    </row>
    <row r="123" spans="1:10">
      <c r="A123" s="204"/>
      <c r="B123" s="1240"/>
      <c r="C123" s="1243"/>
      <c r="D123" s="1239" t="s">
        <v>999</v>
      </c>
      <c r="E123" s="1248" t="s">
        <v>1000</v>
      </c>
      <c r="F123" s="1250"/>
      <c r="G123" s="1251" t="s">
        <v>999</v>
      </c>
      <c r="H123" s="1253" t="s">
        <v>1000</v>
      </c>
      <c r="I123" s="1254"/>
      <c r="J123" s="1255"/>
    </row>
    <row r="124" spans="1:10" ht="88.5">
      <c r="A124" s="204"/>
      <c r="B124" s="1241"/>
      <c r="C124" s="1244"/>
      <c r="D124" s="1241"/>
      <c r="E124" s="78" t="s">
        <v>1001</v>
      </c>
      <c r="F124" s="78" t="s">
        <v>1002</v>
      </c>
      <c r="G124" s="1252"/>
      <c r="H124" s="190" t="s">
        <v>1001</v>
      </c>
      <c r="I124" s="190" t="s">
        <v>1002</v>
      </c>
      <c r="J124" s="190" t="s">
        <v>1003</v>
      </c>
    </row>
    <row r="125" spans="1:10" ht="42.75">
      <c r="A125" s="204"/>
      <c r="B125" s="191" t="s">
        <v>1094</v>
      </c>
      <c r="C125" s="192" t="s">
        <v>1013</v>
      </c>
      <c r="D125" s="193">
        <v>138000</v>
      </c>
      <c r="E125" s="191">
        <v>138000</v>
      </c>
      <c r="F125" s="78"/>
      <c r="G125" s="194"/>
      <c r="H125" s="190"/>
      <c r="I125" s="190"/>
      <c r="J125" s="190"/>
    </row>
    <row r="126" spans="1:10" ht="15.75">
      <c r="A126" s="204"/>
      <c r="B126" s="191"/>
      <c r="C126" s="195"/>
      <c r="D126" s="196"/>
      <c r="E126" s="196"/>
      <c r="F126" s="78"/>
      <c r="G126" s="194"/>
      <c r="H126" s="190"/>
      <c r="I126" s="190"/>
      <c r="J126" s="190"/>
    </row>
    <row r="127" spans="1:10">
      <c r="A127" s="204"/>
      <c r="B127" s="191"/>
      <c r="C127" s="197"/>
      <c r="D127" s="193"/>
      <c r="E127" s="78"/>
      <c r="F127" s="78"/>
      <c r="G127" s="194"/>
      <c r="H127" s="190"/>
      <c r="I127" s="190"/>
      <c r="J127" s="190"/>
    </row>
    <row r="128" spans="1:10">
      <c r="A128" s="204"/>
      <c r="B128" s="191"/>
      <c r="C128" s="197"/>
      <c r="D128" s="193"/>
      <c r="E128" s="78"/>
      <c r="F128" s="78"/>
      <c r="G128" s="194"/>
      <c r="H128" s="190"/>
      <c r="I128" s="190"/>
      <c r="J128" s="190"/>
    </row>
    <row r="129" spans="1:10">
      <c r="A129" s="204"/>
      <c r="B129" s="191"/>
      <c r="C129" s="197"/>
      <c r="D129" s="193"/>
      <c r="E129" s="78"/>
      <c r="F129" s="78"/>
      <c r="G129" s="194"/>
      <c r="H129" s="190"/>
      <c r="I129" s="190"/>
      <c r="J129" s="190"/>
    </row>
    <row r="130" spans="1:10">
      <c r="A130" s="204"/>
      <c r="B130" s="191"/>
      <c r="C130" s="197"/>
      <c r="D130" s="193"/>
      <c r="E130" s="78"/>
      <c r="F130" s="78"/>
      <c r="G130" s="194"/>
      <c r="H130" s="190"/>
      <c r="I130" s="190"/>
      <c r="J130" s="190"/>
    </row>
    <row r="131" spans="1:10" ht="15.75">
      <c r="A131" s="204"/>
      <c r="B131" s="198"/>
      <c r="C131" s="199"/>
      <c r="D131" s="196"/>
      <c r="E131" s="200"/>
      <c r="F131" s="200"/>
      <c r="G131" s="193"/>
      <c r="H131" s="78"/>
      <c r="I131" s="78"/>
      <c r="J131" s="78"/>
    </row>
    <row r="132" spans="1:10" ht="15.75">
      <c r="A132" s="204"/>
      <c r="B132" s="201" t="s">
        <v>999</v>
      </c>
      <c r="C132" s="201"/>
      <c r="D132" s="202">
        <v>138000</v>
      </c>
      <c r="E132" s="202">
        <v>138000</v>
      </c>
      <c r="F132" s="203"/>
      <c r="G132" s="201"/>
      <c r="H132" s="201"/>
      <c r="I132" s="201"/>
      <c r="J132" s="201"/>
    </row>
    <row r="133" spans="1:10" ht="15.75">
      <c r="A133" s="204"/>
      <c r="B133" s="236"/>
      <c r="C133" s="236"/>
      <c r="D133" s="237"/>
      <c r="E133" s="237"/>
      <c r="F133" s="238"/>
      <c r="G133" s="236"/>
      <c r="H133" s="236"/>
      <c r="I133" s="236"/>
      <c r="J133" s="236"/>
    </row>
    <row r="137" spans="1:10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</row>
    <row r="138" spans="1:10" ht="15.75">
      <c r="A138" s="1238" t="s">
        <v>1004</v>
      </c>
      <c r="B138" s="1238"/>
      <c r="C138" s="1238"/>
      <c r="D138" s="1238"/>
      <c r="E138" s="1238"/>
      <c r="F138" s="1238"/>
      <c r="G138" s="1238"/>
      <c r="H138" s="1238"/>
      <c r="I138" s="1238"/>
      <c r="J138" s="204"/>
    </row>
    <row r="139" spans="1:10" ht="15.75">
      <c r="A139" s="189" t="s">
        <v>1005</v>
      </c>
      <c r="B139" s="189"/>
      <c r="C139" s="189"/>
      <c r="D139" s="189"/>
      <c r="E139" s="189"/>
      <c r="F139" s="189"/>
      <c r="G139" s="189"/>
      <c r="H139" s="189"/>
      <c r="I139" s="189"/>
      <c r="J139" s="204"/>
    </row>
    <row r="140" spans="1:10" ht="15.75">
      <c r="A140" s="189" t="s">
        <v>993</v>
      </c>
      <c r="B140" s="189"/>
      <c r="C140" s="189"/>
      <c r="D140" s="189"/>
      <c r="E140" s="189"/>
      <c r="F140" s="189"/>
      <c r="G140" s="189"/>
      <c r="H140" s="189"/>
      <c r="I140" s="189"/>
      <c r="J140" s="204"/>
    </row>
    <row r="141" spans="1:10" ht="15.75">
      <c r="A141" s="204"/>
      <c r="B141" s="205" t="s">
        <v>1006</v>
      </c>
      <c r="C141" s="205"/>
      <c r="D141" s="189"/>
      <c r="E141" s="189"/>
      <c r="F141" s="189"/>
      <c r="G141" s="189"/>
      <c r="H141" s="189"/>
      <c r="I141" s="189"/>
      <c r="J141" s="189"/>
    </row>
    <row r="142" spans="1:10">
      <c r="A142" s="204"/>
      <c r="B142" s="1242" t="s">
        <v>1007</v>
      </c>
      <c r="C142" s="1242" t="s">
        <v>996</v>
      </c>
      <c r="D142" s="1245" t="s">
        <v>997</v>
      </c>
      <c r="E142" s="1246"/>
      <c r="F142" s="1247"/>
      <c r="G142" s="1248" t="s">
        <v>998</v>
      </c>
      <c r="H142" s="1249"/>
      <c r="I142" s="1249"/>
      <c r="J142" s="1250"/>
    </row>
    <row r="143" spans="1:10">
      <c r="A143" s="204"/>
      <c r="B143" s="1243"/>
      <c r="C143" s="1243"/>
      <c r="D143" s="1242" t="s">
        <v>999</v>
      </c>
      <c r="E143" s="1248" t="s">
        <v>1000</v>
      </c>
      <c r="F143" s="1250"/>
      <c r="G143" s="1232" t="s">
        <v>999</v>
      </c>
      <c r="H143" s="1245" t="s">
        <v>1008</v>
      </c>
      <c r="I143" s="1246"/>
      <c r="J143" s="1247"/>
    </row>
    <row r="144" spans="1:10" ht="88.5">
      <c r="A144" s="204"/>
      <c r="B144" s="1244"/>
      <c r="C144" s="1244"/>
      <c r="D144" s="1244"/>
      <c r="E144" s="175" t="s">
        <v>1009</v>
      </c>
      <c r="F144" s="175" t="s">
        <v>1010</v>
      </c>
      <c r="G144" s="1233"/>
      <c r="H144" s="190" t="s">
        <v>1009</v>
      </c>
      <c r="I144" s="190" t="s">
        <v>1011</v>
      </c>
      <c r="J144" s="190" t="s">
        <v>1003</v>
      </c>
    </row>
    <row r="145" spans="1:10" ht="28.5" customHeight="1">
      <c r="A145" s="204"/>
      <c r="B145" s="197" t="s">
        <v>1012</v>
      </c>
      <c r="C145" s="206" t="s">
        <v>1013</v>
      </c>
      <c r="D145" s="207">
        <v>580184</v>
      </c>
      <c r="E145" s="207">
        <v>580184</v>
      </c>
      <c r="F145" s="175"/>
      <c r="G145" s="150"/>
      <c r="H145" s="190"/>
      <c r="I145" s="190"/>
      <c r="J145" s="190"/>
    </row>
    <row r="146" spans="1:10" ht="38.25" customHeight="1">
      <c r="A146" s="204"/>
      <c r="B146" s="197" t="s">
        <v>1014</v>
      </c>
      <c r="C146" s="206" t="s">
        <v>1013</v>
      </c>
      <c r="D146" s="207">
        <v>250600</v>
      </c>
      <c r="E146" s="207">
        <v>250600</v>
      </c>
      <c r="F146" s="175"/>
      <c r="G146" s="150"/>
      <c r="H146" s="190"/>
      <c r="I146" s="190"/>
      <c r="J146" s="190"/>
    </row>
    <row r="147" spans="1:10" ht="41.25" customHeight="1">
      <c r="A147" s="204"/>
      <c r="B147" s="197" t="s">
        <v>1015</v>
      </c>
      <c r="C147" s="206" t="s">
        <v>1016</v>
      </c>
      <c r="D147" s="207">
        <v>174000</v>
      </c>
      <c r="E147" s="207">
        <v>174000</v>
      </c>
      <c r="F147" s="175"/>
      <c r="G147" s="150"/>
      <c r="H147" s="190"/>
      <c r="I147" s="190"/>
      <c r="J147" s="190"/>
    </row>
    <row r="148" spans="1:10" ht="42.75">
      <c r="A148" s="204"/>
      <c r="B148" s="193" t="s">
        <v>1017</v>
      </c>
      <c r="C148" s="206" t="s">
        <v>1018</v>
      </c>
      <c r="D148" s="207">
        <v>151152</v>
      </c>
      <c r="E148" s="207">
        <v>151152</v>
      </c>
      <c r="F148" s="175"/>
      <c r="G148" s="150"/>
      <c r="H148" s="190"/>
      <c r="I148" s="190"/>
      <c r="J148" s="190"/>
    </row>
    <row r="149" spans="1:10" ht="28.5">
      <c r="A149" s="204"/>
      <c r="B149" s="193" t="s">
        <v>1019</v>
      </c>
      <c r="C149" s="206" t="s">
        <v>1020</v>
      </c>
      <c r="D149" s="207">
        <v>843661.5</v>
      </c>
      <c r="E149" s="207">
        <v>843661.5</v>
      </c>
      <c r="F149" s="175"/>
      <c r="G149" s="150"/>
      <c r="H149" s="190"/>
      <c r="I149" s="190"/>
      <c r="J149" s="190"/>
    </row>
    <row r="150" spans="1:10">
      <c r="A150" s="204"/>
      <c r="B150" s="193" t="s">
        <v>1021</v>
      </c>
      <c r="C150" s="206" t="s">
        <v>1022</v>
      </c>
      <c r="D150" s="207">
        <v>59339</v>
      </c>
      <c r="E150" s="207">
        <v>59339</v>
      </c>
      <c r="F150" s="175"/>
      <c r="G150" s="150"/>
      <c r="H150" s="190"/>
      <c r="I150" s="190"/>
      <c r="J150" s="190"/>
    </row>
    <row r="151" spans="1:10" ht="28.5">
      <c r="A151" s="204"/>
      <c r="B151" s="191" t="s">
        <v>1023</v>
      </c>
      <c r="C151" s="208" t="s">
        <v>1024</v>
      </c>
      <c r="D151" s="207">
        <v>187920</v>
      </c>
      <c r="E151" s="207">
        <v>187920</v>
      </c>
      <c r="F151" s="175"/>
      <c r="G151" s="150"/>
      <c r="H151" s="190"/>
      <c r="I151" s="190"/>
      <c r="J151" s="190"/>
    </row>
    <row r="152" spans="1:10">
      <c r="A152" s="204"/>
      <c r="B152" s="209" t="s">
        <v>1025</v>
      </c>
      <c r="C152" s="208" t="s">
        <v>1026</v>
      </c>
      <c r="D152" s="207">
        <v>1123620</v>
      </c>
      <c r="E152" s="207">
        <v>1123620</v>
      </c>
      <c r="F152" s="175"/>
      <c r="G152" s="150"/>
      <c r="H152" s="190"/>
      <c r="I152" s="190"/>
      <c r="J152" s="190"/>
    </row>
    <row r="153" spans="1:10">
      <c r="A153" s="204"/>
      <c r="B153" s="209" t="s">
        <v>1027</v>
      </c>
      <c r="C153" s="208" t="s">
        <v>1028</v>
      </c>
      <c r="D153" s="207">
        <v>153010</v>
      </c>
      <c r="E153" s="207">
        <v>153010</v>
      </c>
      <c r="F153" s="175"/>
      <c r="G153" s="150"/>
      <c r="H153" s="190"/>
      <c r="I153" s="190"/>
      <c r="J153" s="190"/>
    </row>
    <row r="154" spans="1:10">
      <c r="A154" s="204"/>
      <c r="B154" s="209" t="s">
        <v>1029</v>
      </c>
      <c r="C154" s="208" t="s">
        <v>1030</v>
      </c>
      <c r="D154" s="207">
        <v>305903</v>
      </c>
      <c r="E154" s="207">
        <v>305903</v>
      </c>
      <c r="F154" s="175"/>
      <c r="G154" s="150"/>
      <c r="H154" s="190"/>
      <c r="I154" s="190"/>
      <c r="J154" s="190"/>
    </row>
    <row r="155" spans="1:10" ht="15.75">
      <c r="A155" s="204"/>
      <c r="B155" s="191" t="s">
        <v>1031</v>
      </c>
      <c r="C155" s="195"/>
      <c r="D155" s="207">
        <v>46700</v>
      </c>
      <c r="E155" s="207">
        <v>46700</v>
      </c>
      <c r="F155" s="175"/>
      <c r="G155" s="150"/>
      <c r="H155" s="190"/>
      <c r="I155" s="190"/>
      <c r="J155" s="190"/>
    </row>
    <row r="156" spans="1:10" ht="15.75">
      <c r="A156" s="204"/>
      <c r="B156" s="201" t="s">
        <v>999</v>
      </c>
      <c r="C156" s="201"/>
      <c r="D156" s="210">
        <v>3876090</v>
      </c>
      <c r="E156" s="210">
        <v>3876090</v>
      </c>
      <c r="F156" s="201"/>
      <c r="G156" s="201"/>
      <c r="H156" s="201"/>
      <c r="I156" s="201"/>
      <c r="J156" s="201"/>
    </row>
    <row r="157" spans="1:10" ht="15.75">
      <c r="A157" s="236"/>
      <c r="B157" s="236"/>
      <c r="C157" s="237"/>
      <c r="D157" s="237"/>
      <c r="E157" s="238"/>
      <c r="F157" s="236"/>
      <c r="G157" s="236"/>
      <c r="H157" s="236"/>
      <c r="I157" s="236"/>
      <c r="J157" s="204"/>
    </row>
    <row r="158" spans="1:10" ht="15.75">
      <c r="A158" s="236"/>
      <c r="B158" s="236"/>
      <c r="C158" s="237"/>
      <c r="D158" s="237"/>
      <c r="E158" s="238"/>
      <c r="F158" s="236"/>
      <c r="G158" s="236"/>
      <c r="H158" s="236"/>
      <c r="I158" s="236"/>
      <c r="J158" s="204"/>
    </row>
    <row r="160" spans="1:10">
      <c r="B160" s="123" t="s">
        <v>660</v>
      </c>
      <c r="C160" s="123"/>
      <c r="D160" s="123"/>
      <c r="E160" s="136"/>
      <c r="F160" s="123"/>
    </row>
    <row r="161" spans="1:8">
      <c r="B161" s="123" t="s">
        <v>661</v>
      </c>
      <c r="C161" s="123"/>
      <c r="D161" s="123"/>
      <c r="E161" s="136"/>
      <c r="F161" s="123"/>
    </row>
    <row r="162" spans="1:8">
      <c r="B162" s="123" t="s">
        <v>662</v>
      </c>
      <c r="C162" s="123"/>
      <c r="D162" s="123"/>
      <c r="E162" s="136"/>
      <c r="F162" s="123"/>
    </row>
    <row r="163" spans="1:8">
      <c r="B163" s="123" t="s">
        <v>663</v>
      </c>
      <c r="C163" s="123"/>
      <c r="D163" s="123"/>
      <c r="E163" s="136"/>
      <c r="F163" s="123"/>
    </row>
    <row r="164" spans="1:8">
      <c r="B164" s="123" t="s">
        <v>664</v>
      </c>
      <c r="C164" s="123"/>
      <c r="D164" s="123"/>
      <c r="E164" s="136"/>
      <c r="F164" s="123"/>
    </row>
    <row r="165" spans="1:8">
      <c r="B165" s="46"/>
      <c r="C165" s="46"/>
      <c r="D165" s="46"/>
      <c r="E165" s="47"/>
      <c r="F165" s="46"/>
    </row>
    <row r="166" spans="1:8">
      <c r="B166" s="124" t="s">
        <v>665</v>
      </c>
      <c r="C166" s="124"/>
      <c r="D166" s="124"/>
      <c r="E166" s="137"/>
      <c r="F166" s="124"/>
    </row>
    <row r="168" spans="1:8">
      <c r="A168" s="1222" t="s">
        <v>1</v>
      </c>
      <c r="B168" s="1224" t="s">
        <v>667</v>
      </c>
      <c r="C168" s="1224" t="s">
        <v>668</v>
      </c>
      <c r="D168" s="1224" t="s">
        <v>669</v>
      </c>
      <c r="E168" s="1226" t="s">
        <v>670</v>
      </c>
      <c r="F168" s="1227"/>
      <c r="G168" s="1222" t="s">
        <v>671</v>
      </c>
      <c r="H168" s="1223"/>
    </row>
    <row r="169" spans="1:8" ht="45">
      <c r="A169" s="1223"/>
      <c r="B169" s="1225"/>
      <c r="C169" s="1225"/>
      <c r="D169" s="1225"/>
      <c r="E169" s="126" t="s">
        <v>672</v>
      </c>
      <c r="F169" s="126" t="s">
        <v>673</v>
      </c>
      <c r="G169" s="239" t="s">
        <v>674</v>
      </c>
      <c r="H169" s="239" t="s">
        <v>675</v>
      </c>
    </row>
    <row r="170" spans="1:8">
      <c r="A170" s="128">
        <v>1</v>
      </c>
      <c r="B170" s="129">
        <v>2</v>
      </c>
      <c r="C170" s="129">
        <v>3</v>
      </c>
      <c r="D170" s="129">
        <v>4</v>
      </c>
      <c r="E170" s="130">
        <v>5</v>
      </c>
      <c r="F170" s="130">
        <v>6</v>
      </c>
      <c r="G170" s="131">
        <v>7</v>
      </c>
      <c r="H170" s="131">
        <v>8</v>
      </c>
    </row>
    <row r="171" spans="1:8" ht="15.75">
      <c r="A171" s="240">
        <v>1</v>
      </c>
      <c r="B171" s="212" t="s">
        <v>1096</v>
      </c>
      <c r="C171" s="241" t="s">
        <v>1097</v>
      </c>
      <c r="D171" s="240" t="s">
        <v>1098</v>
      </c>
      <c r="E171" s="242">
        <v>214</v>
      </c>
      <c r="F171" s="242">
        <v>214</v>
      </c>
      <c r="G171" s="240"/>
      <c r="H171" s="240"/>
    </row>
  </sheetData>
  <mergeCells count="53">
    <mergeCell ref="A168:A169"/>
    <mergeCell ref="E168:F168"/>
    <mergeCell ref="G168:H168"/>
    <mergeCell ref="G1:J3"/>
    <mergeCell ref="B168:B169"/>
    <mergeCell ref="C168:C169"/>
    <mergeCell ref="D168:D169"/>
    <mergeCell ref="H123:J123"/>
    <mergeCell ref="A138:I138"/>
    <mergeCell ref="B142:B144"/>
    <mergeCell ref="C142:C144"/>
    <mergeCell ref="D142:F142"/>
    <mergeCell ref="G142:J142"/>
    <mergeCell ref="D143:D144"/>
    <mergeCell ref="E143:F143"/>
    <mergeCell ref="G143:G144"/>
    <mergeCell ref="H143:J143"/>
    <mergeCell ref="A113:B113"/>
    <mergeCell ref="B117:J117"/>
    <mergeCell ref="B118:J118"/>
    <mergeCell ref="B122:B124"/>
    <mergeCell ref="C122:C124"/>
    <mergeCell ref="D122:F122"/>
    <mergeCell ref="G122:J122"/>
    <mergeCell ref="D123:D124"/>
    <mergeCell ref="E123:F123"/>
    <mergeCell ref="G123:G124"/>
    <mergeCell ref="G65:H65"/>
    <mergeCell ref="A91:B91"/>
    <mergeCell ref="A95:H95"/>
    <mergeCell ref="A96:H96"/>
    <mergeCell ref="A98:A99"/>
    <mergeCell ref="B98:B99"/>
    <mergeCell ref="C98:C99"/>
    <mergeCell ref="D98:D99"/>
    <mergeCell ref="E98:F98"/>
    <mergeCell ref="G98:H98"/>
    <mergeCell ref="A65:A66"/>
    <mergeCell ref="B65:B66"/>
    <mergeCell ref="C65:C66"/>
    <mergeCell ref="D65:D66"/>
    <mergeCell ref="E65:F65"/>
    <mergeCell ref="H7:I7"/>
    <mergeCell ref="A59:C59"/>
    <mergeCell ref="C4:G4"/>
    <mergeCell ref="A62:H62"/>
    <mergeCell ref="A63:H6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topLeftCell="A382" workbookViewId="0">
      <selection activeCell="E381" sqref="E381"/>
    </sheetView>
  </sheetViews>
  <sheetFormatPr defaultRowHeight="15"/>
  <cols>
    <col min="1" max="1" width="7.7109375" customWidth="1"/>
    <col min="2" max="2" width="45.5703125" customWidth="1"/>
    <col min="3" max="3" width="19.5703125" customWidth="1"/>
    <col min="4" max="4" width="17.7109375" customWidth="1"/>
    <col min="5" max="5" width="11.42578125" customWidth="1"/>
    <col min="7" max="7" width="11.5703125" customWidth="1"/>
    <col min="9" max="9" width="12.28515625" customWidth="1"/>
  </cols>
  <sheetData>
    <row r="1" spans="1:10" ht="15.75">
      <c r="A1" s="255"/>
      <c r="B1" s="255"/>
      <c r="C1" s="256"/>
      <c r="D1" s="257"/>
      <c r="E1" s="257"/>
      <c r="F1" s="257"/>
      <c r="G1" s="1202" t="s">
        <v>1539</v>
      </c>
      <c r="H1" s="1202"/>
      <c r="I1" s="1202"/>
      <c r="J1" s="1202"/>
    </row>
    <row r="2" spans="1:10" ht="16.5">
      <c r="A2" s="275"/>
      <c r="B2" s="275"/>
      <c r="C2" s="275"/>
      <c r="D2" s="275"/>
      <c r="E2" s="275"/>
      <c r="F2" s="275"/>
      <c r="G2" s="1202"/>
      <c r="H2" s="1202"/>
      <c r="I2" s="1202"/>
      <c r="J2" s="1202"/>
    </row>
    <row r="3" spans="1:10" ht="16.5">
      <c r="A3" s="275"/>
      <c r="B3" s="275"/>
      <c r="C3" s="275"/>
      <c r="D3" s="275"/>
      <c r="E3" s="275"/>
      <c r="F3" s="275"/>
      <c r="G3" s="1202"/>
      <c r="H3" s="1202"/>
      <c r="I3" s="1202"/>
      <c r="J3" s="1202"/>
    </row>
    <row r="4" spans="1:10" ht="61.5" customHeight="1">
      <c r="A4" s="255"/>
      <c r="B4" s="1295" t="s">
        <v>1355</v>
      </c>
      <c r="C4" s="1295"/>
      <c r="D4" s="1295"/>
      <c r="E4" s="1295"/>
      <c r="F4" s="1295"/>
      <c r="G4" s="255"/>
      <c r="H4" s="257"/>
      <c r="I4" s="258"/>
      <c r="J4" s="259"/>
    </row>
    <row r="5" spans="1:10" ht="15.75" hidden="1">
      <c r="A5" s="1302"/>
      <c r="B5" s="1302"/>
      <c r="C5" s="1302"/>
      <c r="D5" s="1302"/>
      <c r="E5" s="1302"/>
      <c r="F5" s="1302"/>
      <c r="G5" s="1302"/>
      <c r="H5" s="1302"/>
      <c r="I5" s="1302"/>
      <c r="J5" s="259"/>
    </row>
    <row r="6" spans="1:10" ht="25.5" customHeight="1">
      <c r="A6" s="1303" t="s">
        <v>678</v>
      </c>
      <c r="B6" s="1305" t="s">
        <v>679</v>
      </c>
      <c r="C6" s="1305" t="s">
        <v>680</v>
      </c>
      <c r="D6" s="1305" t="s">
        <v>1100</v>
      </c>
      <c r="E6" s="1303" t="s">
        <v>724</v>
      </c>
      <c r="F6" s="1290" t="s">
        <v>682</v>
      </c>
      <c r="G6" s="1291"/>
      <c r="H6" s="1290" t="s">
        <v>683</v>
      </c>
      <c r="I6" s="1291"/>
      <c r="J6" s="88"/>
    </row>
    <row r="7" spans="1:10">
      <c r="A7" s="1304"/>
      <c r="B7" s="1306"/>
      <c r="C7" s="1306"/>
      <c r="D7" s="1306"/>
      <c r="E7" s="1304"/>
      <c r="F7" s="260" t="s">
        <v>684</v>
      </c>
      <c r="G7" s="260" t="s">
        <v>685</v>
      </c>
      <c r="H7" s="260" t="s">
        <v>684</v>
      </c>
      <c r="I7" s="261" t="s">
        <v>726</v>
      </c>
      <c r="J7" s="88"/>
    </row>
    <row r="8" spans="1:10">
      <c r="A8" s="262">
        <v>1</v>
      </c>
      <c r="B8" s="313" t="s">
        <v>1101</v>
      </c>
      <c r="C8" s="263">
        <v>1976</v>
      </c>
      <c r="D8" s="264" t="s">
        <v>1102</v>
      </c>
      <c r="E8" s="265">
        <v>4000</v>
      </c>
      <c r="F8" s="266">
        <v>9</v>
      </c>
      <c r="G8" s="265">
        <f>E8*F8</f>
        <v>36000</v>
      </c>
      <c r="H8" s="266">
        <v>9</v>
      </c>
      <c r="I8" s="265">
        <f>E8*H8</f>
        <v>36000</v>
      </c>
      <c r="J8" s="88"/>
    </row>
    <row r="9" spans="1:10">
      <c r="A9" s="262">
        <v>2</v>
      </c>
      <c r="B9" s="313" t="s">
        <v>1103</v>
      </c>
      <c r="C9" s="267">
        <v>1985</v>
      </c>
      <c r="D9" s="264" t="s">
        <v>1102</v>
      </c>
      <c r="E9" s="265">
        <v>8000</v>
      </c>
      <c r="F9" s="268">
        <v>22</v>
      </c>
      <c r="G9" s="265">
        <f t="shared" ref="G9:G72" si="0">E9*F9</f>
        <v>176000</v>
      </c>
      <c r="H9" s="268">
        <v>22</v>
      </c>
      <c r="I9" s="265">
        <f t="shared" ref="I9:I72" si="1">E9*H9</f>
        <v>176000</v>
      </c>
      <c r="J9" s="88"/>
    </row>
    <row r="10" spans="1:10">
      <c r="A10" s="262">
        <v>3</v>
      </c>
      <c r="B10" s="313" t="s">
        <v>1104</v>
      </c>
      <c r="C10" s="263">
        <v>1976</v>
      </c>
      <c r="D10" s="264" t="s">
        <v>1102</v>
      </c>
      <c r="E10" s="265">
        <v>2000</v>
      </c>
      <c r="F10" s="266">
        <v>11</v>
      </c>
      <c r="G10" s="265">
        <f t="shared" si="0"/>
        <v>22000</v>
      </c>
      <c r="H10" s="266">
        <v>11</v>
      </c>
      <c r="I10" s="265">
        <f t="shared" si="1"/>
        <v>22000</v>
      </c>
      <c r="J10" s="88"/>
    </row>
    <row r="11" spans="1:10">
      <c r="A11" s="262">
        <v>4</v>
      </c>
      <c r="B11" s="313" t="s">
        <v>1105</v>
      </c>
      <c r="C11" s="263">
        <v>1976</v>
      </c>
      <c r="D11" s="264" t="s">
        <v>1102</v>
      </c>
      <c r="E11" s="265">
        <v>200</v>
      </c>
      <c r="F11" s="266">
        <v>10</v>
      </c>
      <c r="G11" s="265">
        <f t="shared" si="0"/>
        <v>2000</v>
      </c>
      <c r="H11" s="266">
        <v>10</v>
      </c>
      <c r="I11" s="265">
        <f t="shared" si="1"/>
        <v>2000</v>
      </c>
      <c r="J11" s="88"/>
    </row>
    <row r="12" spans="1:10">
      <c r="A12" s="262">
        <v>5</v>
      </c>
      <c r="B12" s="313" t="s">
        <v>1106</v>
      </c>
      <c r="C12" s="263">
        <v>1980</v>
      </c>
      <c r="D12" s="264" t="s">
        <v>1102</v>
      </c>
      <c r="E12" s="265">
        <v>200</v>
      </c>
      <c r="F12" s="266">
        <v>30</v>
      </c>
      <c r="G12" s="265">
        <f t="shared" si="0"/>
        <v>6000</v>
      </c>
      <c r="H12" s="266">
        <v>30</v>
      </c>
      <c r="I12" s="265">
        <f t="shared" si="1"/>
        <v>6000</v>
      </c>
      <c r="J12" s="88"/>
    </row>
    <row r="13" spans="1:10">
      <c r="A13" s="262">
        <v>6</v>
      </c>
      <c r="B13" s="313" t="s">
        <v>1107</v>
      </c>
      <c r="C13" s="263">
        <v>1976</v>
      </c>
      <c r="D13" s="264" t="s">
        <v>1102</v>
      </c>
      <c r="E13" s="265">
        <v>166</v>
      </c>
      <c r="F13" s="266">
        <v>6</v>
      </c>
      <c r="G13" s="265">
        <f t="shared" si="0"/>
        <v>996</v>
      </c>
      <c r="H13" s="266">
        <v>6</v>
      </c>
      <c r="I13" s="265">
        <f t="shared" si="1"/>
        <v>996</v>
      </c>
      <c r="J13" s="88"/>
    </row>
    <row r="14" spans="1:10">
      <c r="A14" s="262">
        <v>7</v>
      </c>
      <c r="B14" s="313" t="s">
        <v>1108</v>
      </c>
      <c r="C14" s="263">
        <v>1980</v>
      </c>
      <c r="D14" s="264" t="s">
        <v>1102</v>
      </c>
      <c r="E14" s="265">
        <v>34</v>
      </c>
      <c r="F14" s="266">
        <v>3</v>
      </c>
      <c r="G14" s="265">
        <f t="shared" si="0"/>
        <v>102</v>
      </c>
      <c r="H14" s="266">
        <v>3</v>
      </c>
      <c r="I14" s="265">
        <f t="shared" si="1"/>
        <v>102</v>
      </c>
      <c r="J14" s="88"/>
    </row>
    <row r="15" spans="1:10">
      <c r="A15" s="262">
        <v>8</v>
      </c>
      <c r="B15" s="313" t="s">
        <v>710</v>
      </c>
      <c r="C15" s="263">
        <v>1982</v>
      </c>
      <c r="D15" s="264" t="s">
        <v>1102</v>
      </c>
      <c r="E15" s="265">
        <v>168</v>
      </c>
      <c r="F15" s="266">
        <v>1</v>
      </c>
      <c r="G15" s="265">
        <f t="shared" si="0"/>
        <v>168</v>
      </c>
      <c r="H15" s="266">
        <v>1</v>
      </c>
      <c r="I15" s="265">
        <f t="shared" si="1"/>
        <v>168</v>
      </c>
      <c r="J15" s="88"/>
    </row>
    <row r="16" spans="1:10">
      <c r="A16" s="262">
        <v>9</v>
      </c>
      <c r="B16" s="313" t="s">
        <v>1109</v>
      </c>
      <c r="C16" s="263">
        <v>1982</v>
      </c>
      <c r="D16" s="264" t="s">
        <v>1102</v>
      </c>
      <c r="E16" s="265">
        <v>2108</v>
      </c>
      <c r="F16" s="266">
        <v>1</v>
      </c>
      <c r="G16" s="265">
        <f t="shared" si="0"/>
        <v>2108</v>
      </c>
      <c r="H16" s="266">
        <v>1</v>
      </c>
      <c r="I16" s="265">
        <f t="shared" si="1"/>
        <v>2108</v>
      </c>
      <c r="J16" s="88"/>
    </row>
    <row r="17" spans="1:10">
      <c r="A17" s="262">
        <v>10</v>
      </c>
      <c r="B17" s="313" t="s">
        <v>1110</v>
      </c>
      <c r="C17" s="263">
        <v>1982</v>
      </c>
      <c r="D17" s="264" t="s">
        <v>1102</v>
      </c>
      <c r="E17" s="265">
        <v>2000</v>
      </c>
      <c r="F17" s="266">
        <v>1</v>
      </c>
      <c r="G17" s="265">
        <f t="shared" si="0"/>
        <v>2000</v>
      </c>
      <c r="H17" s="266">
        <v>1</v>
      </c>
      <c r="I17" s="265">
        <f t="shared" si="1"/>
        <v>2000</v>
      </c>
      <c r="J17" s="88"/>
    </row>
    <row r="18" spans="1:10">
      <c r="A18" s="262">
        <v>11</v>
      </c>
      <c r="B18" s="313" t="s">
        <v>1111</v>
      </c>
      <c r="C18" s="263">
        <v>1979</v>
      </c>
      <c r="D18" s="264" t="s">
        <v>1102</v>
      </c>
      <c r="E18" s="265">
        <v>5000</v>
      </c>
      <c r="F18" s="266">
        <v>1</v>
      </c>
      <c r="G18" s="265">
        <f t="shared" si="0"/>
        <v>5000</v>
      </c>
      <c r="H18" s="266">
        <v>1</v>
      </c>
      <c r="I18" s="265">
        <f t="shared" si="1"/>
        <v>5000</v>
      </c>
      <c r="J18" s="88"/>
    </row>
    <row r="19" spans="1:10">
      <c r="A19" s="262">
        <v>12</v>
      </c>
      <c r="B19" s="313" t="s">
        <v>1112</v>
      </c>
      <c r="C19" s="263">
        <v>1979</v>
      </c>
      <c r="D19" s="264" t="s">
        <v>1102</v>
      </c>
      <c r="E19" s="265">
        <v>2000</v>
      </c>
      <c r="F19" s="266">
        <v>1</v>
      </c>
      <c r="G19" s="265">
        <f t="shared" si="0"/>
        <v>2000</v>
      </c>
      <c r="H19" s="266">
        <v>1</v>
      </c>
      <c r="I19" s="265">
        <f t="shared" si="1"/>
        <v>2000</v>
      </c>
      <c r="J19" s="88"/>
    </row>
    <row r="20" spans="1:10">
      <c r="A20" s="262">
        <v>13</v>
      </c>
      <c r="B20" s="313" t="s">
        <v>1113</v>
      </c>
      <c r="C20" s="263">
        <v>1976</v>
      </c>
      <c r="D20" s="264" t="s">
        <v>1102</v>
      </c>
      <c r="E20" s="265">
        <v>40000</v>
      </c>
      <c r="F20" s="266">
        <v>1</v>
      </c>
      <c r="G20" s="265">
        <f t="shared" si="0"/>
        <v>40000</v>
      </c>
      <c r="H20" s="266">
        <v>1</v>
      </c>
      <c r="I20" s="265">
        <f t="shared" si="1"/>
        <v>40000</v>
      </c>
      <c r="J20" s="88"/>
    </row>
    <row r="21" spans="1:10">
      <c r="A21" s="262">
        <v>14</v>
      </c>
      <c r="B21" s="313" t="s">
        <v>1114</v>
      </c>
      <c r="C21" s="263">
        <v>1980</v>
      </c>
      <c r="D21" s="264" t="s">
        <v>1102</v>
      </c>
      <c r="E21" s="265">
        <v>30000</v>
      </c>
      <c r="F21" s="266">
        <v>1</v>
      </c>
      <c r="G21" s="265">
        <f t="shared" si="0"/>
        <v>30000</v>
      </c>
      <c r="H21" s="266">
        <v>1</v>
      </c>
      <c r="I21" s="265">
        <f t="shared" si="1"/>
        <v>30000</v>
      </c>
      <c r="J21" s="88"/>
    </row>
    <row r="22" spans="1:10">
      <c r="A22" s="262">
        <v>15</v>
      </c>
      <c r="B22" s="313" t="s">
        <v>1115</v>
      </c>
      <c r="C22" s="263">
        <v>1979</v>
      </c>
      <c r="D22" s="264" t="s">
        <v>1102</v>
      </c>
      <c r="E22" s="265">
        <v>326</v>
      </c>
      <c r="F22" s="266">
        <v>1</v>
      </c>
      <c r="G22" s="265">
        <f t="shared" si="0"/>
        <v>326</v>
      </c>
      <c r="H22" s="266">
        <v>1</v>
      </c>
      <c r="I22" s="265">
        <f t="shared" si="1"/>
        <v>326</v>
      </c>
      <c r="J22" s="88"/>
    </row>
    <row r="23" spans="1:10">
      <c r="A23" s="262">
        <v>16</v>
      </c>
      <c r="B23" s="313" t="s">
        <v>1116</v>
      </c>
      <c r="C23" s="263">
        <v>1980</v>
      </c>
      <c r="D23" s="264" t="s">
        <v>1102</v>
      </c>
      <c r="E23" s="265">
        <v>1000</v>
      </c>
      <c r="F23" s="266">
        <v>2</v>
      </c>
      <c r="G23" s="265">
        <f t="shared" si="0"/>
        <v>2000</v>
      </c>
      <c r="H23" s="266">
        <v>2</v>
      </c>
      <c r="I23" s="265">
        <f t="shared" si="1"/>
        <v>2000</v>
      </c>
      <c r="J23" s="88"/>
    </row>
    <row r="24" spans="1:10">
      <c r="A24" s="262">
        <v>17</v>
      </c>
      <c r="B24" s="313" t="s">
        <v>1117</v>
      </c>
      <c r="C24" s="263">
        <v>1986</v>
      </c>
      <c r="D24" s="264" t="s">
        <v>1102</v>
      </c>
      <c r="E24" s="265">
        <v>744</v>
      </c>
      <c r="F24" s="266">
        <v>1</v>
      </c>
      <c r="G24" s="265">
        <f t="shared" si="0"/>
        <v>744</v>
      </c>
      <c r="H24" s="266">
        <v>1</v>
      </c>
      <c r="I24" s="265">
        <f t="shared" si="1"/>
        <v>744</v>
      </c>
      <c r="J24" s="88"/>
    </row>
    <row r="25" spans="1:10">
      <c r="A25" s="262">
        <v>18</v>
      </c>
      <c r="B25" s="313" t="s">
        <v>1118</v>
      </c>
      <c r="C25" s="263">
        <v>1996</v>
      </c>
      <c r="D25" s="264" t="s">
        <v>1102</v>
      </c>
      <c r="E25" s="265">
        <v>3100</v>
      </c>
      <c r="F25" s="266">
        <v>2</v>
      </c>
      <c r="G25" s="265">
        <f t="shared" si="0"/>
        <v>6200</v>
      </c>
      <c r="H25" s="266">
        <v>2</v>
      </c>
      <c r="I25" s="265">
        <f t="shared" si="1"/>
        <v>6200</v>
      </c>
      <c r="J25" s="88"/>
    </row>
    <row r="26" spans="1:10">
      <c r="A26" s="262">
        <v>19</v>
      </c>
      <c r="B26" s="313" t="s">
        <v>1119</v>
      </c>
      <c r="C26" s="263">
        <v>1998</v>
      </c>
      <c r="D26" s="264" t="s">
        <v>1102</v>
      </c>
      <c r="E26" s="265">
        <v>2000</v>
      </c>
      <c r="F26" s="266">
        <v>1</v>
      </c>
      <c r="G26" s="265">
        <f t="shared" si="0"/>
        <v>2000</v>
      </c>
      <c r="H26" s="266">
        <v>1</v>
      </c>
      <c r="I26" s="265">
        <f t="shared" si="1"/>
        <v>2000</v>
      </c>
      <c r="J26" s="88"/>
    </row>
    <row r="27" spans="1:10">
      <c r="A27" s="262">
        <v>20</v>
      </c>
      <c r="B27" s="313" t="s">
        <v>1120</v>
      </c>
      <c r="C27" s="263">
        <v>2011</v>
      </c>
      <c r="D27" s="264" t="s">
        <v>1102</v>
      </c>
      <c r="E27" s="265">
        <v>600</v>
      </c>
      <c r="F27" s="266">
        <v>1</v>
      </c>
      <c r="G27" s="265">
        <f t="shared" si="0"/>
        <v>600</v>
      </c>
      <c r="H27" s="266">
        <v>1</v>
      </c>
      <c r="I27" s="265">
        <f t="shared" si="1"/>
        <v>600</v>
      </c>
      <c r="J27" s="88"/>
    </row>
    <row r="28" spans="1:10">
      <c r="A28" s="262">
        <v>21</v>
      </c>
      <c r="B28" s="313" t="s">
        <v>1121</v>
      </c>
      <c r="C28" s="263">
        <v>2011</v>
      </c>
      <c r="D28" s="264" t="s">
        <v>1102</v>
      </c>
      <c r="E28" s="265">
        <v>4200</v>
      </c>
      <c r="F28" s="266">
        <v>30</v>
      </c>
      <c r="G28" s="265">
        <f t="shared" si="0"/>
        <v>126000</v>
      </c>
      <c r="H28" s="266">
        <v>30</v>
      </c>
      <c r="I28" s="265">
        <f t="shared" si="1"/>
        <v>126000</v>
      </c>
      <c r="J28" s="88"/>
    </row>
    <row r="29" spans="1:10">
      <c r="A29" s="262">
        <v>22</v>
      </c>
      <c r="B29" s="313" t="s">
        <v>1122</v>
      </c>
      <c r="C29" s="263">
        <v>1980</v>
      </c>
      <c r="D29" s="264" t="s">
        <v>1102</v>
      </c>
      <c r="E29" s="265">
        <v>2491</v>
      </c>
      <c r="F29" s="266">
        <v>18</v>
      </c>
      <c r="G29" s="265">
        <f t="shared" si="0"/>
        <v>44838</v>
      </c>
      <c r="H29" s="266">
        <v>18</v>
      </c>
      <c r="I29" s="265">
        <f t="shared" si="1"/>
        <v>44838</v>
      </c>
      <c r="J29" s="88"/>
    </row>
    <row r="30" spans="1:10">
      <c r="A30" s="262">
        <v>23</v>
      </c>
      <c r="B30" s="313" t="s">
        <v>1123</v>
      </c>
      <c r="C30" s="263">
        <v>1996</v>
      </c>
      <c r="D30" s="264" t="s">
        <v>1102</v>
      </c>
      <c r="E30" s="265">
        <v>8000</v>
      </c>
      <c r="F30" s="266">
        <v>1</v>
      </c>
      <c r="G30" s="265">
        <f t="shared" si="0"/>
        <v>8000</v>
      </c>
      <c r="H30" s="266">
        <v>1</v>
      </c>
      <c r="I30" s="265">
        <f t="shared" si="1"/>
        <v>8000</v>
      </c>
      <c r="J30" s="88"/>
    </row>
    <row r="31" spans="1:10">
      <c r="A31" s="262">
        <v>24</v>
      </c>
      <c r="B31" s="313" t="s">
        <v>1124</v>
      </c>
      <c r="C31" s="263">
        <v>2012</v>
      </c>
      <c r="D31" s="264" t="s">
        <v>1102</v>
      </c>
      <c r="E31" s="265">
        <v>28000</v>
      </c>
      <c r="F31" s="266">
        <v>2</v>
      </c>
      <c r="G31" s="265">
        <f t="shared" si="0"/>
        <v>56000</v>
      </c>
      <c r="H31" s="266">
        <v>2</v>
      </c>
      <c r="I31" s="265">
        <f t="shared" si="1"/>
        <v>56000</v>
      </c>
      <c r="J31" s="88"/>
    </row>
    <row r="32" spans="1:10">
      <c r="A32" s="262">
        <v>25</v>
      </c>
      <c r="B32" s="313" t="s">
        <v>1125</v>
      </c>
      <c r="C32" s="263">
        <v>2012</v>
      </c>
      <c r="D32" s="264" t="s">
        <v>1102</v>
      </c>
      <c r="E32" s="265">
        <v>500</v>
      </c>
      <c r="F32" s="266">
        <v>2</v>
      </c>
      <c r="G32" s="265">
        <f t="shared" si="0"/>
        <v>1000</v>
      </c>
      <c r="H32" s="266">
        <v>2</v>
      </c>
      <c r="I32" s="265">
        <f t="shared" si="1"/>
        <v>1000</v>
      </c>
      <c r="J32" s="88"/>
    </row>
    <row r="33" spans="1:10">
      <c r="A33" s="262">
        <v>26</v>
      </c>
      <c r="B33" s="313" t="s">
        <v>1126</v>
      </c>
      <c r="C33" s="263">
        <v>2012</v>
      </c>
      <c r="D33" s="264" t="s">
        <v>1102</v>
      </c>
      <c r="E33" s="265">
        <v>20000</v>
      </c>
      <c r="F33" s="266">
        <v>1</v>
      </c>
      <c r="G33" s="265">
        <f t="shared" si="0"/>
        <v>20000</v>
      </c>
      <c r="H33" s="266">
        <v>1</v>
      </c>
      <c r="I33" s="265">
        <f t="shared" si="1"/>
        <v>20000</v>
      </c>
      <c r="J33" s="88"/>
    </row>
    <row r="34" spans="1:10">
      <c r="A34" s="262">
        <v>27</v>
      </c>
      <c r="B34" s="313" t="s">
        <v>1127</v>
      </c>
      <c r="C34" s="263">
        <v>2012</v>
      </c>
      <c r="D34" s="264" t="s">
        <v>1102</v>
      </c>
      <c r="E34" s="265">
        <v>800</v>
      </c>
      <c r="F34" s="266">
        <v>2</v>
      </c>
      <c r="G34" s="265">
        <f t="shared" si="0"/>
        <v>1600</v>
      </c>
      <c r="H34" s="266">
        <v>2</v>
      </c>
      <c r="I34" s="265">
        <f t="shared" si="1"/>
        <v>1600</v>
      </c>
      <c r="J34" s="88"/>
    </row>
    <row r="35" spans="1:10">
      <c r="A35" s="262">
        <v>28</v>
      </c>
      <c r="B35" s="313" t="s">
        <v>1128</v>
      </c>
      <c r="C35" s="263">
        <v>2012</v>
      </c>
      <c r="D35" s="264" t="s">
        <v>1102</v>
      </c>
      <c r="E35" s="265">
        <v>960</v>
      </c>
      <c r="F35" s="266">
        <v>1</v>
      </c>
      <c r="G35" s="265">
        <f t="shared" si="0"/>
        <v>960</v>
      </c>
      <c r="H35" s="266">
        <v>1</v>
      </c>
      <c r="I35" s="265">
        <f t="shared" si="1"/>
        <v>960</v>
      </c>
      <c r="J35" s="88"/>
    </row>
    <row r="36" spans="1:10">
      <c r="A36" s="262">
        <v>29</v>
      </c>
      <c r="B36" s="313" t="s">
        <v>1129</v>
      </c>
      <c r="C36" s="263">
        <v>2009</v>
      </c>
      <c r="D36" s="264" t="s">
        <v>1102</v>
      </c>
      <c r="E36" s="265">
        <v>2000</v>
      </c>
      <c r="F36" s="266">
        <v>1</v>
      </c>
      <c r="G36" s="265">
        <f t="shared" si="0"/>
        <v>2000</v>
      </c>
      <c r="H36" s="266">
        <v>1</v>
      </c>
      <c r="I36" s="265">
        <f t="shared" si="1"/>
        <v>2000</v>
      </c>
      <c r="J36" s="88"/>
    </row>
    <row r="37" spans="1:10">
      <c r="A37" s="262">
        <v>30</v>
      </c>
      <c r="B37" s="313" t="s">
        <v>1130</v>
      </c>
      <c r="C37" s="263">
        <v>2009</v>
      </c>
      <c r="D37" s="264" t="s">
        <v>1102</v>
      </c>
      <c r="E37" s="265">
        <v>1000</v>
      </c>
      <c r="F37" s="266">
        <v>4</v>
      </c>
      <c r="G37" s="265">
        <f t="shared" si="0"/>
        <v>4000</v>
      </c>
      <c r="H37" s="266">
        <v>4</v>
      </c>
      <c r="I37" s="265">
        <f t="shared" si="1"/>
        <v>4000</v>
      </c>
      <c r="J37" s="88"/>
    </row>
    <row r="38" spans="1:10">
      <c r="A38" s="262">
        <v>31</v>
      </c>
      <c r="B38" s="313" t="s">
        <v>1131</v>
      </c>
      <c r="C38" s="263">
        <v>2011</v>
      </c>
      <c r="D38" s="264" t="s">
        <v>1102</v>
      </c>
      <c r="E38" s="265">
        <v>25000</v>
      </c>
      <c r="F38" s="266">
        <v>1</v>
      </c>
      <c r="G38" s="265">
        <f t="shared" si="0"/>
        <v>25000</v>
      </c>
      <c r="H38" s="266">
        <v>1</v>
      </c>
      <c r="I38" s="265">
        <f t="shared" si="1"/>
        <v>25000</v>
      </c>
      <c r="J38" s="88"/>
    </row>
    <row r="39" spans="1:10">
      <c r="A39" s="262">
        <v>32</v>
      </c>
      <c r="B39" s="313" t="s">
        <v>1132</v>
      </c>
      <c r="C39" s="263">
        <v>2010</v>
      </c>
      <c r="D39" s="264" t="s">
        <v>1102</v>
      </c>
      <c r="E39" s="265">
        <v>419</v>
      </c>
      <c r="F39" s="266">
        <v>26</v>
      </c>
      <c r="G39" s="265">
        <f t="shared" si="0"/>
        <v>10894</v>
      </c>
      <c r="H39" s="266">
        <v>26</v>
      </c>
      <c r="I39" s="265">
        <f t="shared" si="1"/>
        <v>10894</v>
      </c>
      <c r="J39" s="88"/>
    </row>
    <row r="40" spans="1:10">
      <c r="A40" s="262">
        <v>33</v>
      </c>
      <c r="B40" s="313" t="s">
        <v>1133</v>
      </c>
      <c r="C40" s="263">
        <v>1989</v>
      </c>
      <c r="D40" s="264" t="s">
        <v>1102</v>
      </c>
      <c r="E40" s="265">
        <v>200</v>
      </c>
      <c r="F40" s="266">
        <v>1</v>
      </c>
      <c r="G40" s="265">
        <f t="shared" si="0"/>
        <v>200</v>
      </c>
      <c r="H40" s="266">
        <v>1</v>
      </c>
      <c r="I40" s="265">
        <f t="shared" si="1"/>
        <v>200</v>
      </c>
      <c r="J40" s="88"/>
    </row>
    <row r="41" spans="1:10">
      <c r="A41" s="262">
        <v>34</v>
      </c>
      <c r="B41" s="313" t="s">
        <v>1134</v>
      </c>
      <c r="C41" s="263">
        <v>2010</v>
      </c>
      <c r="D41" s="264" t="s">
        <v>1102</v>
      </c>
      <c r="E41" s="265">
        <v>1807</v>
      </c>
      <c r="F41" s="266">
        <v>3</v>
      </c>
      <c r="G41" s="265">
        <f t="shared" si="0"/>
        <v>5421</v>
      </c>
      <c r="H41" s="266">
        <v>3</v>
      </c>
      <c r="I41" s="265">
        <f t="shared" si="1"/>
        <v>5421</v>
      </c>
      <c r="J41" s="88"/>
    </row>
    <row r="42" spans="1:10">
      <c r="A42" s="262">
        <v>35</v>
      </c>
      <c r="B42" s="313" t="s">
        <v>1135</v>
      </c>
      <c r="C42" s="263">
        <v>2010</v>
      </c>
      <c r="D42" s="264" t="s">
        <v>1102</v>
      </c>
      <c r="E42" s="265">
        <v>1000</v>
      </c>
      <c r="F42" s="266">
        <v>1</v>
      </c>
      <c r="G42" s="265">
        <f t="shared" si="0"/>
        <v>1000</v>
      </c>
      <c r="H42" s="266">
        <v>1</v>
      </c>
      <c r="I42" s="265">
        <f t="shared" si="1"/>
        <v>1000</v>
      </c>
      <c r="J42" s="88"/>
    </row>
    <row r="43" spans="1:10">
      <c r="A43" s="262">
        <v>36</v>
      </c>
      <c r="B43" s="313" t="s">
        <v>1136</v>
      </c>
      <c r="C43" s="263">
        <v>2009</v>
      </c>
      <c r="D43" s="264" t="s">
        <v>1102</v>
      </c>
      <c r="E43" s="265">
        <v>88</v>
      </c>
      <c r="F43" s="266">
        <v>2</v>
      </c>
      <c r="G43" s="265">
        <f t="shared" si="0"/>
        <v>176</v>
      </c>
      <c r="H43" s="266">
        <v>2</v>
      </c>
      <c r="I43" s="265">
        <f t="shared" si="1"/>
        <v>176</v>
      </c>
      <c r="J43" s="88"/>
    </row>
    <row r="44" spans="1:10">
      <c r="A44" s="262">
        <v>37</v>
      </c>
      <c r="B44" s="313" t="s">
        <v>1137</v>
      </c>
      <c r="C44" s="263">
        <v>2010</v>
      </c>
      <c r="D44" s="264" t="s">
        <v>1102</v>
      </c>
      <c r="E44" s="265">
        <v>3250</v>
      </c>
      <c r="F44" s="266">
        <v>1</v>
      </c>
      <c r="G44" s="265">
        <f t="shared" si="0"/>
        <v>3250</v>
      </c>
      <c r="H44" s="266">
        <v>1</v>
      </c>
      <c r="I44" s="265">
        <f t="shared" si="1"/>
        <v>3250</v>
      </c>
      <c r="J44" s="88"/>
    </row>
    <row r="45" spans="1:10">
      <c r="A45" s="262">
        <v>38</v>
      </c>
      <c r="B45" s="313" t="s">
        <v>1138</v>
      </c>
      <c r="C45" s="263">
        <v>2010</v>
      </c>
      <c r="D45" s="264" t="s">
        <v>1102</v>
      </c>
      <c r="E45" s="265">
        <v>2300</v>
      </c>
      <c r="F45" s="266">
        <v>1</v>
      </c>
      <c r="G45" s="265">
        <f t="shared" si="0"/>
        <v>2300</v>
      </c>
      <c r="H45" s="266">
        <v>1</v>
      </c>
      <c r="I45" s="265">
        <f t="shared" si="1"/>
        <v>2300</v>
      </c>
      <c r="J45" s="88"/>
    </row>
    <row r="46" spans="1:10">
      <c r="A46" s="262">
        <v>39</v>
      </c>
      <c r="B46" s="313" t="s">
        <v>1139</v>
      </c>
      <c r="C46" s="263">
        <v>2009</v>
      </c>
      <c r="D46" s="264" t="s">
        <v>1102</v>
      </c>
      <c r="E46" s="265">
        <v>650</v>
      </c>
      <c r="F46" s="266">
        <v>1</v>
      </c>
      <c r="G46" s="265">
        <f t="shared" si="0"/>
        <v>650</v>
      </c>
      <c r="H46" s="266">
        <v>1</v>
      </c>
      <c r="I46" s="265">
        <f t="shared" si="1"/>
        <v>650</v>
      </c>
      <c r="J46" s="88"/>
    </row>
    <row r="47" spans="1:10">
      <c r="A47" s="262">
        <v>40</v>
      </c>
      <c r="B47" s="313" t="s">
        <v>1140</v>
      </c>
      <c r="C47" s="263">
        <v>2010</v>
      </c>
      <c r="D47" s="264" t="s">
        <v>1102</v>
      </c>
      <c r="E47" s="265">
        <v>240</v>
      </c>
      <c r="F47" s="266">
        <v>2</v>
      </c>
      <c r="G47" s="265">
        <f t="shared" si="0"/>
        <v>480</v>
      </c>
      <c r="H47" s="266">
        <v>2</v>
      </c>
      <c r="I47" s="265">
        <f t="shared" si="1"/>
        <v>480</v>
      </c>
      <c r="J47" s="88"/>
    </row>
    <row r="48" spans="1:10">
      <c r="A48" s="262">
        <v>41</v>
      </c>
      <c r="B48" s="313" t="s">
        <v>1141</v>
      </c>
      <c r="C48" s="263">
        <v>2009</v>
      </c>
      <c r="D48" s="264" t="s">
        <v>1102</v>
      </c>
      <c r="E48" s="265">
        <v>750</v>
      </c>
      <c r="F48" s="266">
        <v>1</v>
      </c>
      <c r="G48" s="265">
        <f t="shared" si="0"/>
        <v>750</v>
      </c>
      <c r="H48" s="266">
        <v>1</v>
      </c>
      <c r="I48" s="265">
        <f t="shared" si="1"/>
        <v>750</v>
      </c>
      <c r="J48" s="88"/>
    </row>
    <row r="49" spans="1:10">
      <c r="A49" s="262">
        <v>42</v>
      </c>
      <c r="B49" s="313" t="s">
        <v>1142</v>
      </c>
      <c r="C49" s="263">
        <v>2009</v>
      </c>
      <c r="D49" s="264" t="s">
        <v>1102</v>
      </c>
      <c r="E49" s="265">
        <v>2238</v>
      </c>
      <c r="F49" s="266">
        <v>13</v>
      </c>
      <c r="G49" s="265">
        <f t="shared" si="0"/>
        <v>29094</v>
      </c>
      <c r="H49" s="266">
        <v>13</v>
      </c>
      <c r="I49" s="265">
        <f t="shared" si="1"/>
        <v>29094</v>
      </c>
      <c r="J49" s="88"/>
    </row>
    <row r="50" spans="1:10">
      <c r="A50" s="262">
        <v>43</v>
      </c>
      <c r="B50" s="313" t="s">
        <v>1143</v>
      </c>
      <c r="C50" s="263">
        <v>2009</v>
      </c>
      <c r="D50" s="264" t="s">
        <v>1102</v>
      </c>
      <c r="E50" s="265">
        <v>8568</v>
      </c>
      <c r="F50" s="266">
        <v>14</v>
      </c>
      <c r="G50" s="265">
        <f t="shared" si="0"/>
        <v>119952</v>
      </c>
      <c r="H50" s="266">
        <v>14</v>
      </c>
      <c r="I50" s="265">
        <f t="shared" si="1"/>
        <v>119952</v>
      </c>
      <c r="J50" s="88"/>
    </row>
    <row r="51" spans="1:10">
      <c r="A51" s="262">
        <v>44</v>
      </c>
      <c r="B51" s="313" t="s">
        <v>1144</v>
      </c>
      <c r="C51" s="263">
        <v>2011</v>
      </c>
      <c r="D51" s="264" t="s">
        <v>1102</v>
      </c>
      <c r="E51" s="265">
        <v>500</v>
      </c>
      <c r="F51" s="266">
        <v>90</v>
      </c>
      <c r="G51" s="265">
        <f t="shared" si="0"/>
        <v>45000</v>
      </c>
      <c r="H51" s="266">
        <v>90</v>
      </c>
      <c r="I51" s="265">
        <f t="shared" si="1"/>
        <v>45000</v>
      </c>
      <c r="J51" s="88"/>
    </row>
    <row r="52" spans="1:10">
      <c r="A52" s="262">
        <v>45</v>
      </c>
      <c r="B52" s="313" t="s">
        <v>1145</v>
      </c>
      <c r="C52" s="263">
        <v>2011</v>
      </c>
      <c r="D52" s="264" t="s">
        <v>1102</v>
      </c>
      <c r="E52" s="265">
        <v>350</v>
      </c>
      <c r="F52" s="266">
        <v>90</v>
      </c>
      <c r="G52" s="265">
        <f t="shared" si="0"/>
        <v>31500</v>
      </c>
      <c r="H52" s="266">
        <v>90</v>
      </c>
      <c r="I52" s="265">
        <f t="shared" si="1"/>
        <v>31500</v>
      </c>
      <c r="J52" s="88"/>
    </row>
    <row r="53" spans="1:10">
      <c r="A53" s="262">
        <v>46</v>
      </c>
      <c r="B53" s="313" t="s">
        <v>1146</v>
      </c>
      <c r="C53" s="263">
        <v>2011</v>
      </c>
      <c r="D53" s="264" t="s">
        <v>1102</v>
      </c>
      <c r="E53" s="265">
        <v>150</v>
      </c>
      <c r="F53" s="266">
        <v>90</v>
      </c>
      <c r="G53" s="265">
        <f t="shared" si="0"/>
        <v>13500</v>
      </c>
      <c r="H53" s="266">
        <v>90</v>
      </c>
      <c r="I53" s="265">
        <f t="shared" si="1"/>
        <v>13500</v>
      </c>
      <c r="J53" s="88"/>
    </row>
    <row r="54" spans="1:10">
      <c r="A54" s="262">
        <v>47</v>
      </c>
      <c r="B54" s="313" t="s">
        <v>1147</v>
      </c>
      <c r="C54" s="263">
        <v>2010</v>
      </c>
      <c r="D54" s="264" t="s">
        <v>1102</v>
      </c>
      <c r="E54" s="265">
        <v>15800</v>
      </c>
      <c r="F54" s="266">
        <v>14</v>
      </c>
      <c r="G54" s="265">
        <f t="shared" si="0"/>
        <v>221200</v>
      </c>
      <c r="H54" s="266">
        <v>14</v>
      </c>
      <c r="I54" s="265">
        <f t="shared" si="1"/>
        <v>221200</v>
      </c>
      <c r="J54" s="88"/>
    </row>
    <row r="55" spans="1:10">
      <c r="A55" s="262">
        <v>48</v>
      </c>
      <c r="B55" s="313" t="s">
        <v>1148</v>
      </c>
      <c r="C55" s="263">
        <v>2010</v>
      </c>
      <c r="D55" s="264" t="s">
        <v>1102</v>
      </c>
      <c r="E55" s="265">
        <v>24600</v>
      </c>
      <c r="F55" s="266">
        <v>2</v>
      </c>
      <c r="G55" s="265">
        <f t="shared" si="0"/>
        <v>49200</v>
      </c>
      <c r="H55" s="266">
        <v>2</v>
      </c>
      <c r="I55" s="265">
        <f t="shared" si="1"/>
        <v>49200</v>
      </c>
      <c r="J55" s="88"/>
    </row>
    <row r="56" spans="1:10">
      <c r="A56" s="262">
        <v>49</v>
      </c>
      <c r="B56" s="313" t="s">
        <v>1149</v>
      </c>
      <c r="C56" s="263">
        <v>2012</v>
      </c>
      <c r="D56" s="264" t="s">
        <v>1102</v>
      </c>
      <c r="E56" s="265">
        <v>60000</v>
      </c>
      <c r="F56" s="266">
        <v>1</v>
      </c>
      <c r="G56" s="265">
        <f t="shared" si="0"/>
        <v>60000</v>
      </c>
      <c r="H56" s="266">
        <v>1</v>
      </c>
      <c r="I56" s="265">
        <f t="shared" si="1"/>
        <v>60000</v>
      </c>
      <c r="J56" s="88"/>
    </row>
    <row r="57" spans="1:10">
      <c r="A57" s="262">
        <v>50</v>
      </c>
      <c r="B57" s="313" t="s">
        <v>1150</v>
      </c>
      <c r="C57" s="263">
        <v>2013</v>
      </c>
      <c r="D57" s="264" t="s">
        <v>1102</v>
      </c>
      <c r="E57" s="265">
        <v>248060</v>
      </c>
      <c r="F57" s="266">
        <v>1</v>
      </c>
      <c r="G57" s="265">
        <f t="shared" si="0"/>
        <v>248060</v>
      </c>
      <c r="H57" s="266">
        <v>1</v>
      </c>
      <c r="I57" s="265">
        <f t="shared" si="1"/>
        <v>248060</v>
      </c>
      <c r="J57" s="88"/>
    </row>
    <row r="58" spans="1:10">
      <c r="A58" s="262">
        <v>51</v>
      </c>
      <c r="B58" s="313" t="s">
        <v>1151</v>
      </c>
      <c r="C58" s="263">
        <v>2013</v>
      </c>
      <c r="D58" s="264" t="s">
        <v>1102</v>
      </c>
      <c r="E58" s="265">
        <v>181700</v>
      </c>
      <c r="F58" s="266">
        <v>1</v>
      </c>
      <c r="G58" s="265">
        <f t="shared" si="0"/>
        <v>181700</v>
      </c>
      <c r="H58" s="266">
        <v>1</v>
      </c>
      <c r="I58" s="265">
        <f t="shared" si="1"/>
        <v>181700</v>
      </c>
      <c r="J58" s="88"/>
    </row>
    <row r="59" spans="1:10">
      <c r="A59" s="262">
        <v>52</v>
      </c>
      <c r="B59" s="313" t="s">
        <v>1152</v>
      </c>
      <c r="C59" s="263">
        <v>2014</v>
      </c>
      <c r="D59" s="264" t="s">
        <v>1102</v>
      </c>
      <c r="E59" s="265">
        <v>5760</v>
      </c>
      <c r="F59" s="266">
        <v>1</v>
      </c>
      <c r="G59" s="265">
        <f t="shared" si="0"/>
        <v>5760</v>
      </c>
      <c r="H59" s="266">
        <v>1</v>
      </c>
      <c r="I59" s="265">
        <f t="shared" si="1"/>
        <v>5760</v>
      </c>
      <c r="J59" s="88"/>
    </row>
    <row r="60" spans="1:10">
      <c r="A60" s="262">
        <v>53</v>
      </c>
      <c r="B60" s="313" t="s">
        <v>1153</v>
      </c>
      <c r="C60" s="263">
        <v>2015</v>
      </c>
      <c r="D60" s="264" t="s">
        <v>1102</v>
      </c>
      <c r="E60" s="265">
        <v>2700</v>
      </c>
      <c r="F60" s="266">
        <v>1</v>
      </c>
      <c r="G60" s="265">
        <f t="shared" si="0"/>
        <v>2700</v>
      </c>
      <c r="H60" s="266">
        <v>1</v>
      </c>
      <c r="I60" s="265">
        <f t="shared" si="1"/>
        <v>2700</v>
      </c>
      <c r="J60" s="88"/>
    </row>
    <row r="61" spans="1:10">
      <c r="A61" s="262">
        <v>54</v>
      </c>
      <c r="B61" s="313" t="s">
        <v>1154</v>
      </c>
      <c r="C61" s="263">
        <v>2015</v>
      </c>
      <c r="D61" s="264" t="s">
        <v>1102</v>
      </c>
      <c r="E61" s="265">
        <v>1088</v>
      </c>
      <c r="F61" s="266">
        <v>2</v>
      </c>
      <c r="G61" s="265">
        <f t="shared" si="0"/>
        <v>2176</v>
      </c>
      <c r="H61" s="266">
        <v>2</v>
      </c>
      <c r="I61" s="265">
        <f t="shared" si="1"/>
        <v>2176</v>
      </c>
      <c r="J61" s="88"/>
    </row>
    <row r="62" spans="1:10">
      <c r="A62" s="262">
        <v>55</v>
      </c>
      <c r="B62" s="313" t="s">
        <v>1155</v>
      </c>
      <c r="C62" s="263">
        <v>2014</v>
      </c>
      <c r="D62" s="264" t="s">
        <v>1102</v>
      </c>
      <c r="E62" s="265">
        <v>960</v>
      </c>
      <c r="F62" s="266">
        <v>3</v>
      </c>
      <c r="G62" s="265">
        <f t="shared" si="0"/>
        <v>2880</v>
      </c>
      <c r="H62" s="266">
        <v>3</v>
      </c>
      <c r="I62" s="265">
        <f t="shared" si="1"/>
        <v>2880</v>
      </c>
      <c r="J62" s="88"/>
    </row>
    <row r="63" spans="1:10">
      <c r="A63" s="262">
        <v>56</v>
      </c>
      <c r="B63" s="313" t="s">
        <v>1156</v>
      </c>
      <c r="C63" s="263">
        <v>2014</v>
      </c>
      <c r="D63" s="264" t="s">
        <v>1102</v>
      </c>
      <c r="E63" s="265">
        <v>4345</v>
      </c>
      <c r="F63" s="266">
        <v>2</v>
      </c>
      <c r="G63" s="265">
        <f t="shared" si="0"/>
        <v>8690</v>
      </c>
      <c r="H63" s="266">
        <v>2</v>
      </c>
      <c r="I63" s="265">
        <f t="shared" si="1"/>
        <v>8690</v>
      </c>
      <c r="J63" s="88"/>
    </row>
    <row r="64" spans="1:10">
      <c r="A64" s="262">
        <v>57</v>
      </c>
      <c r="B64" s="313" t="s">
        <v>1157</v>
      </c>
      <c r="C64" s="263">
        <v>2009</v>
      </c>
      <c r="D64" s="264" t="s">
        <v>1102</v>
      </c>
      <c r="E64" s="265">
        <v>700</v>
      </c>
      <c r="F64" s="266">
        <v>5</v>
      </c>
      <c r="G64" s="265">
        <f t="shared" si="0"/>
        <v>3500</v>
      </c>
      <c r="H64" s="266">
        <v>5</v>
      </c>
      <c r="I64" s="265">
        <f t="shared" si="1"/>
        <v>3500</v>
      </c>
      <c r="J64" s="88"/>
    </row>
    <row r="65" spans="1:10">
      <c r="A65" s="262">
        <v>58</v>
      </c>
      <c r="B65" s="313" t="s">
        <v>1158</v>
      </c>
      <c r="C65" s="263">
        <v>2015</v>
      </c>
      <c r="D65" s="264" t="s">
        <v>1102</v>
      </c>
      <c r="E65" s="265">
        <v>2580</v>
      </c>
      <c r="F65" s="266">
        <v>1</v>
      </c>
      <c r="G65" s="265">
        <f t="shared" si="0"/>
        <v>2580</v>
      </c>
      <c r="H65" s="266">
        <v>1</v>
      </c>
      <c r="I65" s="265">
        <f t="shared" si="1"/>
        <v>2580</v>
      </c>
      <c r="J65" s="88"/>
    </row>
    <row r="66" spans="1:10">
      <c r="A66" s="262">
        <v>59</v>
      </c>
      <c r="B66" s="313" t="s">
        <v>1159</v>
      </c>
      <c r="C66" s="263">
        <v>2015</v>
      </c>
      <c r="D66" s="264" t="s">
        <v>1102</v>
      </c>
      <c r="E66" s="265">
        <v>480</v>
      </c>
      <c r="F66" s="266">
        <v>1</v>
      </c>
      <c r="G66" s="265">
        <f t="shared" si="0"/>
        <v>480</v>
      </c>
      <c r="H66" s="266">
        <v>1</v>
      </c>
      <c r="I66" s="265">
        <f t="shared" si="1"/>
        <v>480</v>
      </c>
      <c r="J66" s="88"/>
    </row>
    <row r="67" spans="1:10">
      <c r="A67" s="262">
        <v>60</v>
      </c>
      <c r="B67" s="313" t="s">
        <v>1160</v>
      </c>
      <c r="C67" s="263">
        <v>2014</v>
      </c>
      <c r="D67" s="264" t="s">
        <v>1102</v>
      </c>
      <c r="E67" s="265">
        <v>114550</v>
      </c>
      <c r="F67" s="266">
        <v>1</v>
      </c>
      <c r="G67" s="265">
        <f t="shared" si="0"/>
        <v>114550</v>
      </c>
      <c r="H67" s="266">
        <v>1</v>
      </c>
      <c r="I67" s="265">
        <f t="shared" si="1"/>
        <v>114550</v>
      </c>
      <c r="J67" s="88"/>
    </row>
    <row r="68" spans="1:10">
      <c r="A68" s="262">
        <v>61</v>
      </c>
      <c r="B68" s="313" t="s">
        <v>1161</v>
      </c>
      <c r="C68" s="263">
        <v>2014</v>
      </c>
      <c r="D68" s="264" t="s">
        <v>1102</v>
      </c>
      <c r="E68" s="265">
        <v>142200</v>
      </c>
      <c r="F68" s="266">
        <v>1</v>
      </c>
      <c r="G68" s="265">
        <f t="shared" si="0"/>
        <v>142200</v>
      </c>
      <c r="H68" s="266">
        <v>1</v>
      </c>
      <c r="I68" s="265">
        <f t="shared" si="1"/>
        <v>142200</v>
      </c>
      <c r="J68" s="88"/>
    </row>
    <row r="69" spans="1:10">
      <c r="A69" s="262">
        <v>62</v>
      </c>
      <c r="B69" s="313" t="s">
        <v>1162</v>
      </c>
      <c r="C69" s="263">
        <v>2014</v>
      </c>
      <c r="D69" s="264" t="s">
        <v>1102</v>
      </c>
      <c r="E69" s="265">
        <v>137460</v>
      </c>
      <c r="F69" s="266">
        <v>1</v>
      </c>
      <c r="G69" s="265">
        <f t="shared" si="0"/>
        <v>137460</v>
      </c>
      <c r="H69" s="266">
        <v>1</v>
      </c>
      <c r="I69" s="265">
        <f t="shared" si="1"/>
        <v>137460</v>
      </c>
      <c r="J69" s="88"/>
    </row>
    <row r="70" spans="1:10">
      <c r="A70" s="262">
        <v>63</v>
      </c>
      <c r="B70" s="313" t="s">
        <v>1163</v>
      </c>
      <c r="C70" s="263">
        <v>2014</v>
      </c>
      <c r="D70" s="264" t="s">
        <v>1102</v>
      </c>
      <c r="E70" s="265">
        <v>3527859</v>
      </c>
      <c r="F70" s="266">
        <v>1</v>
      </c>
      <c r="G70" s="265">
        <f t="shared" si="0"/>
        <v>3527859</v>
      </c>
      <c r="H70" s="266">
        <v>1</v>
      </c>
      <c r="I70" s="265">
        <f t="shared" si="1"/>
        <v>3527859</v>
      </c>
      <c r="J70" s="88"/>
    </row>
    <row r="71" spans="1:10">
      <c r="A71" s="262">
        <v>64</v>
      </c>
      <c r="B71" s="313" t="s">
        <v>1164</v>
      </c>
      <c r="C71" s="263">
        <v>2015</v>
      </c>
      <c r="D71" s="264" t="s">
        <v>1102</v>
      </c>
      <c r="E71" s="265">
        <v>11880</v>
      </c>
      <c r="F71" s="266">
        <v>4</v>
      </c>
      <c r="G71" s="265">
        <f t="shared" si="0"/>
        <v>47520</v>
      </c>
      <c r="H71" s="266">
        <v>4</v>
      </c>
      <c r="I71" s="265">
        <f t="shared" si="1"/>
        <v>47520</v>
      </c>
      <c r="J71" s="88"/>
    </row>
    <row r="72" spans="1:10">
      <c r="A72" s="262">
        <v>65</v>
      </c>
      <c r="B72" s="313" t="s">
        <v>1165</v>
      </c>
      <c r="C72" s="263">
        <v>2015</v>
      </c>
      <c r="D72" s="264" t="s">
        <v>1102</v>
      </c>
      <c r="E72" s="265">
        <v>7663</v>
      </c>
      <c r="F72" s="266">
        <v>4</v>
      </c>
      <c r="G72" s="265">
        <f t="shared" si="0"/>
        <v>30652</v>
      </c>
      <c r="H72" s="266">
        <v>4</v>
      </c>
      <c r="I72" s="265">
        <f t="shared" si="1"/>
        <v>30652</v>
      </c>
      <c r="J72" s="88"/>
    </row>
    <row r="73" spans="1:10">
      <c r="A73" s="262">
        <v>66</v>
      </c>
      <c r="B73" s="313" t="s">
        <v>1166</v>
      </c>
      <c r="C73" s="263">
        <v>2015</v>
      </c>
      <c r="D73" s="264" t="s">
        <v>1102</v>
      </c>
      <c r="E73" s="265">
        <v>4680</v>
      </c>
      <c r="F73" s="266">
        <v>1</v>
      </c>
      <c r="G73" s="265">
        <f t="shared" ref="G73:G136" si="2">E73*F73</f>
        <v>4680</v>
      </c>
      <c r="H73" s="266">
        <v>1</v>
      </c>
      <c r="I73" s="265">
        <f t="shared" ref="I73:I136" si="3">E73*H73</f>
        <v>4680</v>
      </c>
      <c r="J73" s="88"/>
    </row>
    <row r="74" spans="1:10">
      <c r="A74" s="262">
        <v>67</v>
      </c>
      <c r="B74" s="313" t="s">
        <v>1167</v>
      </c>
      <c r="C74" s="263">
        <v>2015</v>
      </c>
      <c r="D74" s="264" t="s">
        <v>1102</v>
      </c>
      <c r="E74" s="265">
        <v>6000</v>
      </c>
      <c r="F74" s="266">
        <v>1</v>
      </c>
      <c r="G74" s="265">
        <f t="shared" si="2"/>
        <v>6000</v>
      </c>
      <c r="H74" s="266">
        <v>1</v>
      </c>
      <c r="I74" s="265">
        <f t="shared" si="3"/>
        <v>6000</v>
      </c>
      <c r="J74" s="88"/>
    </row>
    <row r="75" spans="1:10">
      <c r="A75" s="262">
        <v>68</v>
      </c>
      <c r="B75" s="313" t="s">
        <v>1168</v>
      </c>
      <c r="C75" s="263">
        <v>2015</v>
      </c>
      <c r="D75" s="264" t="s">
        <v>1102</v>
      </c>
      <c r="E75" s="265">
        <v>360</v>
      </c>
      <c r="F75" s="266">
        <v>33</v>
      </c>
      <c r="G75" s="265">
        <f t="shared" si="2"/>
        <v>11880</v>
      </c>
      <c r="H75" s="266">
        <v>33</v>
      </c>
      <c r="I75" s="265">
        <f t="shared" si="3"/>
        <v>11880</v>
      </c>
      <c r="J75" s="88"/>
    </row>
    <row r="76" spans="1:10">
      <c r="A76" s="262">
        <v>69</v>
      </c>
      <c r="B76" s="313" t="s">
        <v>1169</v>
      </c>
      <c r="C76" s="263">
        <v>2015</v>
      </c>
      <c r="D76" s="264" t="s">
        <v>1102</v>
      </c>
      <c r="E76" s="265">
        <v>360</v>
      </c>
      <c r="F76" s="266">
        <v>40</v>
      </c>
      <c r="G76" s="265">
        <f t="shared" si="2"/>
        <v>14400</v>
      </c>
      <c r="H76" s="266">
        <v>40</v>
      </c>
      <c r="I76" s="265">
        <f t="shared" si="3"/>
        <v>14400</v>
      </c>
      <c r="J76" s="88"/>
    </row>
    <row r="77" spans="1:10">
      <c r="A77" s="262">
        <v>70</v>
      </c>
      <c r="B77" s="313" t="s">
        <v>1170</v>
      </c>
      <c r="C77" s="263">
        <v>2015</v>
      </c>
      <c r="D77" s="264" t="s">
        <v>1102</v>
      </c>
      <c r="E77" s="265">
        <v>240</v>
      </c>
      <c r="F77" s="266">
        <v>60</v>
      </c>
      <c r="G77" s="265">
        <f t="shared" si="2"/>
        <v>14400</v>
      </c>
      <c r="H77" s="266">
        <v>60</v>
      </c>
      <c r="I77" s="265">
        <f t="shared" si="3"/>
        <v>14400</v>
      </c>
      <c r="J77" s="88"/>
    </row>
    <row r="78" spans="1:10">
      <c r="A78" s="262">
        <v>71</v>
      </c>
      <c r="B78" s="313" t="s">
        <v>1171</v>
      </c>
      <c r="C78" s="263">
        <v>2015</v>
      </c>
      <c r="D78" s="264" t="s">
        <v>1102</v>
      </c>
      <c r="E78" s="265">
        <v>180</v>
      </c>
      <c r="F78" s="266">
        <v>60</v>
      </c>
      <c r="G78" s="265">
        <f t="shared" si="2"/>
        <v>10800</v>
      </c>
      <c r="H78" s="266">
        <v>60</v>
      </c>
      <c r="I78" s="265">
        <f t="shared" si="3"/>
        <v>10800</v>
      </c>
      <c r="J78" s="88"/>
    </row>
    <row r="79" spans="1:10">
      <c r="A79" s="262">
        <v>72</v>
      </c>
      <c r="B79" s="313" t="s">
        <v>1172</v>
      </c>
      <c r="C79" s="263">
        <v>2015</v>
      </c>
      <c r="D79" s="264" t="s">
        <v>1102</v>
      </c>
      <c r="E79" s="265">
        <v>300</v>
      </c>
      <c r="F79" s="266">
        <v>59</v>
      </c>
      <c r="G79" s="265">
        <f t="shared" si="2"/>
        <v>17700</v>
      </c>
      <c r="H79" s="266">
        <v>59</v>
      </c>
      <c r="I79" s="265">
        <f t="shared" si="3"/>
        <v>17700</v>
      </c>
      <c r="J79" s="88"/>
    </row>
    <row r="80" spans="1:10">
      <c r="A80" s="262">
        <v>73</v>
      </c>
      <c r="B80" s="313" t="s">
        <v>1167</v>
      </c>
      <c r="C80" s="263">
        <v>2015</v>
      </c>
      <c r="D80" s="264" t="s">
        <v>1102</v>
      </c>
      <c r="E80" s="265">
        <v>720</v>
      </c>
      <c r="F80" s="266">
        <v>5</v>
      </c>
      <c r="G80" s="265">
        <f t="shared" si="2"/>
        <v>3600</v>
      </c>
      <c r="H80" s="266">
        <v>5</v>
      </c>
      <c r="I80" s="265">
        <f t="shared" si="3"/>
        <v>3600</v>
      </c>
      <c r="J80" s="88"/>
    </row>
    <row r="81" spans="1:10">
      <c r="A81" s="262">
        <v>74</v>
      </c>
      <c r="B81" s="313" t="s">
        <v>1173</v>
      </c>
      <c r="C81" s="263">
        <v>2015</v>
      </c>
      <c r="D81" s="264" t="s">
        <v>1102</v>
      </c>
      <c r="E81" s="265">
        <v>1380</v>
      </c>
      <c r="F81" s="266">
        <v>1</v>
      </c>
      <c r="G81" s="265">
        <f t="shared" si="2"/>
        <v>1380</v>
      </c>
      <c r="H81" s="266">
        <v>1</v>
      </c>
      <c r="I81" s="265">
        <f t="shared" si="3"/>
        <v>1380</v>
      </c>
      <c r="J81" s="88"/>
    </row>
    <row r="82" spans="1:10">
      <c r="A82" s="262">
        <v>75</v>
      </c>
      <c r="B82" s="313" t="s">
        <v>1174</v>
      </c>
      <c r="C82" s="263">
        <v>2015</v>
      </c>
      <c r="D82" s="264" t="s">
        <v>1102</v>
      </c>
      <c r="E82" s="265">
        <v>720</v>
      </c>
      <c r="F82" s="266">
        <v>5</v>
      </c>
      <c r="G82" s="265">
        <f t="shared" si="2"/>
        <v>3600</v>
      </c>
      <c r="H82" s="266">
        <v>5</v>
      </c>
      <c r="I82" s="265">
        <f t="shared" si="3"/>
        <v>3600</v>
      </c>
      <c r="J82" s="88"/>
    </row>
    <row r="83" spans="1:10">
      <c r="A83" s="262">
        <v>76</v>
      </c>
      <c r="B83" s="313" t="s">
        <v>1392</v>
      </c>
      <c r="C83" s="263">
        <v>2015</v>
      </c>
      <c r="D83" s="264" t="s">
        <v>1102</v>
      </c>
      <c r="E83" s="265">
        <v>900</v>
      </c>
      <c r="F83" s="266">
        <v>1</v>
      </c>
      <c r="G83" s="265">
        <f t="shared" si="2"/>
        <v>900</v>
      </c>
      <c r="H83" s="266">
        <v>1</v>
      </c>
      <c r="I83" s="265">
        <f t="shared" si="3"/>
        <v>900</v>
      </c>
      <c r="J83" s="88"/>
    </row>
    <row r="84" spans="1:10">
      <c r="A84" s="262">
        <v>77</v>
      </c>
      <c r="B84" s="313" t="s">
        <v>1393</v>
      </c>
      <c r="C84" s="263">
        <v>2015</v>
      </c>
      <c r="D84" s="264" t="s">
        <v>1102</v>
      </c>
      <c r="E84" s="265">
        <v>1080</v>
      </c>
      <c r="F84" s="266">
        <v>1</v>
      </c>
      <c r="G84" s="265">
        <f t="shared" si="2"/>
        <v>1080</v>
      </c>
      <c r="H84" s="266">
        <v>1</v>
      </c>
      <c r="I84" s="265">
        <f t="shared" si="3"/>
        <v>1080</v>
      </c>
      <c r="J84" s="88"/>
    </row>
    <row r="85" spans="1:10">
      <c r="A85" s="262">
        <v>78</v>
      </c>
      <c r="B85" s="313" t="s">
        <v>1172</v>
      </c>
      <c r="C85" s="263">
        <v>2015</v>
      </c>
      <c r="D85" s="264" t="s">
        <v>1102</v>
      </c>
      <c r="E85" s="265">
        <v>360</v>
      </c>
      <c r="F85" s="266">
        <v>3</v>
      </c>
      <c r="G85" s="265">
        <f t="shared" si="2"/>
        <v>1080</v>
      </c>
      <c r="H85" s="266">
        <v>3</v>
      </c>
      <c r="I85" s="265">
        <f t="shared" si="3"/>
        <v>1080</v>
      </c>
      <c r="J85" s="88"/>
    </row>
    <row r="86" spans="1:10">
      <c r="A86" s="262">
        <v>79</v>
      </c>
      <c r="B86" s="313" t="s">
        <v>1175</v>
      </c>
      <c r="C86" s="263">
        <v>2015</v>
      </c>
      <c r="D86" s="264" t="s">
        <v>1102</v>
      </c>
      <c r="E86" s="265">
        <v>660</v>
      </c>
      <c r="F86" s="266">
        <v>1</v>
      </c>
      <c r="G86" s="265">
        <f t="shared" si="2"/>
        <v>660</v>
      </c>
      <c r="H86" s="266">
        <v>1</v>
      </c>
      <c r="I86" s="265">
        <f t="shared" si="3"/>
        <v>660</v>
      </c>
      <c r="J86" s="88"/>
    </row>
    <row r="87" spans="1:10">
      <c r="A87" s="262">
        <v>80</v>
      </c>
      <c r="B87" s="313" t="s">
        <v>1176</v>
      </c>
      <c r="C87" s="263">
        <v>2015</v>
      </c>
      <c r="D87" s="264" t="s">
        <v>1102</v>
      </c>
      <c r="E87" s="265">
        <v>360</v>
      </c>
      <c r="F87" s="266">
        <v>1</v>
      </c>
      <c r="G87" s="265">
        <f t="shared" si="2"/>
        <v>360</v>
      </c>
      <c r="H87" s="266">
        <v>1</v>
      </c>
      <c r="I87" s="265">
        <f t="shared" si="3"/>
        <v>360</v>
      </c>
      <c r="J87" s="88"/>
    </row>
    <row r="88" spans="1:10">
      <c r="A88" s="262">
        <v>81</v>
      </c>
      <c r="B88" s="313" t="s">
        <v>1177</v>
      </c>
      <c r="C88" s="263">
        <v>2015</v>
      </c>
      <c r="D88" s="264" t="s">
        <v>1102</v>
      </c>
      <c r="E88" s="265">
        <v>420</v>
      </c>
      <c r="F88" s="266">
        <v>1</v>
      </c>
      <c r="G88" s="265">
        <f t="shared" si="2"/>
        <v>420</v>
      </c>
      <c r="H88" s="266">
        <v>1</v>
      </c>
      <c r="I88" s="265">
        <f t="shared" si="3"/>
        <v>420</v>
      </c>
      <c r="J88" s="88"/>
    </row>
    <row r="89" spans="1:10">
      <c r="A89" s="262">
        <v>82</v>
      </c>
      <c r="B89" s="313" t="s">
        <v>1178</v>
      </c>
      <c r="C89" s="263">
        <v>2015</v>
      </c>
      <c r="D89" s="264" t="s">
        <v>1102</v>
      </c>
      <c r="E89" s="265">
        <v>360</v>
      </c>
      <c r="F89" s="266">
        <v>1</v>
      </c>
      <c r="G89" s="265">
        <f t="shared" si="2"/>
        <v>360</v>
      </c>
      <c r="H89" s="266">
        <v>1</v>
      </c>
      <c r="I89" s="265">
        <f t="shared" si="3"/>
        <v>360</v>
      </c>
      <c r="J89" s="88"/>
    </row>
    <row r="90" spans="1:10">
      <c r="A90" s="262">
        <v>83</v>
      </c>
      <c r="B90" s="313" t="s">
        <v>1179</v>
      </c>
      <c r="C90" s="263">
        <v>2015</v>
      </c>
      <c r="D90" s="264" t="s">
        <v>1102</v>
      </c>
      <c r="E90" s="265">
        <v>3300</v>
      </c>
      <c r="F90" s="266">
        <v>1</v>
      </c>
      <c r="G90" s="265">
        <f t="shared" si="2"/>
        <v>3300</v>
      </c>
      <c r="H90" s="266">
        <v>1</v>
      </c>
      <c r="I90" s="265">
        <f t="shared" si="3"/>
        <v>3300</v>
      </c>
      <c r="J90" s="88"/>
    </row>
    <row r="91" spans="1:10">
      <c r="A91" s="262">
        <v>84</v>
      </c>
      <c r="B91" s="313" t="s">
        <v>1180</v>
      </c>
      <c r="C91" s="263">
        <v>2015</v>
      </c>
      <c r="D91" s="264" t="s">
        <v>1102</v>
      </c>
      <c r="E91" s="265">
        <v>1080</v>
      </c>
      <c r="F91" s="266">
        <v>10</v>
      </c>
      <c r="G91" s="265">
        <f t="shared" si="2"/>
        <v>10800</v>
      </c>
      <c r="H91" s="266">
        <v>10</v>
      </c>
      <c r="I91" s="265">
        <f t="shared" si="3"/>
        <v>10800</v>
      </c>
      <c r="J91" s="88"/>
    </row>
    <row r="92" spans="1:10">
      <c r="A92" s="262">
        <v>85</v>
      </c>
      <c r="B92" s="313" t="s">
        <v>1181</v>
      </c>
      <c r="C92" s="263">
        <v>2015</v>
      </c>
      <c r="D92" s="264" t="s">
        <v>1102</v>
      </c>
      <c r="E92" s="265">
        <v>4200</v>
      </c>
      <c r="F92" s="266">
        <v>2</v>
      </c>
      <c r="G92" s="265">
        <f t="shared" si="2"/>
        <v>8400</v>
      </c>
      <c r="H92" s="266">
        <v>2</v>
      </c>
      <c r="I92" s="265">
        <f t="shared" si="3"/>
        <v>8400</v>
      </c>
      <c r="J92" s="88"/>
    </row>
    <row r="93" spans="1:10">
      <c r="A93" s="262">
        <v>86</v>
      </c>
      <c r="B93" s="313" t="s">
        <v>1182</v>
      </c>
      <c r="C93" s="263">
        <v>2015</v>
      </c>
      <c r="D93" s="264" t="s">
        <v>1102</v>
      </c>
      <c r="E93" s="265">
        <v>360</v>
      </c>
      <c r="F93" s="266">
        <v>1</v>
      </c>
      <c r="G93" s="265">
        <f t="shared" si="2"/>
        <v>360</v>
      </c>
      <c r="H93" s="266">
        <v>1</v>
      </c>
      <c r="I93" s="265">
        <f t="shared" si="3"/>
        <v>360</v>
      </c>
      <c r="J93" s="88"/>
    </row>
    <row r="94" spans="1:10">
      <c r="A94" s="262">
        <v>87</v>
      </c>
      <c r="B94" s="313" t="s">
        <v>1183</v>
      </c>
      <c r="C94" s="263">
        <v>2013</v>
      </c>
      <c r="D94" s="264" t="s">
        <v>1102</v>
      </c>
      <c r="E94" s="265">
        <v>3360</v>
      </c>
      <c r="F94" s="266">
        <v>1</v>
      </c>
      <c r="G94" s="265">
        <f t="shared" si="2"/>
        <v>3360</v>
      </c>
      <c r="H94" s="266">
        <v>1</v>
      </c>
      <c r="I94" s="265">
        <f t="shared" si="3"/>
        <v>3360</v>
      </c>
      <c r="J94" s="88"/>
    </row>
    <row r="95" spans="1:10">
      <c r="A95" s="262">
        <v>88</v>
      </c>
      <c r="B95" s="313" t="s">
        <v>1184</v>
      </c>
      <c r="C95" s="263">
        <v>2016</v>
      </c>
      <c r="D95" s="264" t="s">
        <v>1102</v>
      </c>
      <c r="E95" s="265">
        <v>256</v>
      </c>
      <c r="F95" s="266">
        <v>60</v>
      </c>
      <c r="G95" s="265">
        <f t="shared" si="2"/>
        <v>15360</v>
      </c>
      <c r="H95" s="266">
        <v>60</v>
      </c>
      <c r="I95" s="265">
        <f t="shared" si="3"/>
        <v>15360</v>
      </c>
      <c r="J95" s="88"/>
    </row>
    <row r="96" spans="1:10">
      <c r="A96" s="262">
        <v>89</v>
      </c>
      <c r="B96" s="313" t="s">
        <v>1185</v>
      </c>
      <c r="C96" s="263">
        <v>2016</v>
      </c>
      <c r="D96" s="264" t="s">
        <v>1102</v>
      </c>
      <c r="E96" s="265">
        <v>13248</v>
      </c>
      <c r="F96" s="266">
        <v>2</v>
      </c>
      <c r="G96" s="265">
        <f t="shared" si="2"/>
        <v>26496</v>
      </c>
      <c r="H96" s="266">
        <v>2</v>
      </c>
      <c r="I96" s="265">
        <f t="shared" si="3"/>
        <v>26496</v>
      </c>
      <c r="J96" s="88"/>
    </row>
    <row r="97" spans="1:10">
      <c r="A97" s="262">
        <v>90</v>
      </c>
      <c r="B97" s="313" t="s">
        <v>785</v>
      </c>
      <c r="C97" s="263">
        <v>2016</v>
      </c>
      <c r="D97" s="264" t="s">
        <v>1102</v>
      </c>
      <c r="E97" s="265">
        <v>4800</v>
      </c>
      <c r="F97" s="266">
        <v>60</v>
      </c>
      <c r="G97" s="265">
        <f t="shared" si="2"/>
        <v>288000</v>
      </c>
      <c r="H97" s="266">
        <v>60</v>
      </c>
      <c r="I97" s="265">
        <f t="shared" si="3"/>
        <v>288000</v>
      </c>
      <c r="J97" s="88"/>
    </row>
    <row r="98" spans="1:10">
      <c r="A98" s="262">
        <v>91</v>
      </c>
      <c r="B98" s="313" t="s">
        <v>1186</v>
      </c>
      <c r="C98" s="263">
        <v>2016</v>
      </c>
      <c r="D98" s="264" t="s">
        <v>1102</v>
      </c>
      <c r="E98" s="265">
        <v>2560</v>
      </c>
      <c r="F98" s="266">
        <v>60</v>
      </c>
      <c r="G98" s="265">
        <f t="shared" si="2"/>
        <v>153600</v>
      </c>
      <c r="H98" s="266">
        <v>60</v>
      </c>
      <c r="I98" s="265">
        <f t="shared" si="3"/>
        <v>153600</v>
      </c>
      <c r="J98" s="88"/>
    </row>
    <row r="99" spans="1:10">
      <c r="A99" s="262">
        <v>92</v>
      </c>
      <c r="B99" s="313" t="s">
        <v>1187</v>
      </c>
      <c r="C99" s="263">
        <v>2016</v>
      </c>
      <c r="D99" s="264" t="s">
        <v>1102</v>
      </c>
      <c r="E99" s="265">
        <v>1280</v>
      </c>
      <c r="F99" s="266">
        <v>60</v>
      </c>
      <c r="G99" s="265">
        <f t="shared" si="2"/>
        <v>76800</v>
      </c>
      <c r="H99" s="266">
        <v>60</v>
      </c>
      <c r="I99" s="265">
        <f t="shared" si="3"/>
        <v>76800</v>
      </c>
      <c r="J99" s="88"/>
    </row>
    <row r="100" spans="1:10">
      <c r="A100" s="262">
        <v>93</v>
      </c>
      <c r="B100" s="313" t="s">
        <v>1188</v>
      </c>
      <c r="C100" s="263">
        <v>2016</v>
      </c>
      <c r="D100" s="269" t="s">
        <v>1189</v>
      </c>
      <c r="E100" s="265">
        <v>2240</v>
      </c>
      <c r="F100" s="266">
        <v>60</v>
      </c>
      <c r="G100" s="265">
        <f t="shared" si="2"/>
        <v>134400</v>
      </c>
      <c r="H100" s="266">
        <v>60</v>
      </c>
      <c r="I100" s="265">
        <f t="shared" si="3"/>
        <v>134400</v>
      </c>
      <c r="J100" s="88"/>
    </row>
    <row r="101" spans="1:10">
      <c r="A101" s="262">
        <v>94</v>
      </c>
      <c r="B101" s="313" t="s">
        <v>1394</v>
      </c>
      <c r="C101" s="263">
        <v>2016</v>
      </c>
      <c r="D101" s="264" t="s">
        <v>1102</v>
      </c>
      <c r="E101" s="265">
        <v>139040</v>
      </c>
      <c r="F101" s="266">
        <v>1</v>
      </c>
      <c r="G101" s="265">
        <f t="shared" si="2"/>
        <v>139040</v>
      </c>
      <c r="H101" s="266">
        <v>1</v>
      </c>
      <c r="I101" s="265">
        <f t="shared" si="3"/>
        <v>139040</v>
      </c>
      <c r="J101" s="88"/>
    </row>
    <row r="102" spans="1:10">
      <c r="A102" s="262">
        <v>95</v>
      </c>
      <c r="B102" s="313" t="s">
        <v>1190</v>
      </c>
      <c r="C102" s="263">
        <v>2016</v>
      </c>
      <c r="D102" s="264" t="s">
        <v>1102</v>
      </c>
      <c r="E102" s="265">
        <v>224</v>
      </c>
      <c r="F102" s="266">
        <v>2</v>
      </c>
      <c r="G102" s="265">
        <f t="shared" si="2"/>
        <v>448</v>
      </c>
      <c r="H102" s="266">
        <v>2</v>
      </c>
      <c r="I102" s="265">
        <f t="shared" si="3"/>
        <v>448</v>
      </c>
      <c r="J102" s="88"/>
    </row>
    <row r="103" spans="1:10">
      <c r="A103" s="262">
        <v>96</v>
      </c>
      <c r="B103" s="313" t="s">
        <v>1191</v>
      </c>
      <c r="C103" s="263">
        <v>2016</v>
      </c>
      <c r="D103" s="264" t="s">
        <v>1102</v>
      </c>
      <c r="E103" s="265">
        <v>2496</v>
      </c>
      <c r="F103" s="266">
        <v>1</v>
      </c>
      <c r="G103" s="265">
        <f t="shared" si="2"/>
        <v>2496</v>
      </c>
      <c r="H103" s="266">
        <v>1</v>
      </c>
      <c r="I103" s="265">
        <f t="shared" si="3"/>
        <v>2496</v>
      </c>
      <c r="J103" s="88"/>
    </row>
    <row r="104" spans="1:10">
      <c r="A104" s="262">
        <v>97</v>
      </c>
      <c r="B104" s="313" t="s">
        <v>1192</v>
      </c>
      <c r="C104" s="263">
        <v>2016</v>
      </c>
      <c r="D104" s="264" t="s">
        <v>1102</v>
      </c>
      <c r="E104" s="265">
        <v>1024</v>
      </c>
      <c r="F104" s="266">
        <v>2</v>
      </c>
      <c r="G104" s="265">
        <f t="shared" si="2"/>
        <v>2048</v>
      </c>
      <c r="H104" s="266">
        <v>2</v>
      </c>
      <c r="I104" s="265">
        <f t="shared" si="3"/>
        <v>2048</v>
      </c>
      <c r="J104" s="88"/>
    </row>
    <row r="105" spans="1:10">
      <c r="A105" s="262">
        <v>98</v>
      </c>
      <c r="B105" s="313" t="s">
        <v>1193</v>
      </c>
      <c r="C105" s="263">
        <v>2016</v>
      </c>
      <c r="D105" s="264" t="s">
        <v>1102</v>
      </c>
      <c r="E105" s="265">
        <v>224</v>
      </c>
      <c r="F105" s="266">
        <v>2</v>
      </c>
      <c r="G105" s="265">
        <f t="shared" si="2"/>
        <v>448</v>
      </c>
      <c r="H105" s="266">
        <v>2</v>
      </c>
      <c r="I105" s="265">
        <f t="shared" si="3"/>
        <v>448</v>
      </c>
      <c r="J105" s="88"/>
    </row>
    <row r="106" spans="1:10">
      <c r="A106" s="262">
        <v>99</v>
      </c>
      <c r="B106" s="313" t="s">
        <v>1194</v>
      </c>
      <c r="C106" s="263">
        <v>2016</v>
      </c>
      <c r="D106" s="264" t="s">
        <v>1102</v>
      </c>
      <c r="E106" s="265">
        <v>1580</v>
      </c>
      <c r="F106" s="266">
        <v>2</v>
      </c>
      <c r="G106" s="265">
        <f t="shared" si="2"/>
        <v>3160</v>
      </c>
      <c r="H106" s="266">
        <v>2</v>
      </c>
      <c r="I106" s="265">
        <f t="shared" si="3"/>
        <v>3160</v>
      </c>
      <c r="J106" s="88"/>
    </row>
    <row r="107" spans="1:10">
      <c r="A107" s="262">
        <v>100</v>
      </c>
      <c r="B107" s="313" t="s">
        <v>1195</v>
      </c>
      <c r="C107" s="263">
        <v>2016</v>
      </c>
      <c r="D107" s="264" t="s">
        <v>1102</v>
      </c>
      <c r="E107" s="265">
        <v>34563</v>
      </c>
      <c r="F107" s="266">
        <v>7</v>
      </c>
      <c r="G107" s="265">
        <f t="shared" si="2"/>
        <v>241941</v>
      </c>
      <c r="H107" s="266">
        <v>7</v>
      </c>
      <c r="I107" s="265">
        <f t="shared" si="3"/>
        <v>241941</v>
      </c>
      <c r="J107" s="88"/>
    </row>
    <row r="108" spans="1:10">
      <c r="A108" s="262">
        <v>101</v>
      </c>
      <c r="B108" s="313" t="s">
        <v>1196</v>
      </c>
      <c r="C108" s="263">
        <v>2016</v>
      </c>
      <c r="D108" s="264" t="s">
        <v>1102</v>
      </c>
      <c r="E108" s="265">
        <v>135880</v>
      </c>
      <c r="F108" s="266">
        <v>1</v>
      </c>
      <c r="G108" s="265">
        <f t="shared" si="2"/>
        <v>135880</v>
      </c>
      <c r="H108" s="266">
        <v>1</v>
      </c>
      <c r="I108" s="265">
        <f t="shared" si="3"/>
        <v>135880</v>
      </c>
      <c r="J108" s="88"/>
    </row>
    <row r="109" spans="1:10">
      <c r="A109" s="262">
        <v>102</v>
      </c>
      <c r="B109" s="313" t="s">
        <v>1197</v>
      </c>
      <c r="C109" s="263">
        <v>2016</v>
      </c>
      <c r="D109" s="264" t="s">
        <v>1102</v>
      </c>
      <c r="E109" s="265">
        <v>279660</v>
      </c>
      <c r="F109" s="266">
        <v>1</v>
      </c>
      <c r="G109" s="265">
        <f t="shared" si="2"/>
        <v>279660</v>
      </c>
      <c r="H109" s="266">
        <v>1</v>
      </c>
      <c r="I109" s="265">
        <f t="shared" si="3"/>
        <v>279660</v>
      </c>
      <c r="J109" s="88"/>
    </row>
    <row r="110" spans="1:10">
      <c r="A110" s="262">
        <v>103</v>
      </c>
      <c r="B110" s="313" t="s">
        <v>1198</v>
      </c>
      <c r="C110" s="263">
        <v>2016</v>
      </c>
      <c r="D110" s="264" t="s">
        <v>1102</v>
      </c>
      <c r="E110" s="265">
        <v>17775</v>
      </c>
      <c r="F110" s="266">
        <v>3</v>
      </c>
      <c r="G110" s="265">
        <f t="shared" si="2"/>
        <v>53325</v>
      </c>
      <c r="H110" s="266">
        <v>3</v>
      </c>
      <c r="I110" s="265">
        <f t="shared" si="3"/>
        <v>53325</v>
      </c>
      <c r="J110" s="88"/>
    </row>
    <row r="111" spans="1:10">
      <c r="A111" s="262">
        <v>104</v>
      </c>
      <c r="B111" s="313" t="s">
        <v>1199</v>
      </c>
      <c r="C111" s="263">
        <v>2016</v>
      </c>
      <c r="D111" s="264" t="s">
        <v>1102</v>
      </c>
      <c r="E111" s="265">
        <v>10618</v>
      </c>
      <c r="F111" s="266">
        <v>11</v>
      </c>
      <c r="G111" s="265">
        <f t="shared" si="2"/>
        <v>116798</v>
      </c>
      <c r="H111" s="266">
        <v>11</v>
      </c>
      <c r="I111" s="265">
        <f t="shared" si="3"/>
        <v>116798</v>
      </c>
      <c r="J111" s="88"/>
    </row>
    <row r="112" spans="1:10">
      <c r="A112" s="262">
        <v>105</v>
      </c>
      <c r="B112" s="313" t="s">
        <v>1200</v>
      </c>
      <c r="C112" s="263">
        <v>2016</v>
      </c>
      <c r="D112" s="264" t="s">
        <v>1102</v>
      </c>
      <c r="E112" s="265">
        <v>13825</v>
      </c>
      <c r="F112" s="266">
        <v>10</v>
      </c>
      <c r="G112" s="265">
        <f t="shared" si="2"/>
        <v>138250</v>
      </c>
      <c r="H112" s="266">
        <v>10</v>
      </c>
      <c r="I112" s="265">
        <f t="shared" si="3"/>
        <v>138250</v>
      </c>
      <c r="J112" s="88"/>
    </row>
    <row r="113" spans="1:10">
      <c r="A113" s="262">
        <v>106</v>
      </c>
      <c r="B113" s="313" t="s">
        <v>48</v>
      </c>
      <c r="C113" s="263">
        <v>2016</v>
      </c>
      <c r="D113" s="264" t="s">
        <v>1102</v>
      </c>
      <c r="E113" s="265">
        <v>31600</v>
      </c>
      <c r="F113" s="266">
        <v>3</v>
      </c>
      <c r="G113" s="265">
        <f t="shared" si="2"/>
        <v>94800</v>
      </c>
      <c r="H113" s="266">
        <v>3</v>
      </c>
      <c r="I113" s="265">
        <f t="shared" si="3"/>
        <v>94800</v>
      </c>
      <c r="J113" s="88"/>
    </row>
    <row r="114" spans="1:10">
      <c r="A114" s="262">
        <v>107</v>
      </c>
      <c r="B114" s="313" t="s">
        <v>1201</v>
      </c>
      <c r="C114" s="263">
        <v>2016</v>
      </c>
      <c r="D114" s="264" t="s">
        <v>1102</v>
      </c>
      <c r="E114" s="265">
        <v>51350</v>
      </c>
      <c r="F114" s="266">
        <v>1</v>
      </c>
      <c r="G114" s="265">
        <f t="shared" si="2"/>
        <v>51350</v>
      </c>
      <c r="H114" s="266">
        <v>1</v>
      </c>
      <c r="I114" s="265">
        <f t="shared" si="3"/>
        <v>51350</v>
      </c>
      <c r="J114" s="88"/>
    </row>
    <row r="115" spans="1:10">
      <c r="A115" s="262">
        <v>108</v>
      </c>
      <c r="B115" s="313" t="s">
        <v>1202</v>
      </c>
      <c r="C115" s="263">
        <v>2016</v>
      </c>
      <c r="D115" s="264" t="s">
        <v>1102</v>
      </c>
      <c r="E115" s="265">
        <v>8690</v>
      </c>
      <c r="F115" s="266">
        <v>12</v>
      </c>
      <c r="G115" s="265">
        <f t="shared" si="2"/>
        <v>104280</v>
      </c>
      <c r="H115" s="266">
        <v>12</v>
      </c>
      <c r="I115" s="265">
        <f t="shared" si="3"/>
        <v>104280</v>
      </c>
      <c r="J115" s="88"/>
    </row>
    <row r="116" spans="1:10">
      <c r="A116" s="262">
        <v>109</v>
      </c>
      <c r="B116" s="313" t="s">
        <v>49</v>
      </c>
      <c r="C116" s="263">
        <v>2016</v>
      </c>
      <c r="D116" s="264" t="s">
        <v>1102</v>
      </c>
      <c r="E116" s="265">
        <v>75050</v>
      </c>
      <c r="F116" s="266">
        <v>2</v>
      </c>
      <c r="G116" s="265">
        <f t="shared" si="2"/>
        <v>150100</v>
      </c>
      <c r="H116" s="266">
        <v>2</v>
      </c>
      <c r="I116" s="265">
        <f t="shared" si="3"/>
        <v>150100</v>
      </c>
      <c r="J116" s="88"/>
    </row>
    <row r="117" spans="1:10">
      <c r="A117" s="262">
        <v>110</v>
      </c>
      <c r="B117" s="313" t="s">
        <v>1203</v>
      </c>
      <c r="C117" s="263">
        <v>2016</v>
      </c>
      <c r="D117" s="264" t="s">
        <v>1102</v>
      </c>
      <c r="E117" s="265">
        <v>235420</v>
      </c>
      <c r="F117" s="266">
        <v>1</v>
      </c>
      <c r="G117" s="265">
        <f t="shared" si="2"/>
        <v>235420</v>
      </c>
      <c r="H117" s="266">
        <v>1</v>
      </c>
      <c r="I117" s="265">
        <f t="shared" si="3"/>
        <v>235420</v>
      </c>
      <c r="J117" s="88"/>
    </row>
    <row r="118" spans="1:10">
      <c r="A118" s="262">
        <v>111</v>
      </c>
      <c r="B118" s="313" t="s">
        <v>47</v>
      </c>
      <c r="C118" s="263">
        <v>2016</v>
      </c>
      <c r="D118" s="264" t="s">
        <v>1102</v>
      </c>
      <c r="E118" s="265">
        <v>63200</v>
      </c>
      <c r="F118" s="266">
        <v>2</v>
      </c>
      <c r="G118" s="265">
        <f t="shared" si="2"/>
        <v>126400</v>
      </c>
      <c r="H118" s="266">
        <v>2</v>
      </c>
      <c r="I118" s="265">
        <f t="shared" si="3"/>
        <v>126400</v>
      </c>
      <c r="J118" s="88"/>
    </row>
    <row r="119" spans="1:10">
      <c r="A119" s="262">
        <v>112</v>
      </c>
      <c r="B119" s="313" t="s">
        <v>1204</v>
      </c>
      <c r="C119" s="263">
        <v>2000</v>
      </c>
      <c r="D119" s="264" t="s">
        <v>1102</v>
      </c>
      <c r="E119" s="265">
        <v>6000</v>
      </c>
      <c r="F119" s="266">
        <v>1</v>
      </c>
      <c r="G119" s="265">
        <f t="shared" si="2"/>
        <v>6000</v>
      </c>
      <c r="H119" s="266">
        <v>1</v>
      </c>
      <c r="I119" s="265">
        <f t="shared" si="3"/>
        <v>6000</v>
      </c>
      <c r="J119" s="88"/>
    </row>
    <row r="120" spans="1:10">
      <c r="A120" s="262">
        <v>113</v>
      </c>
      <c r="B120" s="314" t="s">
        <v>1205</v>
      </c>
      <c r="C120" s="263">
        <v>2016</v>
      </c>
      <c r="D120" s="264" t="s">
        <v>1102</v>
      </c>
      <c r="E120" s="265">
        <v>20835</v>
      </c>
      <c r="F120" s="266">
        <v>4</v>
      </c>
      <c r="G120" s="265">
        <f t="shared" si="2"/>
        <v>83340</v>
      </c>
      <c r="H120" s="266">
        <v>4</v>
      </c>
      <c r="I120" s="265">
        <f t="shared" si="3"/>
        <v>83340</v>
      </c>
      <c r="J120" s="88"/>
    </row>
    <row r="121" spans="1:10">
      <c r="A121" s="262">
        <v>114</v>
      </c>
      <c r="B121" s="314" t="s">
        <v>1206</v>
      </c>
      <c r="C121" s="263">
        <v>2016</v>
      </c>
      <c r="D121" s="264" t="s">
        <v>1102</v>
      </c>
      <c r="E121" s="265">
        <v>7491</v>
      </c>
      <c r="F121" s="266">
        <v>2</v>
      </c>
      <c r="G121" s="265">
        <f t="shared" si="2"/>
        <v>14982</v>
      </c>
      <c r="H121" s="266">
        <v>2</v>
      </c>
      <c r="I121" s="265">
        <f t="shared" si="3"/>
        <v>14982</v>
      </c>
      <c r="J121" s="88"/>
    </row>
    <row r="122" spans="1:10">
      <c r="A122" s="262">
        <v>115</v>
      </c>
      <c r="B122" s="314" t="s">
        <v>1207</v>
      </c>
      <c r="C122" s="263">
        <v>2016</v>
      </c>
      <c r="D122" s="264" t="s">
        <v>1102</v>
      </c>
      <c r="E122" s="265">
        <v>234031</v>
      </c>
      <c r="F122" s="266">
        <v>1</v>
      </c>
      <c r="G122" s="265">
        <f t="shared" si="2"/>
        <v>234031</v>
      </c>
      <c r="H122" s="266">
        <v>1</v>
      </c>
      <c r="I122" s="265">
        <f t="shared" si="3"/>
        <v>234031</v>
      </c>
      <c r="J122" s="88"/>
    </row>
    <row r="123" spans="1:10">
      <c r="A123" s="262">
        <v>116</v>
      </c>
      <c r="B123" s="313" t="s">
        <v>1208</v>
      </c>
      <c r="C123" s="263">
        <v>2016</v>
      </c>
      <c r="D123" s="264" t="s">
        <v>1102</v>
      </c>
      <c r="E123" s="265">
        <v>62332</v>
      </c>
      <c r="F123" s="266">
        <v>2</v>
      </c>
      <c r="G123" s="265">
        <f t="shared" si="2"/>
        <v>124664</v>
      </c>
      <c r="H123" s="266">
        <v>2</v>
      </c>
      <c r="I123" s="265">
        <f t="shared" si="3"/>
        <v>124664</v>
      </c>
      <c r="J123" s="88"/>
    </row>
    <row r="124" spans="1:10">
      <c r="A124" s="262">
        <v>117</v>
      </c>
      <c r="B124" s="313" t="s">
        <v>1209</v>
      </c>
      <c r="C124" s="263">
        <v>2016</v>
      </c>
      <c r="D124" s="264" t="s">
        <v>1102</v>
      </c>
      <c r="E124" s="265">
        <v>82618</v>
      </c>
      <c r="F124" s="266">
        <v>1</v>
      </c>
      <c r="G124" s="265">
        <f t="shared" si="2"/>
        <v>82618</v>
      </c>
      <c r="H124" s="266">
        <v>1</v>
      </c>
      <c r="I124" s="265">
        <f t="shared" si="3"/>
        <v>82618</v>
      </c>
      <c r="J124" s="88"/>
    </row>
    <row r="125" spans="1:10">
      <c r="A125" s="262">
        <v>118</v>
      </c>
      <c r="B125" s="313" t="s">
        <v>1210</v>
      </c>
      <c r="C125" s="263">
        <v>2016</v>
      </c>
      <c r="D125" s="264" t="s">
        <v>1102</v>
      </c>
      <c r="E125" s="265">
        <v>56025</v>
      </c>
      <c r="F125" s="266">
        <v>1</v>
      </c>
      <c r="G125" s="265">
        <f t="shared" si="2"/>
        <v>56025</v>
      </c>
      <c r="H125" s="266">
        <v>1</v>
      </c>
      <c r="I125" s="265">
        <f t="shared" si="3"/>
        <v>56025</v>
      </c>
      <c r="J125" s="88"/>
    </row>
    <row r="126" spans="1:10">
      <c r="A126" s="262">
        <v>119</v>
      </c>
      <c r="B126" s="313" t="s">
        <v>1211</v>
      </c>
      <c r="C126" s="263">
        <v>2016</v>
      </c>
      <c r="D126" s="264" t="s">
        <v>1102</v>
      </c>
      <c r="E126" s="265">
        <v>181482</v>
      </c>
      <c r="F126" s="266">
        <v>1</v>
      </c>
      <c r="G126" s="265">
        <f t="shared" si="2"/>
        <v>181482</v>
      </c>
      <c r="H126" s="266">
        <v>1</v>
      </c>
      <c r="I126" s="265">
        <f t="shared" si="3"/>
        <v>181482</v>
      </c>
      <c r="J126" s="88"/>
    </row>
    <row r="127" spans="1:10">
      <c r="A127" s="262">
        <v>120</v>
      </c>
      <c r="B127" s="313" t="s">
        <v>1212</v>
      </c>
      <c r="C127" s="263">
        <v>2016</v>
      </c>
      <c r="D127" s="264" t="s">
        <v>1102</v>
      </c>
      <c r="E127" s="265">
        <v>239462</v>
      </c>
      <c r="F127" s="266">
        <v>1</v>
      </c>
      <c r="G127" s="265">
        <f t="shared" si="2"/>
        <v>239462</v>
      </c>
      <c r="H127" s="266">
        <v>1</v>
      </c>
      <c r="I127" s="265">
        <f t="shared" si="3"/>
        <v>239462</v>
      </c>
      <c r="J127" s="88"/>
    </row>
    <row r="128" spans="1:10">
      <c r="A128" s="262">
        <v>121</v>
      </c>
      <c r="B128" s="313" t="s">
        <v>1213</v>
      </c>
      <c r="C128" s="263">
        <v>2016</v>
      </c>
      <c r="D128" s="264" t="s">
        <v>1102</v>
      </c>
      <c r="E128" s="265">
        <v>18170</v>
      </c>
      <c r="F128" s="266">
        <v>1</v>
      </c>
      <c r="G128" s="265">
        <f t="shared" si="2"/>
        <v>18170</v>
      </c>
      <c r="H128" s="266">
        <v>1</v>
      </c>
      <c r="I128" s="265">
        <f t="shared" si="3"/>
        <v>18170</v>
      </c>
      <c r="J128" s="88"/>
    </row>
    <row r="129" spans="1:10">
      <c r="A129" s="262">
        <v>122</v>
      </c>
      <c r="B129" s="313" t="s">
        <v>1214</v>
      </c>
      <c r="C129" s="263">
        <v>2018</v>
      </c>
      <c r="D129" s="264" t="s">
        <v>1215</v>
      </c>
      <c r="E129" s="265">
        <v>1800</v>
      </c>
      <c r="F129" s="266">
        <v>2</v>
      </c>
      <c r="G129" s="265">
        <f t="shared" si="2"/>
        <v>3600</v>
      </c>
      <c r="H129" s="266">
        <v>2</v>
      </c>
      <c r="I129" s="265">
        <f t="shared" si="3"/>
        <v>3600</v>
      </c>
      <c r="J129" s="88"/>
    </row>
    <row r="130" spans="1:10">
      <c r="A130" s="262">
        <v>123</v>
      </c>
      <c r="B130" s="313" t="s">
        <v>1216</v>
      </c>
      <c r="C130" s="263">
        <v>2018</v>
      </c>
      <c r="D130" s="264" t="s">
        <v>1102</v>
      </c>
      <c r="E130" s="265">
        <v>920</v>
      </c>
      <c r="F130" s="266">
        <v>1</v>
      </c>
      <c r="G130" s="265">
        <f t="shared" si="2"/>
        <v>920</v>
      </c>
      <c r="H130" s="266">
        <v>1</v>
      </c>
      <c r="I130" s="265">
        <f t="shared" si="3"/>
        <v>920</v>
      </c>
      <c r="J130" s="88"/>
    </row>
    <row r="131" spans="1:10">
      <c r="A131" s="262">
        <v>124</v>
      </c>
      <c r="B131" s="313" t="s">
        <v>1217</v>
      </c>
      <c r="C131" s="263">
        <v>2018</v>
      </c>
      <c r="D131" s="264" t="s">
        <v>1102</v>
      </c>
      <c r="E131" s="265">
        <v>1500</v>
      </c>
      <c r="F131" s="266">
        <v>2</v>
      </c>
      <c r="G131" s="265">
        <f t="shared" si="2"/>
        <v>3000</v>
      </c>
      <c r="H131" s="266">
        <v>2</v>
      </c>
      <c r="I131" s="265">
        <f t="shared" si="3"/>
        <v>3000</v>
      </c>
      <c r="J131" s="88"/>
    </row>
    <row r="132" spans="1:10">
      <c r="A132" s="262">
        <v>125</v>
      </c>
      <c r="B132" s="313" t="s">
        <v>1218</v>
      </c>
      <c r="C132" s="263">
        <v>2018</v>
      </c>
      <c r="D132" s="264" t="s">
        <v>1102</v>
      </c>
      <c r="E132" s="265">
        <v>1250</v>
      </c>
      <c r="F132" s="266">
        <v>3</v>
      </c>
      <c r="G132" s="265">
        <f t="shared" si="2"/>
        <v>3750</v>
      </c>
      <c r="H132" s="266">
        <v>3</v>
      </c>
      <c r="I132" s="265">
        <f t="shared" si="3"/>
        <v>3750</v>
      </c>
      <c r="J132" s="88"/>
    </row>
    <row r="133" spans="1:10">
      <c r="A133" s="262">
        <v>126</v>
      </c>
      <c r="B133" s="313" t="s">
        <v>1219</v>
      </c>
      <c r="C133" s="263">
        <v>2018</v>
      </c>
      <c r="D133" s="264" t="s">
        <v>1102</v>
      </c>
      <c r="E133" s="265">
        <v>500</v>
      </c>
      <c r="F133" s="266">
        <v>1</v>
      </c>
      <c r="G133" s="265">
        <f t="shared" si="2"/>
        <v>500</v>
      </c>
      <c r="H133" s="266">
        <v>1</v>
      </c>
      <c r="I133" s="265">
        <f t="shared" si="3"/>
        <v>500</v>
      </c>
      <c r="J133" s="88"/>
    </row>
    <row r="134" spans="1:10">
      <c r="A134" s="262">
        <v>127</v>
      </c>
      <c r="B134" s="313" t="s">
        <v>1220</v>
      </c>
      <c r="C134" s="263">
        <v>2018</v>
      </c>
      <c r="D134" s="264" t="s">
        <v>1102</v>
      </c>
      <c r="E134" s="265">
        <v>1650</v>
      </c>
      <c r="F134" s="266">
        <v>2</v>
      </c>
      <c r="G134" s="265">
        <f t="shared" si="2"/>
        <v>3300</v>
      </c>
      <c r="H134" s="266">
        <v>2</v>
      </c>
      <c r="I134" s="265">
        <f t="shared" si="3"/>
        <v>3300</v>
      </c>
      <c r="J134" s="88"/>
    </row>
    <row r="135" spans="1:10">
      <c r="A135" s="262">
        <v>128</v>
      </c>
      <c r="B135" s="314" t="s">
        <v>920</v>
      </c>
      <c r="C135" s="263">
        <v>2018</v>
      </c>
      <c r="D135" s="264" t="s">
        <v>1102</v>
      </c>
      <c r="E135" s="265">
        <v>50000</v>
      </c>
      <c r="F135" s="266">
        <v>1</v>
      </c>
      <c r="G135" s="265">
        <f t="shared" si="2"/>
        <v>50000</v>
      </c>
      <c r="H135" s="266">
        <v>1</v>
      </c>
      <c r="I135" s="265">
        <f t="shared" si="3"/>
        <v>50000</v>
      </c>
      <c r="J135" s="88"/>
    </row>
    <row r="136" spans="1:10">
      <c r="A136" s="262">
        <v>129</v>
      </c>
      <c r="B136" s="314" t="s">
        <v>173</v>
      </c>
      <c r="C136" s="263">
        <v>2018</v>
      </c>
      <c r="D136" s="264" t="s">
        <v>1102</v>
      </c>
      <c r="E136" s="265">
        <v>50000</v>
      </c>
      <c r="F136" s="266">
        <v>1</v>
      </c>
      <c r="G136" s="265">
        <f t="shared" si="2"/>
        <v>50000</v>
      </c>
      <c r="H136" s="266">
        <v>1</v>
      </c>
      <c r="I136" s="265">
        <f t="shared" si="3"/>
        <v>50000</v>
      </c>
      <c r="J136" s="88"/>
    </row>
    <row r="137" spans="1:10">
      <c r="A137" s="262">
        <v>130</v>
      </c>
      <c r="B137" s="314" t="s">
        <v>932</v>
      </c>
      <c r="C137" s="263">
        <v>2018</v>
      </c>
      <c r="D137" s="264" t="s">
        <v>1102</v>
      </c>
      <c r="E137" s="265">
        <v>10000</v>
      </c>
      <c r="F137" s="266">
        <v>1</v>
      </c>
      <c r="G137" s="265">
        <f t="shared" ref="G137:G200" si="4">E137*F137</f>
        <v>10000</v>
      </c>
      <c r="H137" s="266">
        <v>1</v>
      </c>
      <c r="I137" s="265">
        <f t="shared" ref="I137:I200" si="5">E137*H137</f>
        <v>10000</v>
      </c>
      <c r="J137" s="88"/>
    </row>
    <row r="138" spans="1:10">
      <c r="A138" s="262">
        <v>131</v>
      </c>
      <c r="B138" s="313" t="s">
        <v>1221</v>
      </c>
      <c r="C138" s="263">
        <v>2018</v>
      </c>
      <c r="D138" s="264" t="s">
        <v>1215</v>
      </c>
      <c r="E138" s="265">
        <v>246700</v>
      </c>
      <c r="F138" s="266">
        <v>1</v>
      </c>
      <c r="G138" s="265">
        <f t="shared" si="4"/>
        <v>246700</v>
      </c>
      <c r="H138" s="266">
        <v>1</v>
      </c>
      <c r="I138" s="265">
        <f t="shared" si="5"/>
        <v>246700</v>
      </c>
      <c r="J138" s="88"/>
    </row>
    <row r="139" spans="1:10">
      <c r="A139" s="262">
        <v>132</v>
      </c>
      <c r="B139" s="313" t="s">
        <v>1222</v>
      </c>
      <c r="C139" s="263">
        <v>2018</v>
      </c>
      <c r="D139" s="264" t="s">
        <v>1215</v>
      </c>
      <c r="E139" s="265">
        <v>91600</v>
      </c>
      <c r="F139" s="266">
        <v>1</v>
      </c>
      <c r="G139" s="265">
        <f t="shared" si="4"/>
        <v>91600</v>
      </c>
      <c r="H139" s="266">
        <v>1</v>
      </c>
      <c r="I139" s="265">
        <f t="shared" si="5"/>
        <v>91600</v>
      </c>
      <c r="J139" s="88"/>
    </row>
    <row r="140" spans="1:10">
      <c r="A140" s="262">
        <v>133</v>
      </c>
      <c r="B140" s="313" t="s">
        <v>1223</v>
      </c>
      <c r="C140" s="270">
        <v>2018</v>
      </c>
      <c r="D140" s="264" t="s">
        <v>1215</v>
      </c>
      <c r="E140" s="265">
        <v>3000</v>
      </c>
      <c r="F140" s="266">
        <v>60</v>
      </c>
      <c r="G140" s="265">
        <f t="shared" si="4"/>
        <v>180000</v>
      </c>
      <c r="H140" s="266">
        <v>60</v>
      </c>
      <c r="I140" s="265">
        <f t="shared" si="5"/>
        <v>180000</v>
      </c>
      <c r="J140" s="88"/>
    </row>
    <row r="141" spans="1:10">
      <c r="A141" s="262">
        <v>134</v>
      </c>
      <c r="B141" s="315" t="s">
        <v>1224</v>
      </c>
      <c r="C141" s="271">
        <v>2019</v>
      </c>
      <c r="D141" s="264" t="s">
        <v>1102</v>
      </c>
      <c r="E141" s="269">
        <v>1950</v>
      </c>
      <c r="F141" s="272">
        <v>2</v>
      </c>
      <c r="G141" s="265">
        <f t="shared" si="4"/>
        <v>3900</v>
      </c>
      <c r="H141" s="272">
        <v>2</v>
      </c>
      <c r="I141" s="265">
        <f t="shared" si="5"/>
        <v>3900</v>
      </c>
      <c r="J141" s="88"/>
    </row>
    <row r="142" spans="1:10">
      <c r="A142" s="262">
        <v>135</v>
      </c>
      <c r="B142" s="315" t="s">
        <v>1225</v>
      </c>
      <c r="C142" s="271">
        <v>2019</v>
      </c>
      <c r="D142" s="264" t="s">
        <v>1102</v>
      </c>
      <c r="E142" s="269">
        <v>750</v>
      </c>
      <c r="F142" s="272">
        <v>2</v>
      </c>
      <c r="G142" s="265">
        <f t="shared" si="4"/>
        <v>1500</v>
      </c>
      <c r="H142" s="272">
        <v>2</v>
      </c>
      <c r="I142" s="265">
        <f t="shared" si="5"/>
        <v>1500</v>
      </c>
      <c r="J142" s="88"/>
    </row>
    <row r="143" spans="1:10">
      <c r="A143" s="262">
        <v>136</v>
      </c>
      <c r="B143" s="315" t="s">
        <v>1226</v>
      </c>
      <c r="C143" s="271">
        <v>2019</v>
      </c>
      <c r="D143" s="264" t="s">
        <v>1102</v>
      </c>
      <c r="E143" s="269">
        <v>150</v>
      </c>
      <c r="F143" s="272">
        <v>2</v>
      </c>
      <c r="G143" s="265">
        <f t="shared" si="4"/>
        <v>300</v>
      </c>
      <c r="H143" s="272">
        <v>2</v>
      </c>
      <c r="I143" s="265">
        <f t="shared" si="5"/>
        <v>300</v>
      </c>
      <c r="J143" s="88"/>
    </row>
    <row r="144" spans="1:10">
      <c r="A144" s="262">
        <v>137</v>
      </c>
      <c r="B144" s="315" t="s">
        <v>1227</v>
      </c>
      <c r="C144" s="271">
        <v>2019</v>
      </c>
      <c r="D144" s="264" t="s">
        <v>1102</v>
      </c>
      <c r="E144" s="269">
        <v>3800</v>
      </c>
      <c r="F144" s="272">
        <v>1</v>
      </c>
      <c r="G144" s="265">
        <f t="shared" si="4"/>
        <v>3800</v>
      </c>
      <c r="H144" s="272">
        <v>1</v>
      </c>
      <c r="I144" s="265">
        <f t="shared" si="5"/>
        <v>3800</v>
      </c>
      <c r="J144" s="88"/>
    </row>
    <row r="145" spans="1:10">
      <c r="A145" s="262">
        <v>138</v>
      </c>
      <c r="B145" s="315" t="s">
        <v>1228</v>
      </c>
      <c r="C145" s="271">
        <v>2019</v>
      </c>
      <c r="D145" s="264" t="s">
        <v>1102</v>
      </c>
      <c r="E145" s="269">
        <v>400</v>
      </c>
      <c r="F145" s="272">
        <v>3</v>
      </c>
      <c r="G145" s="265">
        <f t="shared" si="4"/>
        <v>1200</v>
      </c>
      <c r="H145" s="272">
        <v>3</v>
      </c>
      <c r="I145" s="265">
        <f t="shared" si="5"/>
        <v>1200</v>
      </c>
      <c r="J145" s="88"/>
    </row>
    <row r="146" spans="1:10">
      <c r="A146" s="262">
        <v>139</v>
      </c>
      <c r="B146" s="315" t="s">
        <v>1229</v>
      </c>
      <c r="C146" s="271">
        <v>2019</v>
      </c>
      <c r="D146" s="264" t="s">
        <v>1102</v>
      </c>
      <c r="E146" s="269">
        <v>350</v>
      </c>
      <c r="F146" s="272">
        <v>2</v>
      </c>
      <c r="G146" s="265">
        <f t="shared" si="4"/>
        <v>700</v>
      </c>
      <c r="H146" s="272">
        <v>2</v>
      </c>
      <c r="I146" s="265">
        <f t="shared" si="5"/>
        <v>700</v>
      </c>
      <c r="J146" s="88"/>
    </row>
    <row r="147" spans="1:10">
      <c r="A147" s="273">
        <v>140</v>
      </c>
      <c r="B147" s="315" t="s">
        <v>1230</v>
      </c>
      <c r="C147" s="271">
        <v>2019</v>
      </c>
      <c r="D147" s="264" t="s">
        <v>1102</v>
      </c>
      <c r="E147" s="269">
        <v>500</v>
      </c>
      <c r="F147" s="272">
        <v>8</v>
      </c>
      <c r="G147" s="265">
        <f t="shared" si="4"/>
        <v>4000</v>
      </c>
      <c r="H147" s="272">
        <v>8</v>
      </c>
      <c r="I147" s="265">
        <f t="shared" si="5"/>
        <v>4000</v>
      </c>
      <c r="J147" s="88"/>
    </row>
    <row r="148" spans="1:10">
      <c r="A148" s="273">
        <v>141</v>
      </c>
      <c r="B148" s="315" t="s">
        <v>1231</v>
      </c>
      <c r="C148" s="271">
        <v>2019</v>
      </c>
      <c r="D148" s="264" t="s">
        <v>1102</v>
      </c>
      <c r="E148" s="269">
        <v>440</v>
      </c>
      <c r="F148" s="272">
        <v>4</v>
      </c>
      <c r="G148" s="265">
        <f t="shared" si="4"/>
        <v>1760</v>
      </c>
      <c r="H148" s="272">
        <v>4</v>
      </c>
      <c r="I148" s="265">
        <f t="shared" si="5"/>
        <v>1760</v>
      </c>
      <c r="J148" s="88"/>
    </row>
    <row r="149" spans="1:10">
      <c r="A149" s="273">
        <v>142</v>
      </c>
      <c r="B149" s="315" t="s">
        <v>1232</v>
      </c>
      <c r="C149" s="271">
        <v>2019</v>
      </c>
      <c r="D149" s="264" t="s">
        <v>1102</v>
      </c>
      <c r="E149" s="269">
        <v>400</v>
      </c>
      <c r="F149" s="272">
        <v>1</v>
      </c>
      <c r="G149" s="265">
        <f t="shared" si="4"/>
        <v>400</v>
      </c>
      <c r="H149" s="272">
        <v>1</v>
      </c>
      <c r="I149" s="265">
        <f t="shared" si="5"/>
        <v>400</v>
      </c>
      <c r="J149" s="88"/>
    </row>
    <row r="150" spans="1:10">
      <c r="A150" s="273">
        <v>143</v>
      </c>
      <c r="B150" s="315" t="s">
        <v>1233</v>
      </c>
      <c r="C150" s="271">
        <v>2019</v>
      </c>
      <c r="D150" s="264" t="s">
        <v>1102</v>
      </c>
      <c r="E150" s="269">
        <v>250</v>
      </c>
      <c r="F150" s="272">
        <v>4</v>
      </c>
      <c r="G150" s="265">
        <f t="shared" si="4"/>
        <v>1000</v>
      </c>
      <c r="H150" s="272">
        <v>4</v>
      </c>
      <c r="I150" s="265">
        <f t="shared" si="5"/>
        <v>1000</v>
      </c>
      <c r="J150" s="88"/>
    </row>
    <row r="151" spans="1:10">
      <c r="A151" s="273">
        <v>144</v>
      </c>
      <c r="B151" s="315" t="s">
        <v>1234</v>
      </c>
      <c r="C151" s="271">
        <v>2019</v>
      </c>
      <c r="D151" s="264" t="s">
        <v>1102</v>
      </c>
      <c r="E151" s="269">
        <v>200</v>
      </c>
      <c r="F151" s="272">
        <v>2</v>
      </c>
      <c r="G151" s="265">
        <f t="shared" si="4"/>
        <v>400</v>
      </c>
      <c r="H151" s="272">
        <v>2</v>
      </c>
      <c r="I151" s="265">
        <f t="shared" si="5"/>
        <v>400</v>
      </c>
      <c r="J151" s="88"/>
    </row>
    <row r="152" spans="1:10">
      <c r="A152" s="273">
        <v>145</v>
      </c>
      <c r="B152" s="315" t="s">
        <v>1235</v>
      </c>
      <c r="C152" s="271">
        <v>2019</v>
      </c>
      <c r="D152" s="264" t="s">
        <v>1102</v>
      </c>
      <c r="E152" s="269">
        <v>2800</v>
      </c>
      <c r="F152" s="272">
        <v>1</v>
      </c>
      <c r="G152" s="265">
        <f t="shared" si="4"/>
        <v>2800</v>
      </c>
      <c r="H152" s="272">
        <v>1</v>
      </c>
      <c r="I152" s="265">
        <f t="shared" si="5"/>
        <v>2800</v>
      </c>
      <c r="J152" s="88"/>
    </row>
    <row r="153" spans="1:10">
      <c r="A153" s="273">
        <v>146</v>
      </c>
      <c r="B153" s="315" t="s">
        <v>1236</v>
      </c>
      <c r="C153" s="271">
        <v>2019</v>
      </c>
      <c r="D153" s="264" t="s">
        <v>1102</v>
      </c>
      <c r="E153" s="269">
        <v>600</v>
      </c>
      <c r="F153" s="272">
        <v>2</v>
      </c>
      <c r="G153" s="265">
        <f t="shared" si="4"/>
        <v>1200</v>
      </c>
      <c r="H153" s="272">
        <v>2</v>
      </c>
      <c r="I153" s="265">
        <f t="shared" si="5"/>
        <v>1200</v>
      </c>
      <c r="J153" s="88"/>
    </row>
    <row r="154" spans="1:10">
      <c r="A154" s="273">
        <v>147</v>
      </c>
      <c r="B154" s="315" t="s">
        <v>1237</v>
      </c>
      <c r="C154" s="271">
        <v>2019</v>
      </c>
      <c r="D154" s="264" t="s">
        <v>1102</v>
      </c>
      <c r="E154" s="269">
        <v>15000</v>
      </c>
      <c r="F154" s="272">
        <v>1</v>
      </c>
      <c r="G154" s="265">
        <f t="shared" si="4"/>
        <v>15000</v>
      </c>
      <c r="H154" s="272">
        <v>1</v>
      </c>
      <c r="I154" s="265">
        <f t="shared" si="5"/>
        <v>15000</v>
      </c>
      <c r="J154" s="88"/>
    </row>
    <row r="155" spans="1:10">
      <c r="A155" s="273">
        <v>148</v>
      </c>
      <c r="B155" s="315" t="s">
        <v>1238</v>
      </c>
      <c r="C155" s="271">
        <v>2019</v>
      </c>
      <c r="D155" s="264" t="s">
        <v>1102</v>
      </c>
      <c r="E155" s="269">
        <v>500</v>
      </c>
      <c r="F155" s="272">
        <v>1</v>
      </c>
      <c r="G155" s="265">
        <f t="shared" si="4"/>
        <v>500</v>
      </c>
      <c r="H155" s="272">
        <v>1</v>
      </c>
      <c r="I155" s="265">
        <f t="shared" si="5"/>
        <v>500</v>
      </c>
      <c r="J155" s="88"/>
    </row>
    <row r="156" spans="1:10">
      <c r="A156" s="273">
        <v>149</v>
      </c>
      <c r="B156" s="315" t="s">
        <v>1239</v>
      </c>
      <c r="C156" s="271">
        <v>2019</v>
      </c>
      <c r="D156" s="264" t="s">
        <v>1102</v>
      </c>
      <c r="E156" s="269">
        <v>900</v>
      </c>
      <c r="F156" s="272">
        <v>2</v>
      </c>
      <c r="G156" s="265">
        <f t="shared" si="4"/>
        <v>1800</v>
      </c>
      <c r="H156" s="272">
        <v>2</v>
      </c>
      <c r="I156" s="265">
        <f t="shared" si="5"/>
        <v>1800</v>
      </c>
      <c r="J156" s="88"/>
    </row>
    <row r="157" spans="1:10">
      <c r="A157" s="273">
        <v>150</v>
      </c>
      <c r="B157" s="315" t="s">
        <v>1240</v>
      </c>
      <c r="C157" s="271">
        <v>2019</v>
      </c>
      <c r="D157" s="264" t="s">
        <v>1102</v>
      </c>
      <c r="E157" s="269">
        <v>1000</v>
      </c>
      <c r="F157" s="272">
        <v>1</v>
      </c>
      <c r="G157" s="265">
        <f t="shared" si="4"/>
        <v>1000</v>
      </c>
      <c r="H157" s="272">
        <v>1</v>
      </c>
      <c r="I157" s="265">
        <f t="shared" si="5"/>
        <v>1000</v>
      </c>
      <c r="J157" s="88"/>
    </row>
    <row r="158" spans="1:10">
      <c r="A158" s="273">
        <v>151</v>
      </c>
      <c r="B158" s="315" t="s">
        <v>844</v>
      </c>
      <c r="C158" s="271">
        <v>2019</v>
      </c>
      <c r="D158" s="264" t="s">
        <v>1102</v>
      </c>
      <c r="E158" s="269">
        <v>650</v>
      </c>
      <c r="F158" s="272">
        <v>2</v>
      </c>
      <c r="G158" s="265">
        <f t="shared" si="4"/>
        <v>1300</v>
      </c>
      <c r="H158" s="272">
        <v>2</v>
      </c>
      <c r="I158" s="265">
        <f t="shared" si="5"/>
        <v>1300</v>
      </c>
      <c r="J158" s="88"/>
    </row>
    <row r="159" spans="1:10">
      <c r="A159" s="273">
        <v>152</v>
      </c>
      <c r="B159" s="315" t="s">
        <v>1241</v>
      </c>
      <c r="C159" s="271">
        <v>2019</v>
      </c>
      <c r="D159" s="264" t="s">
        <v>1102</v>
      </c>
      <c r="E159" s="269">
        <v>750</v>
      </c>
      <c r="F159" s="272">
        <v>3</v>
      </c>
      <c r="G159" s="265">
        <f t="shared" si="4"/>
        <v>2250</v>
      </c>
      <c r="H159" s="272">
        <v>3</v>
      </c>
      <c r="I159" s="265">
        <f t="shared" si="5"/>
        <v>2250</v>
      </c>
      <c r="J159" s="88"/>
    </row>
    <row r="160" spans="1:10">
      <c r="A160" s="273">
        <v>153</v>
      </c>
      <c r="B160" s="315" t="s">
        <v>1242</v>
      </c>
      <c r="C160" s="271">
        <v>2019</v>
      </c>
      <c r="D160" s="264" t="s">
        <v>1102</v>
      </c>
      <c r="E160" s="269">
        <v>300</v>
      </c>
      <c r="F160" s="272">
        <v>2</v>
      </c>
      <c r="G160" s="265">
        <f t="shared" si="4"/>
        <v>600</v>
      </c>
      <c r="H160" s="272">
        <v>2</v>
      </c>
      <c r="I160" s="265">
        <f t="shared" si="5"/>
        <v>600</v>
      </c>
      <c r="J160" s="88"/>
    </row>
    <row r="161" spans="1:10">
      <c r="A161" s="273">
        <v>154</v>
      </c>
      <c r="B161" s="315" t="s">
        <v>1243</v>
      </c>
      <c r="C161" s="271">
        <v>2019</v>
      </c>
      <c r="D161" s="264" t="s">
        <v>1102</v>
      </c>
      <c r="E161" s="269">
        <v>4500</v>
      </c>
      <c r="F161" s="272">
        <v>1</v>
      </c>
      <c r="G161" s="265">
        <f t="shared" si="4"/>
        <v>4500</v>
      </c>
      <c r="H161" s="272">
        <v>1</v>
      </c>
      <c r="I161" s="265">
        <f t="shared" si="5"/>
        <v>4500</v>
      </c>
      <c r="J161" s="88"/>
    </row>
    <row r="162" spans="1:10">
      <c r="A162" s="273">
        <v>155</v>
      </c>
      <c r="B162" s="315" t="s">
        <v>1244</v>
      </c>
      <c r="C162" s="271">
        <v>2019</v>
      </c>
      <c r="D162" s="264" t="s">
        <v>1102</v>
      </c>
      <c r="E162" s="269">
        <v>1300</v>
      </c>
      <c r="F162" s="272">
        <v>2</v>
      </c>
      <c r="G162" s="265">
        <f t="shared" si="4"/>
        <v>2600</v>
      </c>
      <c r="H162" s="272">
        <v>2</v>
      </c>
      <c r="I162" s="265">
        <f t="shared" si="5"/>
        <v>2600</v>
      </c>
      <c r="J162" s="88"/>
    </row>
    <row r="163" spans="1:10">
      <c r="A163" s="273">
        <v>156</v>
      </c>
      <c r="B163" s="315" t="s">
        <v>1245</v>
      </c>
      <c r="C163" s="271">
        <v>2019</v>
      </c>
      <c r="D163" s="264" t="s">
        <v>1102</v>
      </c>
      <c r="E163" s="269">
        <v>11000</v>
      </c>
      <c r="F163" s="272">
        <v>1</v>
      </c>
      <c r="G163" s="265">
        <f t="shared" si="4"/>
        <v>11000</v>
      </c>
      <c r="H163" s="272">
        <v>1</v>
      </c>
      <c r="I163" s="265">
        <f t="shared" si="5"/>
        <v>11000</v>
      </c>
      <c r="J163" s="88"/>
    </row>
    <row r="164" spans="1:10">
      <c r="A164" s="273">
        <v>157</v>
      </c>
      <c r="B164" s="315" t="s">
        <v>1246</v>
      </c>
      <c r="C164" s="271">
        <v>2019</v>
      </c>
      <c r="D164" s="264" t="s">
        <v>1102</v>
      </c>
      <c r="E164" s="269">
        <v>16500</v>
      </c>
      <c r="F164" s="272">
        <v>1</v>
      </c>
      <c r="G164" s="265">
        <f t="shared" si="4"/>
        <v>16500</v>
      </c>
      <c r="H164" s="272">
        <v>1</v>
      </c>
      <c r="I164" s="265">
        <f t="shared" si="5"/>
        <v>16500</v>
      </c>
      <c r="J164" s="88"/>
    </row>
    <row r="165" spans="1:10">
      <c r="A165" s="273">
        <v>158</v>
      </c>
      <c r="B165" s="315" t="s">
        <v>1247</v>
      </c>
      <c r="C165" s="271">
        <v>2020</v>
      </c>
      <c r="D165" s="264" t="s">
        <v>1215</v>
      </c>
      <c r="E165" s="269">
        <v>60000</v>
      </c>
      <c r="F165" s="272">
        <v>1</v>
      </c>
      <c r="G165" s="265">
        <f t="shared" si="4"/>
        <v>60000</v>
      </c>
      <c r="H165" s="272">
        <v>1</v>
      </c>
      <c r="I165" s="265">
        <f t="shared" si="5"/>
        <v>60000</v>
      </c>
      <c r="J165" s="88"/>
    </row>
    <row r="166" spans="1:10">
      <c r="A166" s="273">
        <v>159</v>
      </c>
      <c r="B166" s="315" t="s">
        <v>1248</v>
      </c>
      <c r="C166" s="271">
        <v>2020</v>
      </c>
      <c r="D166" s="264" t="s">
        <v>1102</v>
      </c>
      <c r="E166" s="269">
        <v>1500</v>
      </c>
      <c r="F166" s="272">
        <v>2</v>
      </c>
      <c r="G166" s="265">
        <f t="shared" si="4"/>
        <v>3000</v>
      </c>
      <c r="H166" s="272">
        <v>2</v>
      </c>
      <c r="I166" s="265">
        <f t="shared" si="5"/>
        <v>3000</v>
      </c>
      <c r="J166" s="88"/>
    </row>
    <row r="167" spans="1:10">
      <c r="A167" s="273">
        <v>160</v>
      </c>
      <c r="B167" s="315" t="s">
        <v>1249</v>
      </c>
      <c r="C167" s="271">
        <v>2020</v>
      </c>
      <c r="D167" s="264" t="s">
        <v>1102</v>
      </c>
      <c r="E167" s="269">
        <v>2700</v>
      </c>
      <c r="F167" s="272">
        <v>1</v>
      </c>
      <c r="G167" s="265">
        <f t="shared" si="4"/>
        <v>2700</v>
      </c>
      <c r="H167" s="272">
        <v>1</v>
      </c>
      <c r="I167" s="265">
        <f t="shared" si="5"/>
        <v>2700</v>
      </c>
      <c r="J167" s="88"/>
    </row>
    <row r="168" spans="1:10">
      <c r="A168" s="273">
        <v>161</v>
      </c>
      <c r="B168" s="315" t="s">
        <v>1250</v>
      </c>
      <c r="C168" s="271">
        <v>2020</v>
      </c>
      <c r="D168" s="264" t="s">
        <v>1102</v>
      </c>
      <c r="E168" s="269">
        <v>2950</v>
      </c>
      <c r="F168" s="272">
        <v>2</v>
      </c>
      <c r="G168" s="265">
        <f t="shared" si="4"/>
        <v>5900</v>
      </c>
      <c r="H168" s="272">
        <v>2</v>
      </c>
      <c r="I168" s="265">
        <f t="shared" si="5"/>
        <v>5900</v>
      </c>
      <c r="J168" s="88"/>
    </row>
    <row r="169" spans="1:10">
      <c r="A169" s="273">
        <v>162</v>
      </c>
      <c r="B169" s="315" t="s">
        <v>1251</v>
      </c>
      <c r="C169" s="271">
        <v>2020</v>
      </c>
      <c r="D169" s="264" t="s">
        <v>1102</v>
      </c>
      <c r="E169" s="269">
        <v>4500</v>
      </c>
      <c r="F169" s="272">
        <v>1</v>
      </c>
      <c r="G169" s="265">
        <f t="shared" si="4"/>
        <v>4500</v>
      </c>
      <c r="H169" s="272">
        <v>1</v>
      </c>
      <c r="I169" s="265">
        <f t="shared" si="5"/>
        <v>4500</v>
      </c>
      <c r="J169" s="88"/>
    </row>
    <row r="170" spans="1:10">
      <c r="A170" s="273">
        <v>163</v>
      </c>
      <c r="B170" s="315" t="s">
        <v>1252</v>
      </c>
      <c r="C170" s="271">
        <v>2020</v>
      </c>
      <c r="D170" s="264" t="s">
        <v>1102</v>
      </c>
      <c r="E170" s="269">
        <v>21500</v>
      </c>
      <c r="F170" s="272">
        <v>1</v>
      </c>
      <c r="G170" s="265">
        <f t="shared" si="4"/>
        <v>21500</v>
      </c>
      <c r="H170" s="272">
        <v>1</v>
      </c>
      <c r="I170" s="265">
        <f t="shared" si="5"/>
        <v>21500</v>
      </c>
      <c r="J170" s="88"/>
    </row>
    <row r="171" spans="1:10">
      <c r="A171" s="273">
        <v>164</v>
      </c>
      <c r="B171" s="315" t="s">
        <v>1253</v>
      </c>
      <c r="C171" s="271">
        <v>2020</v>
      </c>
      <c r="D171" s="264" t="s">
        <v>1102</v>
      </c>
      <c r="E171" s="269">
        <v>1400</v>
      </c>
      <c r="F171" s="272">
        <v>2</v>
      </c>
      <c r="G171" s="265">
        <f t="shared" si="4"/>
        <v>2800</v>
      </c>
      <c r="H171" s="272">
        <v>2</v>
      </c>
      <c r="I171" s="265">
        <f t="shared" si="5"/>
        <v>2800</v>
      </c>
      <c r="J171" s="88"/>
    </row>
    <row r="172" spans="1:10">
      <c r="A172" s="273">
        <v>165</v>
      </c>
      <c r="B172" s="315" t="s">
        <v>1254</v>
      </c>
      <c r="C172" s="271">
        <v>2020</v>
      </c>
      <c r="D172" s="264" t="s">
        <v>1215</v>
      </c>
      <c r="E172" s="269">
        <v>1000</v>
      </c>
      <c r="F172" s="272">
        <v>4</v>
      </c>
      <c r="G172" s="265">
        <f t="shared" si="4"/>
        <v>4000</v>
      </c>
      <c r="H172" s="272">
        <v>4</v>
      </c>
      <c r="I172" s="265">
        <f t="shared" si="5"/>
        <v>4000</v>
      </c>
      <c r="J172" s="88"/>
    </row>
    <row r="173" spans="1:10">
      <c r="A173" s="273">
        <v>166</v>
      </c>
      <c r="B173" s="315" t="s">
        <v>1255</v>
      </c>
      <c r="C173" s="271">
        <v>2020</v>
      </c>
      <c r="D173" s="264" t="s">
        <v>1102</v>
      </c>
      <c r="E173" s="269">
        <v>195500</v>
      </c>
      <c r="F173" s="272">
        <v>1</v>
      </c>
      <c r="G173" s="265">
        <f t="shared" si="4"/>
        <v>195500</v>
      </c>
      <c r="H173" s="272">
        <v>1</v>
      </c>
      <c r="I173" s="265">
        <f t="shared" si="5"/>
        <v>195500</v>
      </c>
      <c r="J173" s="88"/>
    </row>
    <row r="174" spans="1:10">
      <c r="A174" s="273">
        <v>167</v>
      </c>
      <c r="B174" s="315" t="s">
        <v>1256</v>
      </c>
      <c r="C174" s="271">
        <v>2020</v>
      </c>
      <c r="D174" s="264" t="s">
        <v>1102</v>
      </c>
      <c r="E174" s="269">
        <v>8000</v>
      </c>
      <c r="F174" s="272">
        <v>2</v>
      </c>
      <c r="G174" s="265">
        <f t="shared" si="4"/>
        <v>16000</v>
      </c>
      <c r="H174" s="272">
        <v>2</v>
      </c>
      <c r="I174" s="265">
        <f t="shared" si="5"/>
        <v>16000</v>
      </c>
      <c r="J174" s="88"/>
    </row>
    <row r="175" spans="1:10">
      <c r="A175" s="273">
        <v>168</v>
      </c>
      <c r="B175" s="315" t="s">
        <v>1257</v>
      </c>
      <c r="C175" s="271">
        <v>2020</v>
      </c>
      <c r="D175" s="264" t="s">
        <v>1102</v>
      </c>
      <c r="E175" s="269">
        <v>4000</v>
      </c>
      <c r="F175" s="272">
        <v>1</v>
      </c>
      <c r="G175" s="265">
        <f t="shared" si="4"/>
        <v>4000</v>
      </c>
      <c r="H175" s="272">
        <v>1</v>
      </c>
      <c r="I175" s="265">
        <f t="shared" si="5"/>
        <v>4000</v>
      </c>
      <c r="J175" s="88"/>
    </row>
    <row r="176" spans="1:10">
      <c r="A176" s="273">
        <v>169</v>
      </c>
      <c r="B176" s="315" t="s">
        <v>1258</v>
      </c>
      <c r="C176" s="271">
        <v>2020</v>
      </c>
      <c r="D176" s="264" t="s">
        <v>1102</v>
      </c>
      <c r="E176" s="269">
        <v>2100</v>
      </c>
      <c r="F176" s="272">
        <v>2</v>
      </c>
      <c r="G176" s="265">
        <f t="shared" si="4"/>
        <v>4200</v>
      </c>
      <c r="H176" s="272">
        <v>2</v>
      </c>
      <c r="I176" s="265">
        <f t="shared" si="5"/>
        <v>4200</v>
      </c>
      <c r="J176" s="88"/>
    </row>
    <row r="177" spans="1:10">
      <c r="A177" s="273">
        <v>170</v>
      </c>
      <c r="B177" s="315" t="s">
        <v>1259</v>
      </c>
      <c r="C177" s="271">
        <v>2020</v>
      </c>
      <c r="D177" s="264" t="s">
        <v>1102</v>
      </c>
      <c r="E177" s="269">
        <v>1300</v>
      </c>
      <c r="F177" s="272">
        <v>2</v>
      </c>
      <c r="G177" s="265">
        <f t="shared" si="4"/>
        <v>2600</v>
      </c>
      <c r="H177" s="272">
        <v>2</v>
      </c>
      <c r="I177" s="265">
        <f t="shared" si="5"/>
        <v>2600</v>
      </c>
      <c r="J177" s="88"/>
    </row>
    <row r="178" spans="1:10">
      <c r="A178" s="273">
        <v>171</v>
      </c>
      <c r="B178" s="315" t="s">
        <v>876</v>
      </c>
      <c r="C178" s="271">
        <v>2020</v>
      </c>
      <c r="D178" s="264" t="s">
        <v>1102</v>
      </c>
      <c r="E178" s="269">
        <v>800</v>
      </c>
      <c r="F178" s="272">
        <v>1</v>
      </c>
      <c r="G178" s="265">
        <f t="shared" si="4"/>
        <v>800</v>
      </c>
      <c r="H178" s="272">
        <v>1</v>
      </c>
      <c r="I178" s="265">
        <f t="shared" si="5"/>
        <v>800</v>
      </c>
      <c r="J178" s="88"/>
    </row>
    <row r="179" spans="1:10">
      <c r="A179" s="273">
        <v>172</v>
      </c>
      <c r="B179" s="315" t="s">
        <v>1260</v>
      </c>
      <c r="C179" s="271">
        <v>2020</v>
      </c>
      <c r="D179" s="264" t="s">
        <v>1215</v>
      </c>
      <c r="E179" s="269">
        <v>1800</v>
      </c>
      <c r="F179" s="272">
        <v>2</v>
      </c>
      <c r="G179" s="265">
        <f t="shared" si="4"/>
        <v>3600</v>
      </c>
      <c r="H179" s="272">
        <v>2</v>
      </c>
      <c r="I179" s="265">
        <f t="shared" si="5"/>
        <v>3600</v>
      </c>
      <c r="J179" s="88"/>
    </row>
    <row r="180" spans="1:10">
      <c r="A180" s="273">
        <v>173</v>
      </c>
      <c r="B180" s="315" t="s">
        <v>1261</v>
      </c>
      <c r="C180" s="271">
        <v>2020</v>
      </c>
      <c r="D180" s="264" t="s">
        <v>1102</v>
      </c>
      <c r="E180" s="269">
        <v>1400</v>
      </c>
      <c r="F180" s="272">
        <v>1</v>
      </c>
      <c r="G180" s="265">
        <f t="shared" si="4"/>
        <v>1400</v>
      </c>
      <c r="H180" s="272">
        <v>1</v>
      </c>
      <c r="I180" s="265">
        <f t="shared" si="5"/>
        <v>1400</v>
      </c>
      <c r="J180" s="88"/>
    </row>
    <row r="181" spans="1:10">
      <c r="A181" s="273">
        <v>174</v>
      </c>
      <c r="B181" s="315" t="s">
        <v>1262</v>
      </c>
      <c r="C181" s="271">
        <v>2020</v>
      </c>
      <c r="D181" s="264" t="s">
        <v>1102</v>
      </c>
      <c r="E181" s="269">
        <v>300</v>
      </c>
      <c r="F181" s="272">
        <v>1</v>
      </c>
      <c r="G181" s="265">
        <f t="shared" si="4"/>
        <v>300</v>
      </c>
      <c r="H181" s="272">
        <v>1</v>
      </c>
      <c r="I181" s="265">
        <f t="shared" si="5"/>
        <v>300</v>
      </c>
      <c r="J181" s="88"/>
    </row>
    <row r="182" spans="1:10">
      <c r="A182" s="273">
        <v>175</v>
      </c>
      <c r="B182" s="315" t="s">
        <v>1263</v>
      </c>
      <c r="C182" s="271">
        <v>2020</v>
      </c>
      <c r="D182" s="264" t="s">
        <v>1102</v>
      </c>
      <c r="E182" s="269">
        <v>23998</v>
      </c>
      <c r="F182" s="272">
        <v>9</v>
      </c>
      <c r="G182" s="265">
        <f t="shared" si="4"/>
        <v>215982</v>
      </c>
      <c r="H182" s="272">
        <v>9</v>
      </c>
      <c r="I182" s="265">
        <f t="shared" si="5"/>
        <v>215982</v>
      </c>
      <c r="J182" s="88"/>
    </row>
    <row r="183" spans="1:10">
      <c r="A183" s="273">
        <v>176</v>
      </c>
      <c r="B183" s="315" t="s">
        <v>1062</v>
      </c>
      <c r="C183" s="271">
        <v>2020</v>
      </c>
      <c r="D183" s="264" t="s">
        <v>1102</v>
      </c>
      <c r="E183" s="269">
        <v>75000</v>
      </c>
      <c r="F183" s="272">
        <v>1</v>
      </c>
      <c r="G183" s="265">
        <f t="shared" si="4"/>
        <v>75000</v>
      </c>
      <c r="H183" s="272">
        <v>1</v>
      </c>
      <c r="I183" s="265">
        <f t="shared" si="5"/>
        <v>75000</v>
      </c>
      <c r="J183" s="88"/>
    </row>
    <row r="184" spans="1:10">
      <c r="A184" s="273">
        <v>177</v>
      </c>
      <c r="B184" s="315" t="s">
        <v>1264</v>
      </c>
      <c r="C184" s="271">
        <v>2020</v>
      </c>
      <c r="D184" s="264" t="s">
        <v>1102</v>
      </c>
      <c r="E184" s="269">
        <v>65000</v>
      </c>
      <c r="F184" s="272">
        <v>1</v>
      </c>
      <c r="G184" s="265">
        <f t="shared" si="4"/>
        <v>65000</v>
      </c>
      <c r="H184" s="272">
        <v>1</v>
      </c>
      <c r="I184" s="265">
        <f t="shared" si="5"/>
        <v>65000</v>
      </c>
      <c r="J184" s="88"/>
    </row>
    <row r="185" spans="1:10">
      <c r="A185" s="273">
        <v>178</v>
      </c>
      <c r="B185" s="315" t="s">
        <v>1265</v>
      </c>
      <c r="C185" s="271">
        <v>2020</v>
      </c>
      <c r="D185" s="264" t="s">
        <v>767</v>
      </c>
      <c r="E185" s="269">
        <v>1774</v>
      </c>
      <c r="F185" s="272">
        <v>24.2</v>
      </c>
      <c r="G185" s="265">
        <f t="shared" si="4"/>
        <v>42930.799999999996</v>
      </c>
      <c r="H185" s="272">
        <v>24.2</v>
      </c>
      <c r="I185" s="265">
        <f t="shared" si="5"/>
        <v>42930.799999999996</v>
      </c>
      <c r="J185" s="88"/>
    </row>
    <row r="186" spans="1:10">
      <c r="A186" s="273">
        <v>179</v>
      </c>
      <c r="B186" s="315" t="s">
        <v>1266</v>
      </c>
      <c r="C186" s="271">
        <v>2020</v>
      </c>
      <c r="D186" s="264" t="s">
        <v>767</v>
      </c>
      <c r="E186" s="269">
        <v>1774</v>
      </c>
      <c r="F186" s="272">
        <v>42.4</v>
      </c>
      <c r="G186" s="265">
        <f t="shared" si="4"/>
        <v>75217.599999999991</v>
      </c>
      <c r="H186" s="272">
        <v>42.4</v>
      </c>
      <c r="I186" s="265">
        <f t="shared" si="5"/>
        <v>75217.599999999991</v>
      </c>
      <c r="J186" s="88"/>
    </row>
    <row r="187" spans="1:10">
      <c r="A187" s="273">
        <v>180</v>
      </c>
      <c r="B187" s="315" t="s">
        <v>1267</v>
      </c>
      <c r="C187" s="271">
        <v>2020</v>
      </c>
      <c r="D187" s="264" t="s">
        <v>767</v>
      </c>
      <c r="E187" s="269">
        <v>1774</v>
      </c>
      <c r="F187" s="272">
        <v>28</v>
      </c>
      <c r="G187" s="265">
        <f t="shared" si="4"/>
        <v>49672</v>
      </c>
      <c r="H187" s="272">
        <v>28</v>
      </c>
      <c r="I187" s="265">
        <f t="shared" si="5"/>
        <v>49672</v>
      </c>
      <c r="J187" s="88"/>
    </row>
    <row r="188" spans="1:10">
      <c r="A188" s="273">
        <v>181</v>
      </c>
      <c r="B188" s="315" t="s">
        <v>1048</v>
      </c>
      <c r="C188" s="271">
        <v>2020</v>
      </c>
      <c r="D188" s="264" t="s">
        <v>1215</v>
      </c>
      <c r="E188" s="269">
        <v>123800</v>
      </c>
      <c r="F188" s="272">
        <v>1</v>
      </c>
      <c r="G188" s="265">
        <f t="shared" si="4"/>
        <v>123800</v>
      </c>
      <c r="H188" s="272">
        <v>1</v>
      </c>
      <c r="I188" s="265">
        <f t="shared" si="5"/>
        <v>123800</v>
      </c>
      <c r="J188" s="88"/>
    </row>
    <row r="189" spans="1:10">
      <c r="A189" s="273">
        <v>182</v>
      </c>
      <c r="B189" s="315" t="s">
        <v>154</v>
      </c>
      <c r="C189" s="271">
        <v>2020</v>
      </c>
      <c r="D189" s="264" t="s">
        <v>1102</v>
      </c>
      <c r="E189" s="269">
        <v>269400</v>
      </c>
      <c r="F189" s="272">
        <v>2</v>
      </c>
      <c r="G189" s="265">
        <f t="shared" si="4"/>
        <v>538800</v>
      </c>
      <c r="H189" s="272">
        <v>2</v>
      </c>
      <c r="I189" s="265">
        <f t="shared" si="5"/>
        <v>538800</v>
      </c>
      <c r="J189" s="88"/>
    </row>
    <row r="190" spans="1:10">
      <c r="A190" s="273">
        <v>183</v>
      </c>
      <c r="B190" s="315" t="s">
        <v>1268</v>
      </c>
      <c r="C190" s="271">
        <v>2020</v>
      </c>
      <c r="D190" s="264" t="s">
        <v>1102</v>
      </c>
      <c r="E190" s="269">
        <v>124800</v>
      </c>
      <c r="F190" s="272">
        <v>1</v>
      </c>
      <c r="G190" s="265">
        <f t="shared" si="4"/>
        <v>124800</v>
      </c>
      <c r="H190" s="272">
        <v>1</v>
      </c>
      <c r="I190" s="265">
        <f t="shared" si="5"/>
        <v>124800</v>
      </c>
      <c r="J190" s="88"/>
    </row>
    <row r="191" spans="1:10">
      <c r="A191" s="273">
        <v>184</v>
      </c>
      <c r="B191" s="315" t="s">
        <v>1269</v>
      </c>
      <c r="C191" s="271">
        <v>2020</v>
      </c>
      <c r="D191" s="264" t="s">
        <v>1102</v>
      </c>
      <c r="E191" s="269">
        <v>8000</v>
      </c>
      <c r="F191" s="272">
        <v>1</v>
      </c>
      <c r="G191" s="265">
        <f t="shared" si="4"/>
        <v>8000</v>
      </c>
      <c r="H191" s="272">
        <v>1</v>
      </c>
      <c r="I191" s="265">
        <f t="shared" si="5"/>
        <v>8000</v>
      </c>
      <c r="J191" s="88"/>
    </row>
    <row r="192" spans="1:10">
      <c r="A192" s="273">
        <v>185</v>
      </c>
      <c r="B192" s="315" t="s">
        <v>1270</v>
      </c>
      <c r="C192" s="271">
        <v>2020</v>
      </c>
      <c r="D192" s="264" t="s">
        <v>1102</v>
      </c>
      <c r="E192" s="269">
        <v>96000</v>
      </c>
      <c r="F192" s="272">
        <v>2</v>
      </c>
      <c r="G192" s="265">
        <f t="shared" si="4"/>
        <v>192000</v>
      </c>
      <c r="H192" s="272">
        <v>2</v>
      </c>
      <c r="I192" s="265">
        <f t="shared" si="5"/>
        <v>192000</v>
      </c>
      <c r="J192" s="88"/>
    </row>
    <row r="193" spans="1:10">
      <c r="A193" s="273">
        <v>186</v>
      </c>
      <c r="B193" s="315" t="s">
        <v>1271</v>
      </c>
      <c r="C193" s="271">
        <v>2020</v>
      </c>
      <c r="D193" s="264" t="s">
        <v>1102</v>
      </c>
      <c r="E193" s="269">
        <v>23000</v>
      </c>
      <c r="F193" s="272">
        <v>2</v>
      </c>
      <c r="G193" s="265">
        <f t="shared" si="4"/>
        <v>46000</v>
      </c>
      <c r="H193" s="272">
        <v>2</v>
      </c>
      <c r="I193" s="265">
        <f t="shared" si="5"/>
        <v>46000</v>
      </c>
      <c r="J193" s="88"/>
    </row>
    <row r="194" spans="1:10">
      <c r="A194" s="273">
        <v>187</v>
      </c>
      <c r="B194" s="315" t="s">
        <v>762</v>
      </c>
      <c r="C194" s="271">
        <v>2020</v>
      </c>
      <c r="D194" s="264" t="s">
        <v>1102</v>
      </c>
      <c r="E194" s="269">
        <v>3290</v>
      </c>
      <c r="F194" s="272">
        <v>70</v>
      </c>
      <c r="G194" s="265">
        <f t="shared" si="4"/>
        <v>230300</v>
      </c>
      <c r="H194" s="272">
        <v>70</v>
      </c>
      <c r="I194" s="265">
        <f t="shared" si="5"/>
        <v>230300</v>
      </c>
      <c r="J194" s="88"/>
    </row>
    <row r="195" spans="1:10">
      <c r="A195" s="273">
        <v>188</v>
      </c>
      <c r="B195" s="315" t="s">
        <v>1272</v>
      </c>
      <c r="C195" s="271">
        <v>2020</v>
      </c>
      <c r="D195" s="264" t="s">
        <v>1215</v>
      </c>
      <c r="E195" s="269">
        <v>888</v>
      </c>
      <c r="F195" s="272">
        <v>60</v>
      </c>
      <c r="G195" s="265">
        <f t="shared" si="4"/>
        <v>53280</v>
      </c>
      <c r="H195" s="272">
        <v>60</v>
      </c>
      <c r="I195" s="265">
        <f t="shared" si="5"/>
        <v>53280</v>
      </c>
      <c r="J195" s="88"/>
    </row>
    <row r="196" spans="1:10">
      <c r="A196" s="273">
        <v>189</v>
      </c>
      <c r="B196" s="315" t="s">
        <v>1273</v>
      </c>
      <c r="C196" s="271">
        <v>2020</v>
      </c>
      <c r="D196" s="264" t="s">
        <v>1102</v>
      </c>
      <c r="E196" s="269">
        <v>2741.6</v>
      </c>
      <c r="F196" s="272">
        <v>170</v>
      </c>
      <c r="G196" s="265">
        <f t="shared" si="4"/>
        <v>466072</v>
      </c>
      <c r="H196" s="272">
        <v>170</v>
      </c>
      <c r="I196" s="265">
        <f t="shared" si="5"/>
        <v>466072</v>
      </c>
      <c r="J196" s="88"/>
    </row>
    <row r="197" spans="1:10">
      <c r="A197" s="273">
        <v>190</v>
      </c>
      <c r="B197" s="315" t="s">
        <v>1274</v>
      </c>
      <c r="C197" s="271">
        <v>2020</v>
      </c>
      <c r="D197" s="264" t="s">
        <v>1102</v>
      </c>
      <c r="E197" s="269">
        <v>3720</v>
      </c>
      <c r="F197" s="272">
        <v>70</v>
      </c>
      <c r="G197" s="265">
        <f t="shared" si="4"/>
        <v>260400</v>
      </c>
      <c r="H197" s="272">
        <v>70</v>
      </c>
      <c r="I197" s="265">
        <f t="shared" si="5"/>
        <v>260400</v>
      </c>
      <c r="J197" s="88"/>
    </row>
    <row r="198" spans="1:10">
      <c r="A198" s="273">
        <v>191</v>
      </c>
      <c r="B198" s="315" t="s">
        <v>1275</v>
      </c>
      <c r="C198" s="271">
        <v>2020</v>
      </c>
      <c r="D198" s="264" t="s">
        <v>1215</v>
      </c>
      <c r="E198" s="269">
        <v>31373</v>
      </c>
      <c r="F198" s="272">
        <v>1</v>
      </c>
      <c r="G198" s="265">
        <f t="shared" si="4"/>
        <v>31373</v>
      </c>
      <c r="H198" s="272">
        <v>1</v>
      </c>
      <c r="I198" s="265">
        <f t="shared" si="5"/>
        <v>31373</v>
      </c>
      <c r="J198" s="88"/>
    </row>
    <row r="199" spans="1:10">
      <c r="A199" s="273">
        <v>192</v>
      </c>
      <c r="B199" s="315" t="s">
        <v>95</v>
      </c>
      <c r="C199" s="271">
        <v>2020</v>
      </c>
      <c r="D199" s="264" t="s">
        <v>1102</v>
      </c>
      <c r="E199" s="269">
        <v>39095</v>
      </c>
      <c r="F199" s="272">
        <v>7</v>
      </c>
      <c r="G199" s="265">
        <f t="shared" si="4"/>
        <v>273665</v>
      </c>
      <c r="H199" s="272">
        <v>7</v>
      </c>
      <c r="I199" s="265">
        <f t="shared" si="5"/>
        <v>273665</v>
      </c>
      <c r="J199" s="88"/>
    </row>
    <row r="200" spans="1:10">
      <c r="A200" s="273">
        <v>193</v>
      </c>
      <c r="B200" s="315" t="s">
        <v>756</v>
      </c>
      <c r="C200" s="271">
        <v>2020</v>
      </c>
      <c r="D200" s="264" t="s">
        <v>1102</v>
      </c>
      <c r="E200" s="269">
        <v>57836</v>
      </c>
      <c r="F200" s="272">
        <v>4</v>
      </c>
      <c r="G200" s="265">
        <f t="shared" si="4"/>
        <v>231344</v>
      </c>
      <c r="H200" s="272">
        <v>4</v>
      </c>
      <c r="I200" s="265">
        <f t="shared" si="5"/>
        <v>231344</v>
      </c>
      <c r="J200" s="88"/>
    </row>
    <row r="201" spans="1:10">
      <c r="A201" s="273">
        <v>194</v>
      </c>
      <c r="B201" s="315" t="s">
        <v>779</v>
      </c>
      <c r="C201" s="271">
        <v>2020</v>
      </c>
      <c r="D201" s="264" t="s">
        <v>1102</v>
      </c>
      <c r="E201" s="269">
        <v>6164.4</v>
      </c>
      <c r="F201" s="272">
        <v>40</v>
      </c>
      <c r="G201" s="265">
        <f t="shared" ref="G201:G219" si="6">E201*F201</f>
        <v>246576</v>
      </c>
      <c r="H201" s="272">
        <v>40</v>
      </c>
      <c r="I201" s="265">
        <f t="shared" ref="I201:I230" si="7">E201*H201</f>
        <v>246576</v>
      </c>
      <c r="J201" s="88"/>
    </row>
    <row r="202" spans="1:10">
      <c r="A202" s="273">
        <v>195</v>
      </c>
      <c r="B202" s="315" t="s">
        <v>1276</v>
      </c>
      <c r="C202" s="271">
        <v>2020</v>
      </c>
      <c r="D202" s="264" t="s">
        <v>1102</v>
      </c>
      <c r="E202" s="269">
        <v>17772</v>
      </c>
      <c r="F202" s="272">
        <v>10</v>
      </c>
      <c r="G202" s="265">
        <f t="shared" si="6"/>
        <v>177720</v>
      </c>
      <c r="H202" s="272">
        <v>10</v>
      </c>
      <c r="I202" s="265">
        <f t="shared" si="7"/>
        <v>177720</v>
      </c>
      <c r="J202" s="88"/>
    </row>
    <row r="203" spans="1:10">
      <c r="A203" s="273">
        <v>196</v>
      </c>
      <c r="B203" s="315" t="s">
        <v>1277</v>
      </c>
      <c r="C203" s="271">
        <v>2020</v>
      </c>
      <c r="D203" s="264" t="s">
        <v>1102</v>
      </c>
      <c r="E203" s="269">
        <v>3570</v>
      </c>
      <c r="F203" s="272">
        <v>70</v>
      </c>
      <c r="G203" s="265">
        <f t="shared" si="6"/>
        <v>249900</v>
      </c>
      <c r="H203" s="272">
        <v>70</v>
      </c>
      <c r="I203" s="265">
        <f t="shared" si="7"/>
        <v>249900</v>
      </c>
      <c r="J203" s="88"/>
    </row>
    <row r="204" spans="1:10">
      <c r="A204" s="273">
        <v>197</v>
      </c>
      <c r="B204" s="315" t="s">
        <v>1278</v>
      </c>
      <c r="C204" s="271">
        <v>2020</v>
      </c>
      <c r="D204" s="264" t="s">
        <v>1102</v>
      </c>
      <c r="E204" s="269">
        <v>36761</v>
      </c>
      <c r="F204" s="272">
        <v>1</v>
      </c>
      <c r="G204" s="265">
        <f t="shared" si="6"/>
        <v>36761</v>
      </c>
      <c r="H204" s="272">
        <v>1</v>
      </c>
      <c r="I204" s="265">
        <f t="shared" si="7"/>
        <v>36761</v>
      </c>
      <c r="J204" s="88"/>
    </row>
    <row r="205" spans="1:10">
      <c r="A205" s="273">
        <v>198</v>
      </c>
      <c r="B205" s="315" t="s">
        <v>1279</v>
      </c>
      <c r="C205" s="271">
        <v>2020</v>
      </c>
      <c r="D205" s="264" t="s">
        <v>767</v>
      </c>
      <c r="E205" s="269">
        <v>2889.6</v>
      </c>
      <c r="F205" s="272">
        <v>53</v>
      </c>
      <c r="G205" s="265">
        <f t="shared" si="6"/>
        <v>153148.79999999999</v>
      </c>
      <c r="H205" s="272">
        <v>53</v>
      </c>
      <c r="I205" s="265">
        <f t="shared" si="7"/>
        <v>153148.79999999999</v>
      </c>
      <c r="J205" s="88"/>
    </row>
    <row r="206" spans="1:10">
      <c r="A206" s="273">
        <v>199</v>
      </c>
      <c r="B206" s="315" t="s">
        <v>1280</v>
      </c>
      <c r="C206" s="271">
        <v>2020</v>
      </c>
      <c r="D206" s="264" t="s">
        <v>767</v>
      </c>
      <c r="E206" s="269">
        <v>2889.6</v>
      </c>
      <c r="F206" s="272">
        <v>110.7</v>
      </c>
      <c r="G206" s="265">
        <f t="shared" si="6"/>
        <v>319878.71999999997</v>
      </c>
      <c r="H206" s="272">
        <v>110.7</v>
      </c>
      <c r="I206" s="265">
        <f t="shared" si="7"/>
        <v>319878.71999999997</v>
      </c>
      <c r="J206" s="88"/>
    </row>
    <row r="207" spans="1:10">
      <c r="A207" s="273">
        <v>200</v>
      </c>
      <c r="B207" s="315" t="s">
        <v>1281</v>
      </c>
      <c r="C207" s="271">
        <v>2020</v>
      </c>
      <c r="D207" s="264" t="s">
        <v>767</v>
      </c>
      <c r="E207" s="269">
        <v>2889.6</v>
      </c>
      <c r="F207" s="272">
        <v>51.9</v>
      </c>
      <c r="G207" s="265">
        <f t="shared" si="6"/>
        <v>149970.23999999999</v>
      </c>
      <c r="H207" s="272">
        <v>51.9</v>
      </c>
      <c r="I207" s="265">
        <f t="shared" si="7"/>
        <v>149970.23999999999</v>
      </c>
      <c r="J207" s="88"/>
    </row>
    <row r="208" spans="1:10">
      <c r="A208" s="273">
        <v>201</v>
      </c>
      <c r="B208" s="315" t="s">
        <v>1056</v>
      </c>
      <c r="C208" s="271">
        <v>2020</v>
      </c>
      <c r="D208" s="264" t="s">
        <v>1102</v>
      </c>
      <c r="E208" s="269">
        <v>150000</v>
      </c>
      <c r="F208" s="272">
        <v>1</v>
      </c>
      <c r="G208" s="265">
        <f t="shared" si="6"/>
        <v>150000</v>
      </c>
      <c r="H208" s="272">
        <v>1</v>
      </c>
      <c r="I208" s="265">
        <f t="shared" si="7"/>
        <v>150000</v>
      </c>
      <c r="J208" s="88"/>
    </row>
    <row r="209" spans="1:10">
      <c r="A209" s="273">
        <v>202</v>
      </c>
      <c r="B209" s="315" t="s">
        <v>1282</v>
      </c>
      <c r="C209" s="271">
        <v>2020</v>
      </c>
      <c r="D209" s="264" t="s">
        <v>1102</v>
      </c>
      <c r="E209" s="269">
        <v>234000</v>
      </c>
      <c r="F209" s="272">
        <v>1</v>
      </c>
      <c r="G209" s="265">
        <f t="shared" si="6"/>
        <v>234000</v>
      </c>
      <c r="H209" s="272">
        <v>1</v>
      </c>
      <c r="I209" s="265">
        <f t="shared" si="7"/>
        <v>234000</v>
      </c>
      <c r="J209" s="88"/>
    </row>
    <row r="210" spans="1:10">
      <c r="A210" s="273">
        <v>203</v>
      </c>
      <c r="B210" s="315" t="s">
        <v>1283</v>
      </c>
      <c r="C210" s="271">
        <v>2020</v>
      </c>
      <c r="D210" s="264" t="s">
        <v>1102</v>
      </c>
      <c r="E210" s="269">
        <v>3000</v>
      </c>
      <c r="F210" s="272">
        <v>90</v>
      </c>
      <c r="G210" s="265">
        <f t="shared" si="6"/>
        <v>270000</v>
      </c>
      <c r="H210" s="272">
        <v>90</v>
      </c>
      <c r="I210" s="265">
        <f t="shared" si="7"/>
        <v>270000</v>
      </c>
      <c r="J210" s="88"/>
    </row>
    <row r="211" spans="1:10">
      <c r="A211" s="273">
        <v>204</v>
      </c>
      <c r="B211" s="315" t="s">
        <v>1284</v>
      </c>
      <c r="C211" s="271">
        <v>2020</v>
      </c>
      <c r="D211" s="264" t="s">
        <v>1102</v>
      </c>
      <c r="E211" s="269">
        <v>34400</v>
      </c>
      <c r="F211" s="272">
        <v>18</v>
      </c>
      <c r="G211" s="265">
        <f t="shared" si="6"/>
        <v>619200</v>
      </c>
      <c r="H211" s="272">
        <v>18</v>
      </c>
      <c r="I211" s="265">
        <f t="shared" si="7"/>
        <v>619200</v>
      </c>
      <c r="J211" s="88"/>
    </row>
    <row r="212" spans="1:10">
      <c r="A212" s="273">
        <v>205</v>
      </c>
      <c r="B212" s="315" t="s">
        <v>1285</v>
      </c>
      <c r="C212" s="271">
        <v>2020</v>
      </c>
      <c r="D212" s="264" t="s">
        <v>1102</v>
      </c>
      <c r="E212" s="269">
        <v>13786.6</v>
      </c>
      <c r="F212" s="272">
        <v>20</v>
      </c>
      <c r="G212" s="265">
        <f t="shared" si="6"/>
        <v>275732</v>
      </c>
      <c r="H212" s="272">
        <v>20</v>
      </c>
      <c r="I212" s="265">
        <f t="shared" si="7"/>
        <v>275732</v>
      </c>
      <c r="J212" s="88"/>
    </row>
    <row r="213" spans="1:10">
      <c r="A213" s="273">
        <v>206</v>
      </c>
      <c r="B213" s="315" t="s">
        <v>1286</v>
      </c>
      <c r="C213" s="271">
        <v>2020</v>
      </c>
      <c r="D213" s="264" t="s">
        <v>1102</v>
      </c>
      <c r="E213" s="269">
        <v>21098.400000000001</v>
      </c>
      <c r="F213" s="272">
        <v>20</v>
      </c>
      <c r="G213" s="265">
        <f t="shared" si="6"/>
        <v>421968</v>
      </c>
      <c r="H213" s="272">
        <v>20</v>
      </c>
      <c r="I213" s="265">
        <f t="shared" si="7"/>
        <v>421968</v>
      </c>
      <c r="J213" s="88"/>
    </row>
    <row r="214" spans="1:10">
      <c r="A214" s="273">
        <v>207</v>
      </c>
      <c r="B214" s="315" t="s">
        <v>1287</v>
      </c>
      <c r="C214" s="271">
        <v>2020</v>
      </c>
      <c r="D214" s="264" t="s">
        <v>1215</v>
      </c>
      <c r="E214" s="269">
        <v>7030.4</v>
      </c>
      <c r="F214" s="272">
        <v>16</v>
      </c>
      <c r="G214" s="265">
        <f t="shared" si="6"/>
        <v>112486.39999999999</v>
      </c>
      <c r="H214" s="272">
        <v>16</v>
      </c>
      <c r="I214" s="265">
        <f t="shared" si="7"/>
        <v>112486.39999999999</v>
      </c>
      <c r="J214" s="88"/>
    </row>
    <row r="215" spans="1:10">
      <c r="A215" s="273">
        <v>208</v>
      </c>
      <c r="B215" s="315" t="s">
        <v>1395</v>
      </c>
      <c r="C215" s="271">
        <v>2021</v>
      </c>
      <c r="D215" s="264" t="s">
        <v>1215</v>
      </c>
      <c r="E215" s="269">
        <v>567200</v>
      </c>
      <c r="F215" s="272">
        <v>1</v>
      </c>
      <c r="G215" s="265">
        <f t="shared" si="6"/>
        <v>567200</v>
      </c>
      <c r="H215" s="272">
        <v>1</v>
      </c>
      <c r="I215" s="265">
        <f t="shared" si="7"/>
        <v>567200</v>
      </c>
      <c r="J215" s="88"/>
    </row>
    <row r="216" spans="1:10">
      <c r="A216" s="273">
        <v>209</v>
      </c>
      <c r="B216" s="315" t="s">
        <v>1288</v>
      </c>
      <c r="C216" s="271">
        <v>2021</v>
      </c>
      <c r="D216" s="264" t="s">
        <v>1215</v>
      </c>
      <c r="E216" s="269">
        <v>35000</v>
      </c>
      <c r="F216" s="272">
        <v>1</v>
      </c>
      <c r="G216" s="265">
        <f t="shared" si="6"/>
        <v>35000</v>
      </c>
      <c r="H216" s="272">
        <v>1</v>
      </c>
      <c r="I216" s="265">
        <f t="shared" si="7"/>
        <v>35000</v>
      </c>
      <c r="J216" s="88"/>
    </row>
    <row r="217" spans="1:10">
      <c r="A217" s="273">
        <v>210</v>
      </c>
      <c r="B217" s="315" t="s">
        <v>1289</v>
      </c>
      <c r="C217" s="271">
        <v>2021</v>
      </c>
      <c r="D217" s="264" t="s">
        <v>1102</v>
      </c>
      <c r="E217" s="269">
        <v>450</v>
      </c>
      <c r="F217" s="272">
        <v>1</v>
      </c>
      <c r="G217" s="265">
        <f t="shared" si="6"/>
        <v>450</v>
      </c>
      <c r="H217" s="272">
        <v>1</v>
      </c>
      <c r="I217" s="265">
        <f t="shared" si="7"/>
        <v>450</v>
      </c>
      <c r="J217" s="88"/>
    </row>
    <row r="218" spans="1:10">
      <c r="A218" s="273">
        <v>211</v>
      </c>
      <c r="B218" s="315" t="s">
        <v>1290</v>
      </c>
      <c r="C218" s="271">
        <v>2021</v>
      </c>
      <c r="D218" s="264" t="s">
        <v>1102</v>
      </c>
      <c r="E218" s="269">
        <v>1600</v>
      </c>
      <c r="F218" s="272">
        <v>1</v>
      </c>
      <c r="G218" s="265">
        <f t="shared" si="6"/>
        <v>1600</v>
      </c>
      <c r="H218" s="272">
        <v>1</v>
      </c>
      <c r="I218" s="265">
        <f t="shared" si="7"/>
        <v>1600</v>
      </c>
      <c r="J218" s="88"/>
    </row>
    <row r="219" spans="1:10">
      <c r="A219" s="273">
        <v>212</v>
      </c>
      <c r="B219" s="315" t="s">
        <v>1291</v>
      </c>
      <c r="C219" s="271">
        <v>2021</v>
      </c>
      <c r="D219" s="264" t="s">
        <v>1102</v>
      </c>
      <c r="E219" s="269">
        <v>1000</v>
      </c>
      <c r="F219" s="272">
        <v>1</v>
      </c>
      <c r="G219" s="265">
        <f t="shared" si="6"/>
        <v>1000</v>
      </c>
      <c r="H219" s="272">
        <v>1</v>
      </c>
      <c r="I219" s="265">
        <f t="shared" si="7"/>
        <v>1000</v>
      </c>
      <c r="J219" s="88"/>
    </row>
    <row r="220" spans="1:10">
      <c r="A220" s="273">
        <v>213</v>
      </c>
      <c r="B220" s="315" t="s">
        <v>1292</v>
      </c>
      <c r="C220" s="271">
        <v>2021</v>
      </c>
      <c r="D220" s="264" t="s">
        <v>1102</v>
      </c>
      <c r="E220" s="269">
        <v>8000</v>
      </c>
      <c r="F220" s="272">
        <v>1</v>
      </c>
      <c r="G220" s="265">
        <v>8000</v>
      </c>
      <c r="H220" s="272">
        <v>1</v>
      </c>
      <c r="I220" s="265">
        <f t="shared" si="7"/>
        <v>8000</v>
      </c>
      <c r="J220" s="88"/>
    </row>
    <row r="221" spans="1:10">
      <c r="A221" s="273">
        <v>214</v>
      </c>
      <c r="B221" s="315" t="s">
        <v>1293</v>
      </c>
      <c r="C221" s="271">
        <v>2021</v>
      </c>
      <c r="D221" s="264" t="s">
        <v>1102</v>
      </c>
      <c r="E221" s="269">
        <v>1400</v>
      </c>
      <c r="F221" s="272">
        <v>1</v>
      </c>
      <c r="G221" s="265">
        <v>1400</v>
      </c>
      <c r="H221" s="272">
        <v>1</v>
      </c>
      <c r="I221" s="265">
        <f t="shared" si="7"/>
        <v>1400</v>
      </c>
      <c r="J221" s="88"/>
    </row>
    <row r="222" spans="1:10">
      <c r="A222" s="273">
        <v>215</v>
      </c>
      <c r="B222" s="315" t="s">
        <v>1294</v>
      </c>
      <c r="C222" s="271">
        <v>2021</v>
      </c>
      <c r="D222" s="264" t="s">
        <v>1102</v>
      </c>
      <c r="E222" s="269">
        <v>600</v>
      </c>
      <c r="F222" s="272">
        <v>1</v>
      </c>
      <c r="G222" s="265">
        <v>600</v>
      </c>
      <c r="H222" s="272">
        <v>1</v>
      </c>
      <c r="I222" s="265">
        <f t="shared" si="7"/>
        <v>600</v>
      </c>
      <c r="J222" s="88"/>
    </row>
    <row r="223" spans="1:10">
      <c r="A223" s="273">
        <v>216</v>
      </c>
      <c r="B223" s="315" t="s">
        <v>1295</v>
      </c>
      <c r="C223" s="271">
        <v>2021</v>
      </c>
      <c r="D223" s="264" t="s">
        <v>1215</v>
      </c>
      <c r="E223" s="269">
        <v>1800</v>
      </c>
      <c r="F223" s="272">
        <v>1</v>
      </c>
      <c r="G223" s="265">
        <v>1800</v>
      </c>
      <c r="H223" s="272">
        <v>1</v>
      </c>
      <c r="I223" s="265">
        <f t="shared" si="7"/>
        <v>1800</v>
      </c>
      <c r="J223" s="88"/>
    </row>
    <row r="224" spans="1:10">
      <c r="A224" s="273">
        <v>217</v>
      </c>
      <c r="B224" s="315" t="s">
        <v>1296</v>
      </c>
      <c r="C224" s="271">
        <v>2021</v>
      </c>
      <c r="D224" s="264" t="s">
        <v>1215</v>
      </c>
      <c r="E224" s="269">
        <v>450</v>
      </c>
      <c r="F224" s="272">
        <v>30</v>
      </c>
      <c r="G224" s="265">
        <v>13500</v>
      </c>
      <c r="H224" s="272">
        <v>30</v>
      </c>
      <c r="I224" s="265">
        <f t="shared" si="7"/>
        <v>13500</v>
      </c>
      <c r="J224" s="88"/>
    </row>
    <row r="225" spans="1:10">
      <c r="A225" s="273">
        <v>218</v>
      </c>
      <c r="B225" s="315" t="s">
        <v>1297</v>
      </c>
      <c r="C225" s="271">
        <v>2021</v>
      </c>
      <c r="D225" s="264" t="s">
        <v>1215</v>
      </c>
      <c r="E225" s="269">
        <v>450</v>
      </c>
      <c r="F225" s="272">
        <v>30</v>
      </c>
      <c r="G225" s="265">
        <v>13500</v>
      </c>
      <c r="H225" s="272">
        <v>30</v>
      </c>
      <c r="I225" s="265">
        <f t="shared" si="7"/>
        <v>13500</v>
      </c>
      <c r="J225" s="88"/>
    </row>
    <row r="226" spans="1:10">
      <c r="A226" s="273">
        <v>219</v>
      </c>
      <c r="B226" s="315" t="s">
        <v>1298</v>
      </c>
      <c r="C226" s="271">
        <v>2021</v>
      </c>
      <c r="D226" s="264" t="s">
        <v>1102</v>
      </c>
      <c r="E226" s="269">
        <v>368</v>
      </c>
      <c r="F226" s="272">
        <v>30</v>
      </c>
      <c r="G226" s="265">
        <v>11040</v>
      </c>
      <c r="H226" s="272">
        <v>30</v>
      </c>
      <c r="I226" s="265">
        <f t="shared" si="7"/>
        <v>11040</v>
      </c>
      <c r="J226" s="88"/>
    </row>
    <row r="227" spans="1:10">
      <c r="A227" s="273">
        <v>220</v>
      </c>
      <c r="B227" s="315" t="s">
        <v>1299</v>
      </c>
      <c r="C227" s="271">
        <v>2021</v>
      </c>
      <c r="D227" s="264" t="s">
        <v>1102</v>
      </c>
      <c r="E227" s="269">
        <v>200</v>
      </c>
      <c r="F227" s="272">
        <v>30</v>
      </c>
      <c r="G227" s="265">
        <v>6000</v>
      </c>
      <c r="H227" s="272">
        <v>30</v>
      </c>
      <c r="I227" s="265">
        <f t="shared" si="7"/>
        <v>6000</v>
      </c>
      <c r="J227" s="88"/>
    </row>
    <row r="228" spans="1:10">
      <c r="A228" s="273">
        <v>221</v>
      </c>
      <c r="B228" s="315" t="s">
        <v>1300</v>
      </c>
      <c r="C228" s="271">
        <v>2021</v>
      </c>
      <c r="D228" s="264" t="s">
        <v>1102</v>
      </c>
      <c r="E228" s="269">
        <v>275</v>
      </c>
      <c r="F228" s="272">
        <v>30</v>
      </c>
      <c r="G228" s="265">
        <v>8250</v>
      </c>
      <c r="H228" s="272">
        <v>30</v>
      </c>
      <c r="I228" s="265">
        <f t="shared" si="7"/>
        <v>8250</v>
      </c>
      <c r="J228" s="88"/>
    </row>
    <row r="229" spans="1:10">
      <c r="A229" s="273">
        <v>222</v>
      </c>
      <c r="B229" s="315" t="s">
        <v>1301</v>
      </c>
      <c r="C229" s="271">
        <v>2021</v>
      </c>
      <c r="D229" s="264" t="s">
        <v>1102</v>
      </c>
      <c r="E229" s="269">
        <v>450</v>
      </c>
      <c r="F229" s="272">
        <v>30</v>
      </c>
      <c r="G229" s="265">
        <v>13500</v>
      </c>
      <c r="H229" s="272">
        <v>30</v>
      </c>
      <c r="I229" s="265">
        <f t="shared" si="7"/>
        <v>13500</v>
      </c>
      <c r="J229" s="88"/>
    </row>
    <row r="230" spans="1:10">
      <c r="A230" s="273">
        <v>223</v>
      </c>
      <c r="B230" s="315" t="s">
        <v>1302</v>
      </c>
      <c r="C230" s="271">
        <v>2021</v>
      </c>
      <c r="D230" s="264" t="s">
        <v>1102</v>
      </c>
      <c r="E230" s="269">
        <v>200</v>
      </c>
      <c r="F230" s="272">
        <v>3</v>
      </c>
      <c r="G230" s="265">
        <v>600</v>
      </c>
      <c r="H230" s="272">
        <v>3</v>
      </c>
      <c r="I230" s="265">
        <f t="shared" si="7"/>
        <v>600</v>
      </c>
      <c r="J230" s="88"/>
    </row>
    <row r="231" spans="1:10">
      <c r="A231" s="273">
        <v>224</v>
      </c>
      <c r="B231" s="315" t="s">
        <v>1303</v>
      </c>
      <c r="C231" s="271">
        <v>2021</v>
      </c>
      <c r="D231" s="264" t="s">
        <v>1102</v>
      </c>
      <c r="E231" s="269">
        <v>6800</v>
      </c>
      <c r="F231" s="272">
        <v>1</v>
      </c>
      <c r="G231" s="265">
        <v>6800</v>
      </c>
      <c r="H231" s="272">
        <v>1</v>
      </c>
      <c r="I231" s="265">
        <v>6800</v>
      </c>
      <c r="J231" s="88"/>
    </row>
    <row r="232" spans="1:10">
      <c r="A232" s="273">
        <v>225</v>
      </c>
      <c r="B232" s="315" t="s">
        <v>1304</v>
      </c>
      <c r="C232" s="271">
        <v>2021</v>
      </c>
      <c r="D232" s="264" t="s">
        <v>1215</v>
      </c>
      <c r="E232" s="269">
        <v>1300</v>
      </c>
      <c r="F232" s="272">
        <v>1</v>
      </c>
      <c r="G232" s="265">
        <v>1300</v>
      </c>
      <c r="H232" s="272">
        <v>1</v>
      </c>
      <c r="I232" s="265">
        <v>1300</v>
      </c>
      <c r="J232" s="88"/>
    </row>
    <row r="233" spans="1:10">
      <c r="A233" s="273">
        <v>226</v>
      </c>
      <c r="B233" s="315" t="s">
        <v>1305</v>
      </c>
      <c r="C233" s="271">
        <v>2021</v>
      </c>
      <c r="D233" s="264" t="s">
        <v>1215</v>
      </c>
      <c r="E233" s="269">
        <v>2100</v>
      </c>
      <c r="F233" s="272">
        <v>1</v>
      </c>
      <c r="G233" s="265">
        <v>2100</v>
      </c>
      <c r="H233" s="272">
        <v>1</v>
      </c>
      <c r="I233" s="265">
        <v>2100</v>
      </c>
      <c r="J233" s="88"/>
    </row>
    <row r="234" spans="1:10">
      <c r="A234" s="273">
        <v>227</v>
      </c>
      <c r="B234" s="315" t="s">
        <v>1306</v>
      </c>
      <c r="C234" s="271">
        <v>2021</v>
      </c>
      <c r="D234" s="264" t="s">
        <v>1215</v>
      </c>
      <c r="E234" s="269">
        <v>400</v>
      </c>
      <c r="F234" s="272">
        <v>30</v>
      </c>
      <c r="G234" s="265">
        <v>12000</v>
      </c>
      <c r="H234" s="272">
        <v>30</v>
      </c>
      <c r="I234" s="265">
        <v>12000</v>
      </c>
      <c r="J234" s="88"/>
    </row>
    <row r="235" spans="1:10">
      <c r="A235" s="273">
        <v>228</v>
      </c>
      <c r="B235" s="315" t="s">
        <v>1307</v>
      </c>
      <c r="C235" s="271">
        <v>2021</v>
      </c>
      <c r="D235" s="264" t="s">
        <v>1215</v>
      </c>
      <c r="E235" s="269">
        <v>3000</v>
      </c>
      <c r="F235" s="272">
        <v>1</v>
      </c>
      <c r="G235" s="265">
        <v>3000</v>
      </c>
      <c r="H235" s="272">
        <v>1</v>
      </c>
      <c r="I235" s="265">
        <v>3000</v>
      </c>
      <c r="J235" s="88"/>
    </row>
    <row r="236" spans="1:10">
      <c r="A236" s="273">
        <v>229</v>
      </c>
      <c r="B236" s="315" t="s">
        <v>1308</v>
      </c>
      <c r="C236" s="271">
        <v>2021</v>
      </c>
      <c r="D236" s="264" t="s">
        <v>1215</v>
      </c>
      <c r="E236" s="269">
        <v>2200</v>
      </c>
      <c r="F236" s="272">
        <v>1</v>
      </c>
      <c r="G236" s="265">
        <v>2200</v>
      </c>
      <c r="H236" s="272">
        <v>1</v>
      </c>
      <c r="I236" s="265">
        <v>2200</v>
      </c>
      <c r="J236" s="88"/>
    </row>
    <row r="237" spans="1:10">
      <c r="A237" s="273">
        <v>230</v>
      </c>
      <c r="B237" s="315" t="s">
        <v>1309</v>
      </c>
      <c r="C237" s="271">
        <v>2021</v>
      </c>
      <c r="D237" s="264" t="s">
        <v>1215</v>
      </c>
      <c r="E237" s="269">
        <v>7000</v>
      </c>
      <c r="F237" s="272">
        <v>1</v>
      </c>
      <c r="G237" s="265">
        <v>7000</v>
      </c>
      <c r="H237" s="272">
        <v>1</v>
      </c>
      <c r="I237" s="265">
        <v>7000</v>
      </c>
      <c r="J237" s="88"/>
    </row>
    <row r="238" spans="1:10">
      <c r="A238" s="273">
        <v>231</v>
      </c>
      <c r="B238" s="315" t="s">
        <v>1310</v>
      </c>
      <c r="C238" s="271">
        <v>2022</v>
      </c>
      <c r="D238" s="264" t="s">
        <v>1215</v>
      </c>
      <c r="E238" s="269">
        <v>60000</v>
      </c>
      <c r="F238" s="272">
        <v>1</v>
      </c>
      <c r="G238" s="265">
        <v>60000</v>
      </c>
      <c r="H238" s="272">
        <v>1</v>
      </c>
      <c r="I238" s="265">
        <v>60000</v>
      </c>
      <c r="J238" s="88"/>
    </row>
    <row r="239" spans="1:10">
      <c r="A239" s="273">
        <v>232</v>
      </c>
      <c r="B239" s="315" t="s">
        <v>1311</v>
      </c>
      <c r="C239" s="271">
        <v>2022</v>
      </c>
      <c r="D239" s="264" t="s">
        <v>1215</v>
      </c>
      <c r="E239" s="269">
        <v>110000</v>
      </c>
      <c r="F239" s="272">
        <v>1</v>
      </c>
      <c r="G239" s="265">
        <v>110000</v>
      </c>
      <c r="H239" s="272">
        <v>1</v>
      </c>
      <c r="I239" s="265">
        <v>110000</v>
      </c>
      <c r="J239" s="88"/>
    </row>
    <row r="240" spans="1:10">
      <c r="A240" s="273">
        <v>233</v>
      </c>
      <c r="B240" s="315" t="s">
        <v>1312</v>
      </c>
      <c r="C240" s="271">
        <v>2022</v>
      </c>
      <c r="D240" s="264" t="s">
        <v>1215</v>
      </c>
      <c r="E240" s="269">
        <v>55000</v>
      </c>
      <c r="F240" s="272">
        <v>1</v>
      </c>
      <c r="G240" s="265">
        <v>55000</v>
      </c>
      <c r="H240" s="272">
        <v>1</v>
      </c>
      <c r="I240" s="265">
        <v>55000</v>
      </c>
      <c r="J240" s="88"/>
    </row>
    <row r="241" spans="1:10">
      <c r="A241" s="273">
        <v>234</v>
      </c>
      <c r="B241" s="315" t="s">
        <v>1313</v>
      </c>
      <c r="C241" s="271">
        <v>2022</v>
      </c>
      <c r="D241" s="264" t="s">
        <v>1314</v>
      </c>
      <c r="E241" s="269">
        <v>58000</v>
      </c>
      <c r="F241" s="272">
        <v>1</v>
      </c>
      <c r="G241" s="265">
        <v>58000</v>
      </c>
      <c r="H241" s="272">
        <v>1</v>
      </c>
      <c r="I241" s="265">
        <v>58000</v>
      </c>
      <c r="J241" s="88"/>
    </row>
    <row r="242" spans="1:10">
      <c r="A242" s="273">
        <v>235</v>
      </c>
      <c r="B242" s="315" t="s">
        <v>1315</v>
      </c>
      <c r="C242" s="271">
        <v>2022</v>
      </c>
      <c r="D242" s="264" t="s">
        <v>1215</v>
      </c>
      <c r="E242" s="269">
        <v>7000</v>
      </c>
      <c r="F242" s="272">
        <v>1</v>
      </c>
      <c r="G242" s="265">
        <v>7000</v>
      </c>
      <c r="H242" s="272">
        <v>1</v>
      </c>
      <c r="I242" s="265">
        <v>7000</v>
      </c>
      <c r="J242" s="88"/>
    </row>
    <row r="243" spans="1:10">
      <c r="A243" s="273">
        <v>236</v>
      </c>
      <c r="B243" s="315" t="s">
        <v>1316</v>
      </c>
      <c r="C243" s="271">
        <v>2022</v>
      </c>
      <c r="D243" s="264" t="s">
        <v>1215</v>
      </c>
      <c r="E243" s="269">
        <v>60000</v>
      </c>
      <c r="F243" s="272">
        <v>1</v>
      </c>
      <c r="G243" s="265">
        <v>60000</v>
      </c>
      <c r="H243" s="272">
        <v>1</v>
      </c>
      <c r="I243" s="265">
        <v>60000</v>
      </c>
      <c r="J243" s="88"/>
    </row>
    <row r="244" spans="1:10">
      <c r="A244" s="273">
        <v>237</v>
      </c>
      <c r="B244" s="315" t="s">
        <v>1317</v>
      </c>
      <c r="C244" s="271">
        <v>2022</v>
      </c>
      <c r="D244" s="264" t="s">
        <v>1215</v>
      </c>
      <c r="E244" s="269">
        <v>94000</v>
      </c>
      <c r="F244" s="272">
        <v>2</v>
      </c>
      <c r="G244" s="265">
        <v>188000</v>
      </c>
      <c r="H244" s="272">
        <v>2</v>
      </c>
      <c r="I244" s="265">
        <v>188000</v>
      </c>
      <c r="J244" s="88"/>
    </row>
    <row r="245" spans="1:10">
      <c r="A245" s="273">
        <v>238</v>
      </c>
      <c r="B245" s="315" t="s">
        <v>746</v>
      </c>
      <c r="C245" s="271">
        <v>2022</v>
      </c>
      <c r="D245" s="264" t="s">
        <v>1215</v>
      </c>
      <c r="E245" s="269">
        <v>4286</v>
      </c>
      <c r="F245" s="272">
        <v>30</v>
      </c>
      <c r="G245" s="265">
        <v>128580</v>
      </c>
      <c r="H245" s="272">
        <v>30</v>
      </c>
      <c r="I245" s="265">
        <v>128580</v>
      </c>
      <c r="J245" s="88"/>
    </row>
    <row r="246" spans="1:10">
      <c r="A246" s="273">
        <v>239</v>
      </c>
      <c r="B246" s="315" t="s">
        <v>1318</v>
      </c>
      <c r="C246" s="271">
        <v>2022</v>
      </c>
      <c r="D246" s="264" t="s">
        <v>1215</v>
      </c>
      <c r="E246" s="269">
        <v>230000</v>
      </c>
      <c r="F246" s="272">
        <v>1</v>
      </c>
      <c r="G246" s="265">
        <v>230000</v>
      </c>
      <c r="H246" s="272">
        <v>1</v>
      </c>
      <c r="I246" s="265">
        <v>230000</v>
      </c>
      <c r="J246" s="88"/>
    </row>
    <row r="247" spans="1:10">
      <c r="A247" s="273">
        <v>240</v>
      </c>
      <c r="B247" s="315" t="s">
        <v>1319</v>
      </c>
      <c r="C247" s="271">
        <v>2022</v>
      </c>
      <c r="D247" s="264" t="s">
        <v>1215</v>
      </c>
      <c r="E247" s="269">
        <v>15000</v>
      </c>
      <c r="F247" s="272">
        <v>1</v>
      </c>
      <c r="G247" s="265">
        <v>15000</v>
      </c>
      <c r="H247" s="272">
        <v>1</v>
      </c>
      <c r="I247" s="265">
        <v>15000</v>
      </c>
      <c r="J247" s="88"/>
    </row>
    <row r="248" spans="1:10">
      <c r="A248" s="273">
        <v>241</v>
      </c>
      <c r="B248" s="315" t="s">
        <v>1320</v>
      </c>
      <c r="C248" s="271">
        <v>2022</v>
      </c>
      <c r="D248" s="264" t="s">
        <v>1215</v>
      </c>
      <c r="E248" s="269">
        <v>9300</v>
      </c>
      <c r="F248" s="272">
        <v>3</v>
      </c>
      <c r="G248" s="265">
        <v>27900</v>
      </c>
      <c r="H248" s="272">
        <v>3</v>
      </c>
      <c r="I248" s="265">
        <v>27900</v>
      </c>
      <c r="J248" s="88"/>
    </row>
    <row r="249" spans="1:10">
      <c r="A249" s="273">
        <v>242</v>
      </c>
      <c r="B249" s="315" t="s">
        <v>1321</v>
      </c>
      <c r="C249" s="271">
        <v>2022</v>
      </c>
      <c r="D249" s="264" t="s">
        <v>1215</v>
      </c>
      <c r="E249" s="269">
        <v>1400</v>
      </c>
      <c r="F249" s="272">
        <v>1</v>
      </c>
      <c r="G249" s="265">
        <v>1400</v>
      </c>
      <c r="H249" s="272">
        <v>1</v>
      </c>
      <c r="I249" s="265">
        <v>1400</v>
      </c>
      <c r="J249" s="88"/>
    </row>
    <row r="250" spans="1:10">
      <c r="A250" s="273">
        <v>243</v>
      </c>
      <c r="B250" s="315" t="s">
        <v>1322</v>
      </c>
      <c r="C250" s="271">
        <v>2022</v>
      </c>
      <c r="D250" s="264" t="s">
        <v>1215</v>
      </c>
      <c r="E250" s="269">
        <v>850</v>
      </c>
      <c r="F250" s="272">
        <v>1</v>
      </c>
      <c r="G250" s="265">
        <v>850</v>
      </c>
      <c r="H250" s="272">
        <v>1</v>
      </c>
      <c r="I250" s="265">
        <v>850</v>
      </c>
      <c r="J250" s="88"/>
    </row>
    <row r="251" spans="1:10">
      <c r="A251" s="273">
        <v>244</v>
      </c>
      <c r="B251" s="315" t="s">
        <v>930</v>
      </c>
      <c r="C251" s="271">
        <v>2022</v>
      </c>
      <c r="D251" s="264" t="s">
        <v>1215</v>
      </c>
      <c r="E251" s="269">
        <v>450</v>
      </c>
      <c r="F251" s="272">
        <v>90</v>
      </c>
      <c r="G251" s="265">
        <v>40500</v>
      </c>
      <c r="H251" s="272">
        <v>90</v>
      </c>
      <c r="I251" s="265">
        <v>40500</v>
      </c>
      <c r="J251" s="88"/>
    </row>
    <row r="252" spans="1:10">
      <c r="A252" s="273">
        <v>245</v>
      </c>
      <c r="B252" s="315" t="s">
        <v>1323</v>
      </c>
      <c r="C252" s="271">
        <v>2022</v>
      </c>
      <c r="D252" s="264" t="s">
        <v>1215</v>
      </c>
      <c r="E252" s="269">
        <v>1600</v>
      </c>
      <c r="F252" s="272">
        <v>2</v>
      </c>
      <c r="G252" s="265">
        <v>3200</v>
      </c>
      <c r="H252" s="272">
        <v>2</v>
      </c>
      <c r="I252" s="265">
        <v>3200</v>
      </c>
      <c r="J252" s="88"/>
    </row>
    <row r="253" spans="1:10">
      <c r="A253" s="273">
        <v>246</v>
      </c>
      <c r="B253" s="315" t="s">
        <v>1324</v>
      </c>
      <c r="C253" s="271">
        <v>2022</v>
      </c>
      <c r="D253" s="264" t="s">
        <v>1215</v>
      </c>
      <c r="E253" s="269">
        <v>1400</v>
      </c>
      <c r="F253" s="272">
        <v>3</v>
      </c>
      <c r="G253" s="265">
        <v>4200</v>
      </c>
      <c r="H253" s="272">
        <v>3</v>
      </c>
      <c r="I253" s="265">
        <v>4200</v>
      </c>
      <c r="J253" s="88"/>
    </row>
    <row r="254" spans="1:10">
      <c r="A254" s="273">
        <v>247</v>
      </c>
      <c r="B254" s="315" t="s">
        <v>1325</v>
      </c>
      <c r="C254" s="271">
        <v>2022</v>
      </c>
      <c r="D254" s="264" t="s">
        <v>1215</v>
      </c>
      <c r="E254" s="269">
        <v>2300</v>
      </c>
      <c r="F254" s="272">
        <v>1</v>
      </c>
      <c r="G254" s="265">
        <v>2300</v>
      </c>
      <c r="H254" s="272">
        <v>1</v>
      </c>
      <c r="I254" s="265">
        <v>2300</v>
      </c>
      <c r="J254" s="88"/>
    </row>
    <row r="255" spans="1:10">
      <c r="A255" s="273">
        <v>248</v>
      </c>
      <c r="B255" s="315" t="s">
        <v>1326</v>
      </c>
      <c r="C255" s="271">
        <v>2022</v>
      </c>
      <c r="D255" s="264" t="s">
        <v>1215</v>
      </c>
      <c r="E255" s="269">
        <v>29280</v>
      </c>
      <c r="F255" s="272">
        <v>1</v>
      </c>
      <c r="G255" s="265">
        <v>29280</v>
      </c>
      <c r="H255" s="272">
        <v>1</v>
      </c>
      <c r="I255" s="265">
        <v>29280</v>
      </c>
      <c r="J255" s="88"/>
    </row>
    <row r="256" spans="1:10">
      <c r="A256" s="273">
        <v>249</v>
      </c>
      <c r="B256" s="315" t="s">
        <v>1327</v>
      </c>
      <c r="C256" s="271">
        <v>2023</v>
      </c>
      <c r="D256" s="264" t="s">
        <v>12</v>
      </c>
      <c r="E256" s="269">
        <v>54000</v>
      </c>
      <c r="F256" s="272">
        <v>1</v>
      </c>
      <c r="G256" s="265">
        <v>54000</v>
      </c>
      <c r="H256" s="272">
        <v>1</v>
      </c>
      <c r="I256" s="265">
        <v>54000</v>
      </c>
      <c r="J256" s="88"/>
    </row>
    <row r="257" spans="1:10">
      <c r="A257" s="273">
        <v>250</v>
      </c>
      <c r="B257" s="315" t="s">
        <v>1328</v>
      </c>
      <c r="C257" s="271">
        <v>2023</v>
      </c>
      <c r="D257" s="264" t="s">
        <v>12</v>
      </c>
      <c r="E257" s="269">
        <v>52000</v>
      </c>
      <c r="F257" s="272">
        <v>1</v>
      </c>
      <c r="G257" s="265">
        <v>52000</v>
      </c>
      <c r="H257" s="272">
        <v>1</v>
      </c>
      <c r="I257" s="265">
        <v>52000</v>
      </c>
      <c r="J257" s="88"/>
    </row>
    <row r="258" spans="1:10">
      <c r="A258" s="273">
        <v>251</v>
      </c>
      <c r="B258" s="315" t="s">
        <v>1329</v>
      </c>
      <c r="C258" s="271">
        <v>2023</v>
      </c>
      <c r="D258" s="264" t="s">
        <v>12</v>
      </c>
      <c r="E258" s="269">
        <v>55000</v>
      </c>
      <c r="F258" s="272">
        <v>2</v>
      </c>
      <c r="G258" s="265">
        <v>110000</v>
      </c>
      <c r="H258" s="272">
        <v>2</v>
      </c>
      <c r="I258" s="265">
        <v>110000</v>
      </c>
      <c r="J258" s="88"/>
    </row>
    <row r="259" spans="1:10">
      <c r="A259" s="273">
        <v>252</v>
      </c>
      <c r="B259" s="315" t="s">
        <v>1330</v>
      </c>
      <c r="C259" s="271">
        <v>2023</v>
      </c>
      <c r="D259" s="264" t="s">
        <v>12</v>
      </c>
      <c r="E259" s="269">
        <v>27000</v>
      </c>
      <c r="F259" s="272">
        <v>2</v>
      </c>
      <c r="G259" s="265">
        <v>54000</v>
      </c>
      <c r="H259" s="272">
        <v>2</v>
      </c>
      <c r="I259" s="265">
        <v>54000</v>
      </c>
      <c r="J259" s="88"/>
    </row>
    <row r="260" spans="1:10">
      <c r="A260" s="273">
        <v>253</v>
      </c>
      <c r="B260" s="315" t="s">
        <v>1331</v>
      </c>
      <c r="C260" s="271">
        <v>2023</v>
      </c>
      <c r="D260" s="264" t="s">
        <v>12</v>
      </c>
      <c r="E260" s="269">
        <v>14000</v>
      </c>
      <c r="F260" s="272">
        <v>1</v>
      </c>
      <c r="G260" s="265">
        <v>14000</v>
      </c>
      <c r="H260" s="272">
        <v>1</v>
      </c>
      <c r="I260" s="265">
        <v>14000</v>
      </c>
      <c r="J260" s="88"/>
    </row>
    <row r="261" spans="1:10">
      <c r="A261" s="273">
        <v>254</v>
      </c>
      <c r="B261" s="315" t="s">
        <v>1332</v>
      </c>
      <c r="C261" s="271">
        <v>2023</v>
      </c>
      <c r="D261" s="264" t="s">
        <v>12</v>
      </c>
      <c r="E261" s="269">
        <v>8000</v>
      </c>
      <c r="F261" s="272">
        <v>9</v>
      </c>
      <c r="G261" s="265">
        <v>72000</v>
      </c>
      <c r="H261" s="272">
        <v>9</v>
      </c>
      <c r="I261" s="265">
        <v>72000</v>
      </c>
      <c r="J261" s="88"/>
    </row>
    <row r="262" spans="1:10">
      <c r="A262" s="273">
        <v>255</v>
      </c>
      <c r="B262" s="315" t="s">
        <v>1333</v>
      </c>
      <c r="C262" s="271">
        <v>2023</v>
      </c>
      <c r="D262" s="264" t="s">
        <v>12</v>
      </c>
      <c r="E262" s="269">
        <v>1500</v>
      </c>
      <c r="F262" s="272">
        <v>5</v>
      </c>
      <c r="G262" s="265">
        <v>7500</v>
      </c>
      <c r="H262" s="272">
        <v>5</v>
      </c>
      <c r="I262" s="265">
        <v>7500</v>
      </c>
      <c r="J262" s="88"/>
    </row>
    <row r="263" spans="1:10">
      <c r="A263" s="273">
        <v>256</v>
      </c>
      <c r="B263" s="315" t="s">
        <v>1334</v>
      </c>
      <c r="C263" s="271">
        <v>2023</v>
      </c>
      <c r="D263" s="264" t="s">
        <v>12</v>
      </c>
      <c r="E263" s="269">
        <v>19000</v>
      </c>
      <c r="F263" s="272">
        <v>2</v>
      </c>
      <c r="G263" s="265">
        <f>F263*E263</f>
        <v>38000</v>
      </c>
      <c r="H263" s="272">
        <v>2</v>
      </c>
      <c r="I263" s="265">
        <f>H263*E263</f>
        <v>38000</v>
      </c>
      <c r="J263" s="88"/>
    </row>
    <row r="264" spans="1:10">
      <c r="A264" s="273">
        <v>257</v>
      </c>
      <c r="B264" s="315" t="s">
        <v>742</v>
      </c>
      <c r="C264" s="271">
        <v>2023</v>
      </c>
      <c r="D264" s="264" t="s">
        <v>12</v>
      </c>
      <c r="E264" s="269">
        <v>50000</v>
      </c>
      <c r="F264" s="272">
        <v>2</v>
      </c>
      <c r="G264" s="265">
        <f t="shared" ref="G264:G265" si="8">F264*E264</f>
        <v>100000</v>
      </c>
      <c r="H264" s="272">
        <v>2</v>
      </c>
      <c r="I264" s="265">
        <f t="shared" ref="I264:I265" si="9">H264*E264</f>
        <v>100000</v>
      </c>
      <c r="J264" s="88"/>
    </row>
    <row r="265" spans="1:10">
      <c r="A265" s="273">
        <v>258</v>
      </c>
      <c r="B265" s="315" t="s">
        <v>1335</v>
      </c>
      <c r="C265" s="271">
        <v>2023</v>
      </c>
      <c r="D265" s="264" t="s">
        <v>12</v>
      </c>
      <c r="E265" s="269">
        <v>60000</v>
      </c>
      <c r="F265" s="272">
        <v>2</v>
      </c>
      <c r="G265" s="265">
        <f t="shared" si="8"/>
        <v>120000</v>
      </c>
      <c r="H265" s="272">
        <v>2</v>
      </c>
      <c r="I265" s="265">
        <f t="shared" si="9"/>
        <v>120000</v>
      </c>
      <c r="J265" s="88"/>
    </row>
    <row r="266" spans="1:10">
      <c r="A266" s="273">
        <v>259</v>
      </c>
      <c r="B266" s="315" t="s">
        <v>1336</v>
      </c>
      <c r="C266" s="271">
        <v>2023</v>
      </c>
      <c r="D266" s="264" t="s">
        <v>12</v>
      </c>
      <c r="E266" s="269">
        <v>600</v>
      </c>
      <c r="F266" s="272">
        <v>3</v>
      </c>
      <c r="G266" s="265">
        <v>1800</v>
      </c>
      <c r="H266" s="272">
        <v>3</v>
      </c>
      <c r="I266" s="265">
        <f>E266*F266</f>
        <v>1800</v>
      </c>
      <c r="J266" s="88"/>
    </row>
    <row r="267" spans="1:10">
      <c r="A267" s="273">
        <v>260</v>
      </c>
      <c r="B267" s="315" t="s">
        <v>1337</v>
      </c>
      <c r="C267" s="271">
        <v>2023</v>
      </c>
      <c r="D267" s="264" t="s">
        <v>12</v>
      </c>
      <c r="E267" s="269">
        <v>1500</v>
      </c>
      <c r="F267" s="272">
        <v>1</v>
      </c>
      <c r="G267" s="265">
        <f>E267*F267</f>
        <v>1500</v>
      </c>
      <c r="H267" s="272">
        <v>1</v>
      </c>
      <c r="I267" s="265">
        <f>H267*E267</f>
        <v>1500</v>
      </c>
      <c r="J267" s="88"/>
    </row>
    <row r="268" spans="1:10">
      <c r="A268" s="273">
        <v>261</v>
      </c>
      <c r="B268" s="315" t="s">
        <v>1338</v>
      </c>
      <c r="C268" s="271">
        <v>2023</v>
      </c>
      <c r="D268" s="264" t="s">
        <v>12</v>
      </c>
      <c r="E268" s="269">
        <v>1300</v>
      </c>
      <c r="F268" s="272">
        <v>2</v>
      </c>
      <c r="G268" s="265">
        <f t="shared" ref="G268:G286" si="10">E268*F268</f>
        <v>2600</v>
      </c>
      <c r="H268" s="272">
        <v>2</v>
      </c>
      <c r="I268" s="265">
        <f t="shared" ref="I268:I286" si="11">H268*E268</f>
        <v>2600</v>
      </c>
      <c r="J268" s="88"/>
    </row>
    <row r="269" spans="1:10">
      <c r="A269" s="273">
        <v>262</v>
      </c>
      <c r="B269" s="315" t="s">
        <v>1339</v>
      </c>
      <c r="C269" s="271">
        <v>2023</v>
      </c>
      <c r="D269" s="264" t="s">
        <v>12</v>
      </c>
      <c r="E269" s="269">
        <v>1200</v>
      </c>
      <c r="F269" s="272">
        <v>1</v>
      </c>
      <c r="G269" s="265">
        <f t="shared" si="10"/>
        <v>1200</v>
      </c>
      <c r="H269" s="272">
        <v>1</v>
      </c>
      <c r="I269" s="265">
        <f t="shared" si="11"/>
        <v>1200</v>
      </c>
      <c r="J269" s="88"/>
    </row>
    <row r="270" spans="1:10">
      <c r="A270" s="273">
        <v>263</v>
      </c>
      <c r="B270" s="315" t="s">
        <v>1340</v>
      </c>
      <c r="C270" s="271">
        <v>2023</v>
      </c>
      <c r="D270" s="264" t="s">
        <v>12</v>
      </c>
      <c r="E270" s="269">
        <v>2200</v>
      </c>
      <c r="F270" s="272">
        <v>1</v>
      </c>
      <c r="G270" s="265">
        <f t="shared" si="10"/>
        <v>2200</v>
      </c>
      <c r="H270" s="272">
        <v>1</v>
      </c>
      <c r="I270" s="265">
        <f t="shared" si="11"/>
        <v>2200</v>
      </c>
      <c r="J270" s="88"/>
    </row>
    <row r="271" spans="1:10">
      <c r="A271" s="273">
        <v>264</v>
      </c>
      <c r="B271" s="315" t="s">
        <v>916</v>
      </c>
      <c r="C271" s="271">
        <v>2023</v>
      </c>
      <c r="D271" s="264" t="s">
        <v>12</v>
      </c>
      <c r="E271" s="269">
        <v>750</v>
      </c>
      <c r="F271" s="272">
        <v>1</v>
      </c>
      <c r="G271" s="265">
        <f t="shared" si="10"/>
        <v>750</v>
      </c>
      <c r="H271" s="272">
        <v>1</v>
      </c>
      <c r="I271" s="265">
        <f t="shared" si="11"/>
        <v>750</v>
      </c>
      <c r="J271" s="88"/>
    </row>
    <row r="272" spans="1:10">
      <c r="A272" s="273">
        <v>265</v>
      </c>
      <c r="B272" s="315" t="s">
        <v>1341</v>
      </c>
      <c r="C272" s="271">
        <v>2023</v>
      </c>
      <c r="D272" s="264" t="s">
        <v>12</v>
      </c>
      <c r="E272" s="269">
        <v>1950</v>
      </c>
      <c r="F272" s="272">
        <v>5</v>
      </c>
      <c r="G272" s="265">
        <f t="shared" si="10"/>
        <v>9750</v>
      </c>
      <c r="H272" s="272">
        <v>5</v>
      </c>
      <c r="I272" s="265">
        <f t="shared" si="11"/>
        <v>9750</v>
      </c>
      <c r="J272" s="88"/>
    </row>
    <row r="273" spans="1:10">
      <c r="A273" s="273">
        <v>266</v>
      </c>
      <c r="B273" s="315" t="s">
        <v>1342</v>
      </c>
      <c r="C273" s="271">
        <v>2023</v>
      </c>
      <c r="D273" s="264" t="s">
        <v>12</v>
      </c>
      <c r="E273" s="269">
        <v>700</v>
      </c>
      <c r="F273" s="272">
        <v>1</v>
      </c>
      <c r="G273" s="265">
        <f t="shared" si="10"/>
        <v>700</v>
      </c>
      <c r="H273" s="272">
        <v>1</v>
      </c>
      <c r="I273" s="265">
        <f t="shared" si="11"/>
        <v>700</v>
      </c>
      <c r="J273" s="88"/>
    </row>
    <row r="274" spans="1:10">
      <c r="A274" s="273">
        <v>267</v>
      </c>
      <c r="B274" s="315" t="s">
        <v>1343</v>
      </c>
      <c r="C274" s="271">
        <v>2023</v>
      </c>
      <c r="D274" s="264" t="s">
        <v>12</v>
      </c>
      <c r="E274" s="269">
        <v>2400</v>
      </c>
      <c r="F274" s="272">
        <v>1</v>
      </c>
      <c r="G274" s="265">
        <f t="shared" si="10"/>
        <v>2400</v>
      </c>
      <c r="H274" s="272">
        <v>1</v>
      </c>
      <c r="I274" s="265">
        <f t="shared" si="11"/>
        <v>2400</v>
      </c>
      <c r="J274" s="88"/>
    </row>
    <row r="275" spans="1:10">
      <c r="A275" s="273">
        <v>268</v>
      </c>
      <c r="B275" s="315" t="s">
        <v>1344</v>
      </c>
      <c r="C275" s="271">
        <v>2023</v>
      </c>
      <c r="D275" s="264" t="s">
        <v>12</v>
      </c>
      <c r="E275" s="269">
        <v>2750</v>
      </c>
      <c r="F275" s="272">
        <v>3</v>
      </c>
      <c r="G275" s="265">
        <f t="shared" si="10"/>
        <v>8250</v>
      </c>
      <c r="H275" s="272">
        <v>3</v>
      </c>
      <c r="I275" s="265">
        <f t="shared" si="11"/>
        <v>8250</v>
      </c>
      <c r="J275" s="88"/>
    </row>
    <row r="276" spans="1:10">
      <c r="A276" s="273">
        <v>269</v>
      </c>
      <c r="B276" s="315" t="s">
        <v>1345</v>
      </c>
      <c r="C276" s="271">
        <v>2023</v>
      </c>
      <c r="D276" s="264" t="s">
        <v>12</v>
      </c>
      <c r="E276" s="269">
        <v>250</v>
      </c>
      <c r="F276" s="272">
        <v>1</v>
      </c>
      <c r="G276" s="265">
        <f t="shared" si="10"/>
        <v>250</v>
      </c>
      <c r="H276" s="272">
        <v>1</v>
      </c>
      <c r="I276" s="265">
        <f t="shared" si="11"/>
        <v>250</v>
      </c>
      <c r="J276" s="88"/>
    </row>
    <row r="277" spans="1:10">
      <c r="A277" s="273">
        <v>270</v>
      </c>
      <c r="B277" s="315" t="s">
        <v>1346</v>
      </c>
      <c r="C277" s="271">
        <v>2023</v>
      </c>
      <c r="D277" s="264" t="s">
        <v>12</v>
      </c>
      <c r="E277" s="269">
        <v>11000</v>
      </c>
      <c r="F277" s="272">
        <v>1</v>
      </c>
      <c r="G277" s="265">
        <f t="shared" si="10"/>
        <v>11000</v>
      </c>
      <c r="H277" s="272">
        <v>1</v>
      </c>
      <c r="I277" s="265">
        <f t="shared" si="11"/>
        <v>11000</v>
      </c>
      <c r="J277" s="88"/>
    </row>
    <row r="278" spans="1:10">
      <c r="A278" s="273">
        <v>271</v>
      </c>
      <c r="B278" s="315" t="s">
        <v>1347</v>
      </c>
      <c r="C278" s="271">
        <v>2023</v>
      </c>
      <c r="D278" s="264" t="s">
        <v>12</v>
      </c>
      <c r="E278" s="269">
        <v>7900</v>
      </c>
      <c r="F278" s="272">
        <v>1</v>
      </c>
      <c r="G278" s="265">
        <f t="shared" si="10"/>
        <v>7900</v>
      </c>
      <c r="H278" s="272">
        <v>1</v>
      </c>
      <c r="I278" s="265">
        <f t="shared" si="11"/>
        <v>7900</v>
      </c>
      <c r="J278" s="88"/>
    </row>
    <row r="279" spans="1:10">
      <c r="A279" s="273">
        <v>272</v>
      </c>
      <c r="B279" s="315" t="s">
        <v>1253</v>
      </c>
      <c r="C279" s="271">
        <v>2023</v>
      </c>
      <c r="D279" s="264" t="s">
        <v>12</v>
      </c>
      <c r="E279" s="269">
        <v>1250</v>
      </c>
      <c r="F279" s="272">
        <v>2</v>
      </c>
      <c r="G279" s="265">
        <f t="shared" si="10"/>
        <v>2500</v>
      </c>
      <c r="H279" s="272">
        <v>2</v>
      </c>
      <c r="I279" s="265">
        <f t="shared" si="11"/>
        <v>2500</v>
      </c>
      <c r="J279" s="88"/>
    </row>
    <row r="280" spans="1:10">
      <c r="A280" s="273">
        <v>273</v>
      </c>
      <c r="B280" s="315" t="s">
        <v>1308</v>
      </c>
      <c r="C280" s="271">
        <v>2023</v>
      </c>
      <c r="D280" s="264" t="s">
        <v>12</v>
      </c>
      <c r="E280" s="269">
        <v>1000</v>
      </c>
      <c r="F280" s="272">
        <v>3</v>
      </c>
      <c r="G280" s="265">
        <f t="shared" si="10"/>
        <v>3000</v>
      </c>
      <c r="H280" s="272">
        <v>3</v>
      </c>
      <c r="I280" s="265">
        <f t="shared" si="11"/>
        <v>3000</v>
      </c>
      <c r="J280" s="88"/>
    </row>
    <row r="281" spans="1:10">
      <c r="A281" s="273">
        <v>274</v>
      </c>
      <c r="B281" s="315" t="s">
        <v>1348</v>
      </c>
      <c r="C281" s="271">
        <v>2023</v>
      </c>
      <c r="D281" s="264" t="s">
        <v>12</v>
      </c>
      <c r="E281" s="269">
        <v>2400</v>
      </c>
      <c r="F281" s="272">
        <v>1</v>
      </c>
      <c r="G281" s="265">
        <f t="shared" si="10"/>
        <v>2400</v>
      </c>
      <c r="H281" s="272">
        <v>1</v>
      </c>
      <c r="I281" s="265">
        <f t="shared" si="11"/>
        <v>2400</v>
      </c>
      <c r="J281" s="88"/>
    </row>
    <row r="282" spans="1:10">
      <c r="A282" s="273">
        <v>275</v>
      </c>
      <c r="B282" s="315" t="s">
        <v>1349</v>
      </c>
      <c r="C282" s="271">
        <v>2023</v>
      </c>
      <c r="D282" s="264" t="s">
        <v>12</v>
      </c>
      <c r="E282" s="269">
        <v>1850</v>
      </c>
      <c r="F282" s="272">
        <v>4</v>
      </c>
      <c r="G282" s="265">
        <f t="shared" si="10"/>
        <v>7400</v>
      </c>
      <c r="H282" s="272">
        <v>4</v>
      </c>
      <c r="I282" s="265">
        <f t="shared" si="11"/>
        <v>7400</v>
      </c>
      <c r="J282" s="88"/>
    </row>
    <row r="283" spans="1:10">
      <c r="A283" s="273">
        <v>276</v>
      </c>
      <c r="B283" s="315" t="s">
        <v>1350</v>
      </c>
      <c r="C283" s="271">
        <v>2023</v>
      </c>
      <c r="D283" s="264" t="s">
        <v>767</v>
      </c>
      <c r="E283" s="269">
        <v>1700</v>
      </c>
      <c r="F283" s="272">
        <v>2</v>
      </c>
      <c r="G283" s="265">
        <f t="shared" si="10"/>
        <v>3400</v>
      </c>
      <c r="H283" s="272">
        <v>2</v>
      </c>
      <c r="I283" s="265">
        <f t="shared" si="11"/>
        <v>3400</v>
      </c>
      <c r="J283" s="88"/>
    </row>
    <row r="284" spans="1:10">
      <c r="A284" s="273">
        <v>277</v>
      </c>
      <c r="B284" s="315" t="s">
        <v>1351</v>
      </c>
      <c r="C284" s="271">
        <v>2023</v>
      </c>
      <c r="D284" s="264" t="s">
        <v>767</v>
      </c>
      <c r="E284" s="269">
        <v>2700</v>
      </c>
      <c r="F284" s="272">
        <v>2</v>
      </c>
      <c r="G284" s="265">
        <f t="shared" si="10"/>
        <v>5400</v>
      </c>
      <c r="H284" s="272">
        <v>2</v>
      </c>
      <c r="I284" s="265">
        <f t="shared" si="11"/>
        <v>5400</v>
      </c>
      <c r="J284" s="88"/>
    </row>
    <row r="285" spans="1:10">
      <c r="A285" s="273">
        <v>278</v>
      </c>
      <c r="B285" s="315" t="s">
        <v>1352</v>
      </c>
      <c r="C285" s="271">
        <v>2023</v>
      </c>
      <c r="D285" s="264" t="s">
        <v>767</v>
      </c>
      <c r="E285" s="269">
        <v>1500</v>
      </c>
      <c r="F285" s="272">
        <v>17</v>
      </c>
      <c r="G285" s="265">
        <f t="shared" si="10"/>
        <v>25500</v>
      </c>
      <c r="H285" s="272">
        <v>17</v>
      </c>
      <c r="I285" s="265">
        <f t="shared" si="11"/>
        <v>25500</v>
      </c>
      <c r="J285" s="88"/>
    </row>
    <row r="286" spans="1:10">
      <c r="A286" s="273">
        <v>279</v>
      </c>
      <c r="B286" s="315" t="s">
        <v>1353</v>
      </c>
      <c r="C286" s="271">
        <v>2023</v>
      </c>
      <c r="D286" s="264" t="s">
        <v>12</v>
      </c>
      <c r="E286" s="269">
        <v>52500</v>
      </c>
      <c r="F286" s="272">
        <v>1</v>
      </c>
      <c r="G286" s="265">
        <f t="shared" si="10"/>
        <v>52500</v>
      </c>
      <c r="H286" s="272">
        <v>1</v>
      </c>
      <c r="I286" s="265">
        <f t="shared" si="11"/>
        <v>52500</v>
      </c>
      <c r="J286" s="88"/>
    </row>
    <row r="287" spans="1:10">
      <c r="A287" s="262"/>
      <c r="B287" s="1293" t="s">
        <v>999</v>
      </c>
      <c r="C287" s="1294"/>
      <c r="D287" s="269"/>
      <c r="E287" s="264"/>
      <c r="F287" s="265">
        <f>SUM(F8:F286)</f>
        <v>2826.2000000000003</v>
      </c>
      <c r="G287" s="274">
        <f>SUM(G8:G286)</f>
        <v>19499877.560000002</v>
      </c>
      <c r="H287" s="265">
        <f>SUM(H8:H286)</f>
        <v>2826.2000000000003</v>
      </c>
      <c r="I287" s="274">
        <f>SUM(I8:I286)</f>
        <v>19499877.560000002</v>
      </c>
      <c r="J287" s="88"/>
    </row>
    <row r="292" spans="1:8" ht="18.75">
      <c r="C292" s="1285" t="s">
        <v>1383</v>
      </c>
      <c r="D292" s="1285"/>
      <c r="E292" s="1285"/>
    </row>
    <row r="294" spans="1:8">
      <c r="A294" s="1296" t="s">
        <v>678</v>
      </c>
      <c r="B294" s="1298" t="s">
        <v>679</v>
      </c>
      <c r="C294" s="1298" t="s">
        <v>5</v>
      </c>
      <c r="D294" s="1296" t="s">
        <v>724</v>
      </c>
      <c r="E294" s="1300" t="s">
        <v>682</v>
      </c>
      <c r="F294" s="1301"/>
      <c r="G294" s="1282" t="s">
        <v>683</v>
      </c>
      <c r="H294" s="1282"/>
    </row>
    <row r="295" spans="1:8" ht="42.75">
      <c r="A295" s="1297"/>
      <c r="B295" s="1299"/>
      <c r="C295" s="1299"/>
      <c r="D295" s="1297"/>
      <c r="E295" s="287" t="s">
        <v>684</v>
      </c>
      <c r="F295" s="288" t="s">
        <v>685</v>
      </c>
      <c r="G295" s="289" t="s">
        <v>725</v>
      </c>
      <c r="H295" s="290" t="s">
        <v>726</v>
      </c>
    </row>
    <row r="296" spans="1:8">
      <c r="A296" s="291">
        <v>1</v>
      </c>
      <c r="B296" s="292" t="s">
        <v>1356</v>
      </c>
      <c r="C296" s="293" t="s">
        <v>949</v>
      </c>
      <c r="D296" s="294">
        <v>620</v>
      </c>
      <c r="E296" s="293">
        <v>10</v>
      </c>
      <c r="F296" s="293">
        <f>D296*E296</f>
        <v>6200</v>
      </c>
      <c r="G296" s="293">
        <v>10</v>
      </c>
      <c r="H296" s="295">
        <f t="shared" ref="H296:H307" si="12">G296*D296</f>
        <v>6200</v>
      </c>
    </row>
    <row r="297" spans="1:8">
      <c r="A297" s="291">
        <v>2</v>
      </c>
      <c r="B297" s="292" t="s">
        <v>1357</v>
      </c>
      <c r="C297" s="293" t="s">
        <v>949</v>
      </c>
      <c r="D297" s="294">
        <v>396</v>
      </c>
      <c r="E297" s="293">
        <v>3</v>
      </c>
      <c r="F297" s="293">
        <f t="shared" ref="F297:F307" si="13">D297*E297</f>
        <v>1188</v>
      </c>
      <c r="G297" s="293">
        <v>3</v>
      </c>
      <c r="H297" s="295">
        <f t="shared" si="12"/>
        <v>1188</v>
      </c>
    </row>
    <row r="298" spans="1:8">
      <c r="A298" s="291">
        <v>3</v>
      </c>
      <c r="B298" s="296" t="s">
        <v>951</v>
      </c>
      <c r="C298" s="293" t="s">
        <v>949</v>
      </c>
      <c r="D298" s="294">
        <v>600</v>
      </c>
      <c r="E298" s="293">
        <v>6</v>
      </c>
      <c r="F298" s="293">
        <f t="shared" si="13"/>
        <v>3600</v>
      </c>
      <c r="G298" s="293">
        <v>6</v>
      </c>
      <c r="H298" s="295">
        <f t="shared" si="12"/>
        <v>3600</v>
      </c>
    </row>
    <row r="299" spans="1:8">
      <c r="A299" s="291">
        <v>4</v>
      </c>
      <c r="B299" s="296" t="s">
        <v>1358</v>
      </c>
      <c r="C299" s="293" t="s">
        <v>949</v>
      </c>
      <c r="D299" s="294">
        <v>270</v>
      </c>
      <c r="E299" s="293">
        <v>7</v>
      </c>
      <c r="F299" s="293">
        <f t="shared" si="13"/>
        <v>1890</v>
      </c>
      <c r="G299" s="293">
        <v>7</v>
      </c>
      <c r="H299" s="295">
        <f t="shared" si="12"/>
        <v>1890</v>
      </c>
    </row>
    <row r="300" spans="1:8">
      <c r="A300" s="291">
        <v>5</v>
      </c>
      <c r="B300" s="296" t="s">
        <v>1359</v>
      </c>
      <c r="C300" s="293" t="s">
        <v>949</v>
      </c>
      <c r="D300" s="294">
        <v>1500</v>
      </c>
      <c r="E300" s="293">
        <v>5.55</v>
      </c>
      <c r="F300" s="293">
        <f t="shared" si="13"/>
        <v>8325</v>
      </c>
      <c r="G300" s="293">
        <v>5.55</v>
      </c>
      <c r="H300" s="295">
        <f t="shared" si="12"/>
        <v>8325</v>
      </c>
    </row>
    <row r="301" spans="1:8">
      <c r="A301" s="291">
        <v>6</v>
      </c>
      <c r="B301" s="296" t="s">
        <v>960</v>
      </c>
      <c r="C301" s="293" t="s">
        <v>949</v>
      </c>
      <c r="D301" s="294">
        <v>400</v>
      </c>
      <c r="E301" s="293">
        <v>4.5</v>
      </c>
      <c r="F301" s="293">
        <f t="shared" si="13"/>
        <v>1800</v>
      </c>
      <c r="G301" s="293">
        <v>4.5</v>
      </c>
      <c r="H301" s="295">
        <f t="shared" si="12"/>
        <v>1800</v>
      </c>
    </row>
    <row r="302" spans="1:8">
      <c r="A302" s="291">
        <v>7</v>
      </c>
      <c r="B302" s="296" t="s">
        <v>956</v>
      </c>
      <c r="C302" s="293" t="s">
        <v>949</v>
      </c>
      <c r="D302" s="294">
        <v>660</v>
      </c>
      <c r="E302" s="293">
        <v>3</v>
      </c>
      <c r="F302" s="293">
        <f t="shared" si="13"/>
        <v>1980</v>
      </c>
      <c r="G302" s="293">
        <v>3</v>
      </c>
      <c r="H302" s="295">
        <f t="shared" si="12"/>
        <v>1980</v>
      </c>
    </row>
    <row r="303" spans="1:8">
      <c r="A303" s="291">
        <v>8</v>
      </c>
      <c r="B303" s="292" t="s">
        <v>955</v>
      </c>
      <c r="C303" s="293" t="s">
        <v>949</v>
      </c>
      <c r="D303" s="294">
        <v>850</v>
      </c>
      <c r="E303" s="293">
        <v>1.1000000000000001</v>
      </c>
      <c r="F303" s="293">
        <f t="shared" si="13"/>
        <v>935.00000000000011</v>
      </c>
      <c r="G303" s="293">
        <v>1.1000000000000001</v>
      </c>
      <c r="H303" s="295">
        <f t="shared" si="12"/>
        <v>935.00000000000011</v>
      </c>
    </row>
    <row r="304" spans="1:8">
      <c r="A304" s="291">
        <v>9</v>
      </c>
      <c r="B304" s="292" t="s">
        <v>1360</v>
      </c>
      <c r="C304" s="293" t="s">
        <v>949</v>
      </c>
      <c r="D304" s="294">
        <v>425</v>
      </c>
      <c r="E304" s="293">
        <v>3</v>
      </c>
      <c r="F304" s="293">
        <f t="shared" si="13"/>
        <v>1275</v>
      </c>
      <c r="G304" s="293">
        <v>3</v>
      </c>
      <c r="H304" s="295">
        <f t="shared" si="12"/>
        <v>1275</v>
      </c>
    </row>
    <row r="305" spans="1:8">
      <c r="A305" s="291">
        <v>10</v>
      </c>
      <c r="B305" s="292" t="s">
        <v>963</v>
      </c>
      <c r="C305" s="293" t="s">
        <v>949</v>
      </c>
      <c r="D305" s="294">
        <v>150</v>
      </c>
      <c r="E305" s="293">
        <v>10</v>
      </c>
      <c r="F305" s="293">
        <f t="shared" si="13"/>
        <v>1500</v>
      </c>
      <c r="G305" s="293">
        <v>10</v>
      </c>
      <c r="H305" s="295">
        <f t="shared" si="12"/>
        <v>1500</v>
      </c>
    </row>
    <row r="306" spans="1:8">
      <c r="A306" s="297">
        <v>11</v>
      </c>
      <c r="B306" s="292" t="s">
        <v>965</v>
      </c>
      <c r="C306" s="293" t="s">
        <v>949</v>
      </c>
      <c r="D306" s="294">
        <v>2000</v>
      </c>
      <c r="E306" s="293">
        <v>0.7</v>
      </c>
      <c r="F306" s="293">
        <f t="shared" si="13"/>
        <v>1400</v>
      </c>
      <c r="G306" s="293">
        <v>0.7</v>
      </c>
      <c r="H306" s="295">
        <f t="shared" si="12"/>
        <v>1400</v>
      </c>
    </row>
    <row r="307" spans="1:8">
      <c r="A307" s="297">
        <v>12</v>
      </c>
      <c r="B307" s="292" t="s">
        <v>964</v>
      </c>
      <c r="C307" s="293" t="s">
        <v>949</v>
      </c>
      <c r="D307" s="294">
        <v>2702.5</v>
      </c>
      <c r="E307" s="293">
        <v>0.2</v>
      </c>
      <c r="F307" s="293">
        <f t="shared" si="13"/>
        <v>540.5</v>
      </c>
      <c r="G307" s="293">
        <v>0.2</v>
      </c>
      <c r="H307" s="295">
        <f t="shared" si="12"/>
        <v>540.5</v>
      </c>
    </row>
    <row r="308" spans="1:8">
      <c r="A308" s="297"/>
      <c r="B308" s="292"/>
      <c r="C308" s="293"/>
      <c r="D308" s="294"/>
      <c r="E308" s="293"/>
      <c r="F308" s="293"/>
      <c r="G308" s="293"/>
      <c r="H308" s="295"/>
    </row>
    <row r="309" spans="1:8" ht="14.25" customHeight="1">
      <c r="A309" s="281"/>
      <c r="B309" s="276"/>
      <c r="C309" s="277"/>
      <c r="D309" s="278"/>
      <c r="E309" s="279"/>
      <c r="F309" s="279"/>
      <c r="G309" s="279"/>
      <c r="H309" s="280"/>
    </row>
    <row r="310" spans="1:8">
      <c r="A310" s="282"/>
      <c r="B310" s="1283" t="s">
        <v>970</v>
      </c>
      <c r="C310" s="1284"/>
      <c r="D310" s="282"/>
      <c r="E310" s="283">
        <f>SUM(E296:E309)</f>
        <v>54.050000000000004</v>
      </c>
      <c r="F310" s="283">
        <f>SUM(F296:F309)</f>
        <v>30633.5</v>
      </c>
      <c r="G310" s="283">
        <f>SUM(G296:G309)</f>
        <v>54.050000000000004</v>
      </c>
      <c r="H310" s="284">
        <f>SUM(H296:H309)</f>
        <v>30633.5</v>
      </c>
    </row>
    <row r="316" spans="1:8" ht="18.75">
      <c r="B316" s="1285" t="s">
        <v>1384</v>
      </c>
      <c r="C316" s="1285"/>
      <c r="D316" s="1285"/>
      <c r="E316" s="1285"/>
    </row>
    <row r="318" spans="1:8">
      <c r="A318" s="1292" t="s">
        <v>678</v>
      </c>
      <c r="B318" s="1282" t="s">
        <v>679</v>
      </c>
      <c r="C318" s="1282" t="s">
        <v>5</v>
      </c>
      <c r="D318" s="1282" t="s">
        <v>724</v>
      </c>
      <c r="E318" s="1282" t="s">
        <v>682</v>
      </c>
      <c r="F318" s="1282"/>
      <c r="G318" s="1282" t="s">
        <v>683</v>
      </c>
      <c r="H318" s="1282"/>
    </row>
    <row r="319" spans="1:8" ht="42.75">
      <c r="A319" s="1292"/>
      <c r="B319" s="1282"/>
      <c r="C319" s="1282"/>
      <c r="D319" s="1282"/>
      <c r="E319" s="298" t="s">
        <v>684</v>
      </c>
      <c r="F319" s="299" t="s">
        <v>685</v>
      </c>
      <c r="G319" s="300" t="s">
        <v>725</v>
      </c>
      <c r="H319" s="301" t="s">
        <v>726</v>
      </c>
    </row>
    <row r="320" spans="1:8" ht="16.5">
      <c r="A320" s="302">
        <v>1</v>
      </c>
      <c r="B320" s="303" t="s">
        <v>987</v>
      </c>
      <c r="C320" s="304" t="s">
        <v>12</v>
      </c>
      <c r="D320" s="304">
        <v>100</v>
      </c>
      <c r="E320" s="304">
        <v>5</v>
      </c>
      <c r="F320" s="304">
        <f>D320*E320</f>
        <v>500</v>
      </c>
      <c r="G320" s="304">
        <v>5</v>
      </c>
      <c r="H320" s="304">
        <f>G320*D320</f>
        <v>500</v>
      </c>
    </row>
    <row r="321" spans="1:8" ht="16.5">
      <c r="A321" s="305">
        <v>2</v>
      </c>
      <c r="B321" s="306" t="s">
        <v>987</v>
      </c>
      <c r="C321" s="307" t="s">
        <v>12</v>
      </c>
      <c r="D321" s="284">
        <v>68</v>
      </c>
      <c r="E321" s="308">
        <v>200</v>
      </c>
      <c r="F321" s="309">
        <f t="shared" ref="F321:F353" si="14">D321*E321</f>
        <v>13600</v>
      </c>
      <c r="G321" s="308">
        <v>200</v>
      </c>
      <c r="H321" s="309">
        <f t="shared" ref="H321:H353" si="15">G321*D321</f>
        <v>13600</v>
      </c>
    </row>
    <row r="322" spans="1:8" ht="16.5">
      <c r="A322" s="305">
        <v>3</v>
      </c>
      <c r="B322" s="306" t="s">
        <v>1386</v>
      </c>
      <c r="C322" s="307" t="s">
        <v>12</v>
      </c>
      <c r="D322" s="284">
        <v>186</v>
      </c>
      <c r="E322" s="308">
        <v>2</v>
      </c>
      <c r="F322" s="309">
        <f t="shared" si="14"/>
        <v>372</v>
      </c>
      <c r="G322" s="308">
        <v>2</v>
      </c>
      <c r="H322" s="309">
        <f t="shared" si="15"/>
        <v>372</v>
      </c>
    </row>
    <row r="323" spans="1:8" ht="16.5">
      <c r="A323" s="305">
        <v>4</v>
      </c>
      <c r="B323" s="306" t="s">
        <v>1386</v>
      </c>
      <c r="C323" s="307" t="s">
        <v>12</v>
      </c>
      <c r="D323" s="284">
        <v>200</v>
      </c>
      <c r="E323" s="308">
        <v>8</v>
      </c>
      <c r="F323" s="309">
        <f t="shared" si="14"/>
        <v>1600</v>
      </c>
      <c r="G323" s="308">
        <v>8</v>
      </c>
      <c r="H323" s="309">
        <f t="shared" si="15"/>
        <v>1600</v>
      </c>
    </row>
    <row r="324" spans="1:8" ht="16.5">
      <c r="A324" s="305">
        <v>5</v>
      </c>
      <c r="B324" s="306" t="s">
        <v>1361</v>
      </c>
      <c r="C324" s="307" t="s">
        <v>12</v>
      </c>
      <c r="D324" s="284">
        <v>130</v>
      </c>
      <c r="E324" s="308">
        <v>3</v>
      </c>
      <c r="F324" s="309">
        <f t="shared" si="14"/>
        <v>390</v>
      </c>
      <c r="G324" s="308">
        <v>3</v>
      </c>
      <c r="H324" s="309">
        <f t="shared" si="15"/>
        <v>390</v>
      </c>
    </row>
    <row r="325" spans="1:8" ht="16.5">
      <c r="A325" s="305">
        <v>6</v>
      </c>
      <c r="B325" s="306" t="s">
        <v>1387</v>
      </c>
      <c r="C325" s="307" t="s">
        <v>12</v>
      </c>
      <c r="D325" s="284">
        <v>690</v>
      </c>
      <c r="E325" s="308">
        <v>6</v>
      </c>
      <c r="F325" s="309">
        <f t="shared" si="14"/>
        <v>4140</v>
      </c>
      <c r="G325" s="308">
        <v>6</v>
      </c>
      <c r="H325" s="309">
        <f t="shared" si="15"/>
        <v>4140</v>
      </c>
    </row>
    <row r="326" spans="1:8" ht="16.5">
      <c r="A326" s="305">
        <v>7</v>
      </c>
      <c r="B326" s="306" t="s">
        <v>1385</v>
      </c>
      <c r="C326" s="307" t="s">
        <v>1362</v>
      </c>
      <c r="D326" s="284">
        <v>90</v>
      </c>
      <c r="E326" s="308">
        <v>30</v>
      </c>
      <c r="F326" s="309">
        <f t="shared" si="14"/>
        <v>2700</v>
      </c>
      <c r="G326" s="308">
        <v>30</v>
      </c>
      <c r="H326" s="309">
        <f t="shared" si="15"/>
        <v>2700</v>
      </c>
    </row>
    <row r="327" spans="1:8" ht="16.5">
      <c r="A327" s="305">
        <v>8</v>
      </c>
      <c r="B327" s="306" t="s">
        <v>1388</v>
      </c>
      <c r="C327" s="307" t="s">
        <v>1362</v>
      </c>
      <c r="D327" s="284">
        <v>396</v>
      </c>
      <c r="E327" s="308">
        <v>48</v>
      </c>
      <c r="F327" s="309">
        <f t="shared" si="14"/>
        <v>19008</v>
      </c>
      <c r="G327" s="308">
        <v>48</v>
      </c>
      <c r="H327" s="309">
        <f t="shared" si="15"/>
        <v>19008</v>
      </c>
    </row>
    <row r="328" spans="1:8" ht="16.5">
      <c r="A328" s="305">
        <v>9</v>
      </c>
      <c r="B328" s="306" t="s">
        <v>1363</v>
      </c>
      <c r="C328" s="307" t="s">
        <v>12</v>
      </c>
      <c r="D328" s="284">
        <v>160</v>
      </c>
      <c r="E328" s="308">
        <v>30</v>
      </c>
      <c r="F328" s="309">
        <f t="shared" si="14"/>
        <v>4800</v>
      </c>
      <c r="G328" s="308">
        <v>30</v>
      </c>
      <c r="H328" s="309">
        <f t="shared" si="15"/>
        <v>4800</v>
      </c>
    </row>
    <row r="329" spans="1:8" ht="16.5">
      <c r="A329" s="305">
        <v>10</v>
      </c>
      <c r="B329" s="306" t="s">
        <v>1364</v>
      </c>
      <c r="C329" s="307" t="s">
        <v>12</v>
      </c>
      <c r="D329" s="284">
        <v>220</v>
      </c>
      <c r="E329" s="308">
        <v>360</v>
      </c>
      <c r="F329" s="309">
        <f t="shared" si="14"/>
        <v>79200</v>
      </c>
      <c r="G329" s="308">
        <v>360</v>
      </c>
      <c r="H329" s="309">
        <f t="shared" si="15"/>
        <v>79200</v>
      </c>
    </row>
    <row r="330" spans="1:8" ht="16.5">
      <c r="A330" s="305">
        <v>11</v>
      </c>
      <c r="B330" s="306" t="s">
        <v>1389</v>
      </c>
      <c r="C330" s="307" t="s">
        <v>12</v>
      </c>
      <c r="D330" s="284">
        <v>500</v>
      </c>
      <c r="E330" s="308">
        <v>5</v>
      </c>
      <c r="F330" s="309">
        <f t="shared" si="14"/>
        <v>2500</v>
      </c>
      <c r="G330" s="308">
        <v>5</v>
      </c>
      <c r="H330" s="309">
        <f t="shared" si="15"/>
        <v>2500</v>
      </c>
    </row>
    <row r="331" spans="1:8" ht="16.5">
      <c r="A331" s="305">
        <v>12</v>
      </c>
      <c r="B331" s="306" t="s">
        <v>1389</v>
      </c>
      <c r="C331" s="307" t="s">
        <v>12</v>
      </c>
      <c r="D331" s="284">
        <v>1100</v>
      </c>
      <c r="E331" s="308">
        <v>6</v>
      </c>
      <c r="F331" s="309">
        <f t="shared" si="14"/>
        <v>6600</v>
      </c>
      <c r="G331" s="308">
        <v>6</v>
      </c>
      <c r="H331" s="309">
        <f t="shared" si="15"/>
        <v>6600</v>
      </c>
    </row>
    <row r="332" spans="1:8" ht="16.5">
      <c r="A332" s="305">
        <v>13</v>
      </c>
      <c r="B332" s="306" t="s">
        <v>1365</v>
      </c>
      <c r="C332" s="307" t="s">
        <v>12</v>
      </c>
      <c r="D332" s="284">
        <v>175</v>
      </c>
      <c r="E332" s="308">
        <v>12</v>
      </c>
      <c r="F332" s="309">
        <f t="shared" si="14"/>
        <v>2100</v>
      </c>
      <c r="G332" s="308">
        <v>12</v>
      </c>
      <c r="H332" s="309">
        <f t="shared" si="15"/>
        <v>2100</v>
      </c>
    </row>
    <row r="333" spans="1:8" ht="16.5">
      <c r="A333" s="305">
        <v>14</v>
      </c>
      <c r="B333" s="306" t="s">
        <v>1366</v>
      </c>
      <c r="C333" s="307" t="s">
        <v>1362</v>
      </c>
      <c r="D333" s="284">
        <v>370</v>
      </c>
      <c r="E333" s="308">
        <v>7</v>
      </c>
      <c r="F333" s="309">
        <f t="shared" si="14"/>
        <v>2590</v>
      </c>
      <c r="G333" s="308">
        <v>7</v>
      </c>
      <c r="H333" s="309">
        <f t="shared" si="15"/>
        <v>2590</v>
      </c>
    </row>
    <row r="334" spans="1:8" ht="16.5">
      <c r="A334" s="305">
        <v>15</v>
      </c>
      <c r="B334" s="306" t="s">
        <v>1367</v>
      </c>
      <c r="C334" s="307" t="s">
        <v>12</v>
      </c>
      <c r="D334" s="284">
        <v>190</v>
      </c>
      <c r="E334" s="308">
        <v>2</v>
      </c>
      <c r="F334" s="309">
        <f t="shared" si="14"/>
        <v>380</v>
      </c>
      <c r="G334" s="308">
        <v>2</v>
      </c>
      <c r="H334" s="309">
        <f t="shared" si="15"/>
        <v>380</v>
      </c>
    </row>
    <row r="335" spans="1:8" ht="16.5">
      <c r="A335" s="305">
        <v>16</v>
      </c>
      <c r="B335" s="306" t="s">
        <v>1367</v>
      </c>
      <c r="C335" s="307" t="s">
        <v>12</v>
      </c>
      <c r="D335" s="284">
        <v>180</v>
      </c>
      <c r="E335" s="308">
        <v>5</v>
      </c>
      <c r="F335" s="309">
        <f t="shared" si="14"/>
        <v>900</v>
      </c>
      <c r="G335" s="308">
        <v>5</v>
      </c>
      <c r="H335" s="309">
        <f t="shared" si="15"/>
        <v>900</v>
      </c>
    </row>
    <row r="336" spans="1:8" ht="16.5">
      <c r="A336" s="305">
        <v>17</v>
      </c>
      <c r="B336" s="306" t="s">
        <v>1368</v>
      </c>
      <c r="C336" s="307" t="s">
        <v>12</v>
      </c>
      <c r="D336" s="284">
        <v>105</v>
      </c>
      <c r="E336" s="308">
        <v>18</v>
      </c>
      <c r="F336" s="309">
        <f t="shared" si="14"/>
        <v>1890</v>
      </c>
      <c r="G336" s="308">
        <v>18</v>
      </c>
      <c r="H336" s="309">
        <f t="shared" si="15"/>
        <v>1890</v>
      </c>
    </row>
    <row r="337" spans="1:8" ht="16.5">
      <c r="A337" s="305">
        <v>18</v>
      </c>
      <c r="B337" s="306" t="s">
        <v>1390</v>
      </c>
      <c r="C337" s="307" t="s">
        <v>12</v>
      </c>
      <c r="D337" s="284">
        <v>150</v>
      </c>
      <c r="E337" s="308">
        <v>8</v>
      </c>
      <c r="F337" s="309">
        <f t="shared" si="14"/>
        <v>1200</v>
      </c>
      <c r="G337" s="308">
        <v>8</v>
      </c>
      <c r="H337" s="309">
        <f t="shared" si="15"/>
        <v>1200</v>
      </c>
    </row>
    <row r="338" spans="1:8" ht="16.5">
      <c r="A338" s="305">
        <v>19</v>
      </c>
      <c r="B338" s="306" t="s">
        <v>1390</v>
      </c>
      <c r="C338" s="307" t="s">
        <v>12</v>
      </c>
      <c r="D338" s="284">
        <v>180</v>
      </c>
      <c r="E338" s="308">
        <v>10</v>
      </c>
      <c r="F338" s="309">
        <f t="shared" si="14"/>
        <v>1800</v>
      </c>
      <c r="G338" s="308">
        <v>10</v>
      </c>
      <c r="H338" s="309">
        <f t="shared" si="15"/>
        <v>1800</v>
      </c>
    </row>
    <row r="339" spans="1:8" ht="16.5">
      <c r="A339" s="305">
        <v>20</v>
      </c>
      <c r="B339" s="306" t="s">
        <v>1369</v>
      </c>
      <c r="C339" s="307" t="s">
        <v>949</v>
      </c>
      <c r="D339" s="284">
        <v>550</v>
      </c>
      <c r="E339" s="308">
        <v>30</v>
      </c>
      <c r="F339" s="309">
        <f t="shared" si="14"/>
        <v>16500</v>
      </c>
      <c r="G339" s="308">
        <v>30</v>
      </c>
      <c r="H339" s="309">
        <f t="shared" si="15"/>
        <v>16500</v>
      </c>
    </row>
    <row r="340" spans="1:8" ht="16.5">
      <c r="A340" s="305">
        <v>21</v>
      </c>
      <c r="B340" s="306" t="s">
        <v>985</v>
      </c>
      <c r="C340" s="307" t="s">
        <v>12</v>
      </c>
      <c r="D340" s="284">
        <v>1080</v>
      </c>
      <c r="E340" s="308">
        <v>10</v>
      </c>
      <c r="F340" s="309">
        <f t="shared" si="14"/>
        <v>10800</v>
      </c>
      <c r="G340" s="308">
        <v>10</v>
      </c>
      <c r="H340" s="309">
        <f t="shared" si="15"/>
        <v>10800</v>
      </c>
    </row>
    <row r="341" spans="1:8" ht="16.5">
      <c r="A341" s="305">
        <v>22</v>
      </c>
      <c r="B341" s="306" t="s">
        <v>1370</v>
      </c>
      <c r="C341" s="307" t="s">
        <v>12</v>
      </c>
      <c r="D341" s="284">
        <v>100</v>
      </c>
      <c r="E341" s="308">
        <v>8</v>
      </c>
      <c r="F341" s="309">
        <f t="shared" si="14"/>
        <v>800</v>
      </c>
      <c r="G341" s="308">
        <v>8</v>
      </c>
      <c r="H341" s="309">
        <f t="shared" si="15"/>
        <v>800</v>
      </c>
    </row>
    <row r="342" spans="1:8" ht="16.5">
      <c r="A342" s="305">
        <v>23</v>
      </c>
      <c r="B342" s="306" t="s">
        <v>1371</v>
      </c>
      <c r="C342" s="307" t="s">
        <v>12</v>
      </c>
      <c r="D342" s="284">
        <v>380</v>
      </c>
      <c r="E342" s="308">
        <v>5</v>
      </c>
      <c r="F342" s="309">
        <f t="shared" si="14"/>
        <v>1900</v>
      </c>
      <c r="G342" s="308">
        <v>5</v>
      </c>
      <c r="H342" s="309">
        <f t="shared" si="15"/>
        <v>1900</v>
      </c>
    </row>
    <row r="343" spans="1:8" ht="16.5">
      <c r="A343" s="305">
        <v>24</v>
      </c>
      <c r="B343" s="306" t="s">
        <v>1372</v>
      </c>
      <c r="C343" s="307" t="s">
        <v>12</v>
      </c>
      <c r="D343" s="284">
        <v>100</v>
      </c>
      <c r="E343" s="308">
        <v>340</v>
      </c>
      <c r="F343" s="309">
        <f t="shared" si="14"/>
        <v>34000</v>
      </c>
      <c r="G343" s="308">
        <v>340</v>
      </c>
      <c r="H343" s="309">
        <f t="shared" si="15"/>
        <v>34000</v>
      </c>
    </row>
    <row r="344" spans="1:8" ht="16.5">
      <c r="A344" s="305">
        <v>25</v>
      </c>
      <c r="B344" s="306" t="s">
        <v>1373</v>
      </c>
      <c r="C344" s="307" t="s">
        <v>12</v>
      </c>
      <c r="D344" s="284">
        <v>200</v>
      </c>
      <c r="E344" s="308">
        <v>4</v>
      </c>
      <c r="F344" s="309">
        <f t="shared" si="14"/>
        <v>800</v>
      </c>
      <c r="G344" s="308">
        <v>4</v>
      </c>
      <c r="H344" s="309">
        <f t="shared" si="15"/>
        <v>800</v>
      </c>
    </row>
    <row r="345" spans="1:8" ht="16.5">
      <c r="A345" s="305">
        <v>26</v>
      </c>
      <c r="B345" s="306" t="s">
        <v>1373</v>
      </c>
      <c r="C345" s="307" t="s">
        <v>12</v>
      </c>
      <c r="D345" s="284">
        <v>250</v>
      </c>
      <c r="E345" s="308">
        <v>5</v>
      </c>
      <c r="F345" s="309">
        <f t="shared" si="14"/>
        <v>1250</v>
      </c>
      <c r="G345" s="308">
        <v>5</v>
      </c>
      <c r="H345" s="309">
        <f t="shared" si="15"/>
        <v>1250</v>
      </c>
    </row>
    <row r="346" spans="1:8" ht="16.5">
      <c r="A346" s="305">
        <v>27</v>
      </c>
      <c r="B346" s="306" t="s">
        <v>1374</v>
      </c>
      <c r="C346" s="307" t="s">
        <v>12</v>
      </c>
      <c r="D346" s="284">
        <v>180</v>
      </c>
      <c r="E346" s="308">
        <v>10</v>
      </c>
      <c r="F346" s="309">
        <f t="shared" si="14"/>
        <v>1800</v>
      </c>
      <c r="G346" s="308">
        <v>10</v>
      </c>
      <c r="H346" s="309">
        <f t="shared" si="15"/>
        <v>1800</v>
      </c>
    </row>
    <row r="347" spans="1:8" ht="16.5">
      <c r="A347" s="305">
        <v>28</v>
      </c>
      <c r="B347" s="306" t="s">
        <v>1375</v>
      </c>
      <c r="C347" s="307" t="s">
        <v>12</v>
      </c>
      <c r="D347" s="284">
        <v>1600</v>
      </c>
      <c r="E347" s="308">
        <v>8</v>
      </c>
      <c r="F347" s="309">
        <f t="shared" si="14"/>
        <v>12800</v>
      </c>
      <c r="G347" s="308">
        <v>8</v>
      </c>
      <c r="H347" s="309">
        <f t="shared" si="15"/>
        <v>12800</v>
      </c>
    </row>
    <row r="348" spans="1:8" ht="16.5">
      <c r="A348" s="305">
        <v>29</v>
      </c>
      <c r="B348" s="306" t="s">
        <v>1391</v>
      </c>
      <c r="C348" s="307" t="s">
        <v>12</v>
      </c>
      <c r="D348" s="284">
        <v>680</v>
      </c>
      <c r="E348" s="308">
        <v>2</v>
      </c>
      <c r="F348" s="309">
        <f t="shared" si="14"/>
        <v>1360</v>
      </c>
      <c r="G348" s="308">
        <v>2</v>
      </c>
      <c r="H348" s="309">
        <f t="shared" si="15"/>
        <v>1360</v>
      </c>
    </row>
    <row r="349" spans="1:8" ht="16.5">
      <c r="A349" s="305">
        <v>30</v>
      </c>
      <c r="B349" s="310" t="s">
        <v>1376</v>
      </c>
      <c r="C349" s="307" t="s">
        <v>1377</v>
      </c>
      <c r="D349" s="284">
        <v>1300</v>
      </c>
      <c r="E349" s="308">
        <v>10</v>
      </c>
      <c r="F349" s="309">
        <f t="shared" si="14"/>
        <v>13000</v>
      </c>
      <c r="G349" s="308">
        <v>10</v>
      </c>
      <c r="H349" s="309">
        <f t="shared" si="15"/>
        <v>13000</v>
      </c>
    </row>
    <row r="350" spans="1:8" ht="16.5">
      <c r="A350" s="305">
        <v>31</v>
      </c>
      <c r="B350" s="310" t="s">
        <v>1378</v>
      </c>
      <c r="C350" s="307" t="s">
        <v>1379</v>
      </c>
      <c r="D350" s="284">
        <v>1650</v>
      </c>
      <c r="E350" s="308">
        <v>3</v>
      </c>
      <c r="F350" s="309">
        <f t="shared" si="14"/>
        <v>4950</v>
      </c>
      <c r="G350" s="308">
        <v>3</v>
      </c>
      <c r="H350" s="309">
        <f t="shared" si="15"/>
        <v>4950</v>
      </c>
    </row>
    <row r="351" spans="1:8">
      <c r="A351" s="305">
        <v>32</v>
      </c>
      <c r="B351" s="311" t="s">
        <v>1380</v>
      </c>
      <c r="C351" s="312" t="s">
        <v>12</v>
      </c>
      <c r="D351" s="284">
        <v>300</v>
      </c>
      <c r="E351" s="284">
        <v>20</v>
      </c>
      <c r="F351" s="309">
        <f t="shared" si="14"/>
        <v>6000</v>
      </c>
      <c r="G351" s="284">
        <v>20</v>
      </c>
      <c r="H351" s="309">
        <f t="shared" si="15"/>
        <v>6000</v>
      </c>
    </row>
    <row r="352" spans="1:8">
      <c r="A352" s="305">
        <v>33</v>
      </c>
      <c r="B352" s="305" t="s">
        <v>1381</v>
      </c>
      <c r="C352" s="312" t="s">
        <v>12</v>
      </c>
      <c r="D352" s="284">
        <v>400</v>
      </c>
      <c r="E352" s="284">
        <v>1</v>
      </c>
      <c r="F352" s="309">
        <f t="shared" si="14"/>
        <v>400</v>
      </c>
      <c r="G352" s="284">
        <v>1</v>
      </c>
      <c r="H352" s="309">
        <f t="shared" si="15"/>
        <v>400</v>
      </c>
    </row>
    <row r="353" spans="1:11">
      <c r="A353" s="305">
        <v>34</v>
      </c>
      <c r="B353" s="305" t="s">
        <v>1382</v>
      </c>
      <c r="C353" s="295" t="s">
        <v>12</v>
      </c>
      <c r="D353" s="295">
        <v>450</v>
      </c>
      <c r="E353" s="295">
        <v>5</v>
      </c>
      <c r="F353" s="309">
        <f t="shared" si="14"/>
        <v>2250</v>
      </c>
      <c r="G353" s="295">
        <v>5</v>
      </c>
      <c r="H353" s="309">
        <f t="shared" si="15"/>
        <v>2250</v>
      </c>
    </row>
    <row r="354" spans="1:11">
      <c r="A354" s="1283" t="s">
        <v>970</v>
      </c>
      <c r="B354" s="1284"/>
      <c r="C354" s="278"/>
      <c r="D354" s="278"/>
      <c r="E354" s="278">
        <f>SUM(E320:E353)</f>
        <v>1226</v>
      </c>
      <c r="F354" s="286">
        <f>SUM(F320:F353)</f>
        <v>254880</v>
      </c>
      <c r="G354" s="278">
        <f>SUM(G320:G353)</f>
        <v>1226</v>
      </c>
      <c r="H354" s="286">
        <f>SUM(H320:H353)</f>
        <v>254880</v>
      </c>
    </row>
    <row r="358" spans="1:11">
      <c r="B358" s="316" t="s">
        <v>1396</v>
      </c>
      <c r="C358" s="316"/>
      <c r="D358" s="316"/>
      <c r="E358" s="316"/>
      <c r="F358" s="316"/>
      <c r="G358" s="316"/>
      <c r="H358" s="316"/>
      <c r="I358" s="316"/>
      <c r="J358" s="316"/>
    </row>
    <row r="359" spans="1:11">
      <c r="B359" s="1289" t="s">
        <v>1397</v>
      </c>
      <c r="C359" s="1289"/>
      <c r="D359" s="1289"/>
      <c r="E359" s="1289"/>
      <c r="F359" s="1289"/>
      <c r="G359" s="1289"/>
      <c r="H359" s="1289"/>
      <c r="I359" s="1289"/>
      <c r="J359" s="1289"/>
      <c r="K359" s="1289"/>
    </row>
    <row r="360" spans="1:11">
      <c r="B360" s="1289" t="s">
        <v>1398</v>
      </c>
      <c r="C360" s="1289"/>
      <c r="D360" s="1289"/>
      <c r="E360" s="1289"/>
      <c r="F360" s="1289"/>
      <c r="G360" s="1289"/>
      <c r="H360" s="1289"/>
      <c r="I360" s="1289"/>
      <c r="J360" s="1289"/>
      <c r="K360" s="1289"/>
    </row>
    <row r="361" spans="1:11">
      <c r="B361" s="316"/>
      <c r="C361" s="316"/>
      <c r="D361" s="316"/>
      <c r="E361" s="316"/>
      <c r="F361" s="316"/>
      <c r="G361" s="316"/>
      <c r="H361" s="316"/>
      <c r="I361" s="316"/>
      <c r="J361" s="316"/>
    </row>
    <row r="362" spans="1:11" ht="15.75">
      <c r="B362" s="317" t="s">
        <v>994</v>
      </c>
      <c r="C362" s="317"/>
      <c r="D362" s="317"/>
      <c r="E362" s="317"/>
      <c r="F362" s="317"/>
      <c r="G362" s="317"/>
      <c r="H362" s="317"/>
      <c r="I362" s="317"/>
      <c r="J362" s="317"/>
    </row>
    <row r="363" spans="1:11">
      <c r="B363" s="1286" t="s">
        <v>995</v>
      </c>
      <c r="C363" s="1273" t="s">
        <v>996</v>
      </c>
      <c r="D363" s="1276" t="s">
        <v>997</v>
      </c>
      <c r="E363" s="1277"/>
      <c r="F363" s="1278"/>
      <c r="G363" s="1279" t="s">
        <v>998</v>
      </c>
      <c r="H363" s="1280"/>
      <c r="I363" s="1280"/>
      <c r="J363" s="1281"/>
    </row>
    <row r="364" spans="1:11">
      <c r="B364" s="1287"/>
      <c r="C364" s="1274"/>
      <c r="D364" s="1273" t="s">
        <v>999</v>
      </c>
      <c r="E364" s="1279" t="s">
        <v>1000</v>
      </c>
      <c r="F364" s="1281"/>
      <c r="G364" s="1273" t="s">
        <v>999</v>
      </c>
      <c r="H364" s="1276" t="s">
        <v>1000</v>
      </c>
      <c r="I364" s="1277"/>
      <c r="J364" s="1278"/>
    </row>
    <row r="365" spans="1:11" ht="88.5">
      <c r="B365" s="1288"/>
      <c r="C365" s="1275"/>
      <c r="D365" s="1275"/>
      <c r="E365" s="318" t="s">
        <v>1001</v>
      </c>
      <c r="F365" s="318" t="s">
        <v>1002</v>
      </c>
      <c r="G365" s="1275"/>
      <c r="H365" s="319" t="s">
        <v>1001</v>
      </c>
      <c r="I365" s="319" t="s">
        <v>1002</v>
      </c>
      <c r="J365" s="319" t="s">
        <v>1003</v>
      </c>
    </row>
    <row r="366" spans="1:11">
      <c r="B366" s="320"/>
      <c r="C366" s="321"/>
      <c r="D366" s="322"/>
      <c r="E366" s="322"/>
      <c r="F366" s="318"/>
      <c r="G366" s="323"/>
      <c r="H366" s="319"/>
      <c r="I366" s="319"/>
      <c r="J366" s="319"/>
    </row>
    <row r="367" spans="1:11">
      <c r="B367" s="324"/>
      <c r="C367" s="325"/>
      <c r="D367" s="322"/>
      <c r="E367" s="326"/>
      <c r="F367" s="318"/>
      <c r="G367" s="323"/>
      <c r="H367" s="319"/>
      <c r="I367" s="319"/>
      <c r="J367" s="319"/>
    </row>
    <row r="368" spans="1:11" ht="15.75">
      <c r="B368" s="318"/>
      <c r="C368" s="327"/>
      <c r="D368" s="328"/>
      <c r="E368" s="326"/>
      <c r="F368" s="329"/>
      <c r="G368" s="330"/>
      <c r="H368" s="318"/>
      <c r="I368" s="318"/>
      <c r="J368" s="318"/>
    </row>
    <row r="369" spans="2:10" ht="15.75">
      <c r="B369" s="331" t="s">
        <v>999</v>
      </c>
      <c r="C369" s="331"/>
      <c r="D369" s="332">
        <v>0</v>
      </c>
      <c r="E369" s="332">
        <v>0</v>
      </c>
      <c r="F369" s="333"/>
      <c r="G369" s="334"/>
      <c r="H369" s="334"/>
      <c r="I369" s="334"/>
      <c r="J369" s="334"/>
    </row>
    <row r="370" spans="2:10" ht="15.75">
      <c r="B370" s="335"/>
      <c r="C370" s="335"/>
      <c r="D370" s="336"/>
      <c r="E370" s="336"/>
      <c r="F370" s="337"/>
      <c r="G370" s="335"/>
      <c r="H370" s="335"/>
      <c r="I370" s="335"/>
      <c r="J370" s="335"/>
    </row>
    <row r="371" spans="2:10" ht="15.75">
      <c r="B371" s="335"/>
      <c r="C371" s="335"/>
      <c r="D371" s="338"/>
      <c r="E371" s="338"/>
      <c r="F371" s="335"/>
      <c r="G371" s="335"/>
      <c r="H371" s="335"/>
      <c r="I371" s="335"/>
      <c r="J371" s="335"/>
    </row>
    <row r="372" spans="2:10" ht="15.75">
      <c r="B372" s="317" t="s">
        <v>1006</v>
      </c>
      <c r="C372" s="317"/>
      <c r="D372" s="317"/>
      <c r="E372" s="317"/>
      <c r="F372" s="317"/>
      <c r="G372" s="317"/>
      <c r="H372" s="317"/>
      <c r="I372" s="317"/>
      <c r="J372" s="317"/>
    </row>
    <row r="373" spans="2:10">
      <c r="B373" s="1273" t="s">
        <v>1007</v>
      </c>
      <c r="C373" s="1273" t="s">
        <v>996</v>
      </c>
      <c r="D373" s="1276" t="s">
        <v>997</v>
      </c>
      <c r="E373" s="1277"/>
      <c r="F373" s="1278"/>
      <c r="G373" s="1279" t="s">
        <v>998</v>
      </c>
      <c r="H373" s="1280"/>
      <c r="I373" s="1280"/>
      <c r="J373" s="1281"/>
    </row>
    <row r="374" spans="2:10">
      <c r="B374" s="1274"/>
      <c r="C374" s="1274"/>
      <c r="D374" s="1273" t="s">
        <v>999</v>
      </c>
      <c r="E374" s="1279" t="s">
        <v>1000</v>
      </c>
      <c r="F374" s="1281"/>
      <c r="G374" s="1273" t="s">
        <v>999</v>
      </c>
      <c r="H374" s="1276" t="s">
        <v>1008</v>
      </c>
      <c r="I374" s="1277"/>
      <c r="J374" s="1278"/>
    </row>
    <row r="375" spans="2:10" ht="88.5">
      <c r="B375" s="1275"/>
      <c r="C375" s="1275"/>
      <c r="D375" s="1275"/>
      <c r="E375" s="339" t="s">
        <v>1009</v>
      </c>
      <c r="F375" s="339" t="s">
        <v>1010</v>
      </c>
      <c r="G375" s="1275"/>
      <c r="H375" s="319" t="s">
        <v>1009</v>
      </c>
      <c r="I375" s="319" t="s">
        <v>1011</v>
      </c>
      <c r="J375" s="319" t="s">
        <v>1003</v>
      </c>
    </row>
    <row r="376" spans="2:10">
      <c r="B376" s="340" t="s">
        <v>1399</v>
      </c>
      <c r="C376" s="341" t="s">
        <v>1400</v>
      </c>
      <c r="D376" s="342">
        <v>352179</v>
      </c>
      <c r="E376" s="342">
        <v>352179</v>
      </c>
      <c r="F376" s="343"/>
      <c r="G376" s="344"/>
      <c r="H376" s="345"/>
      <c r="I376" s="345"/>
      <c r="J376" s="345"/>
    </row>
    <row r="377" spans="2:10">
      <c r="B377" s="340" t="s">
        <v>1401</v>
      </c>
      <c r="C377" s="341" t="s">
        <v>1022</v>
      </c>
      <c r="D377" s="342">
        <v>10629</v>
      </c>
      <c r="E377" s="342">
        <v>10629</v>
      </c>
      <c r="F377" s="343"/>
      <c r="G377" s="344"/>
      <c r="H377" s="345"/>
      <c r="I377" s="345"/>
      <c r="J377" s="345"/>
    </row>
    <row r="378" spans="2:10">
      <c r="B378" s="340" t="s">
        <v>1402</v>
      </c>
      <c r="C378" s="341" t="s">
        <v>1403</v>
      </c>
      <c r="D378" s="342">
        <v>34070</v>
      </c>
      <c r="E378" s="342">
        <v>34070</v>
      </c>
      <c r="F378" s="343"/>
      <c r="G378" s="344"/>
      <c r="H378" s="345"/>
      <c r="I378" s="345"/>
      <c r="J378" s="345"/>
    </row>
    <row r="379" spans="2:10">
      <c r="B379" s="346"/>
      <c r="C379" s="347"/>
      <c r="D379" s="342"/>
      <c r="E379" s="342"/>
      <c r="F379" s="343"/>
      <c r="G379" s="344"/>
      <c r="H379" s="345"/>
      <c r="I379" s="345"/>
      <c r="J379" s="345"/>
    </row>
    <row r="380" spans="2:10">
      <c r="B380" s="346"/>
      <c r="C380" s="347"/>
      <c r="D380" s="348"/>
      <c r="E380" s="348"/>
      <c r="F380" s="349"/>
      <c r="G380" s="344"/>
      <c r="H380" s="345"/>
      <c r="I380" s="345"/>
      <c r="J380" s="345"/>
    </row>
    <row r="381" spans="2:10">
      <c r="B381" s="350" t="s">
        <v>999</v>
      </c>
      <c r="C381" s="350"/>
      <c r="D381" s="922">
        <f>SUM(D376:D380)</f>
        <v>396878</v>
      </c>
      <c r="E381" s="922">
        <f>SUM(E376:E380)</f>
        <v>396878</v>
      </c>
      <c r="F381" s="350"/>
      <c r="G381" s="350"/>
      <c r="H381" s="350"/>
      <c r="I381" s="350"/>
      <c r="J381" s="350"/>
    </row>
    <row r="382" spans="2:10" ht="15.75">
      <c r="B382" s="335"/>
      <c r="C382" s="335"/>
      <c r="D382" s="336"/>
      <c r="E382" s="336"/>
      <c r="F382" s="335"/>
      <c r="G382" s="335"/>
      <c r="H382" s="335"/>
      <c r="I382" s="335"/>
      <c r="J382" s="335"/>
    </row>
    <row r="383" spans="2:10" ht="15.75">
      <c r="B383" s="335"/>
      <c r="C383" s="335"/>
      <c r="D383" s="336"/>
      <c r="E383" s="336"/>
      <c r="F383" s="335"/>
      <c r="G383" s="335"/>
      <c r="H383" s="335"/>
      <c r="I383" s="335"/>
      <c r="J383" s="335"/>
    </row>
    <row r="384" spans="2:10">
      <c r="B384" s="123" t="s">
        <v>660</v>
      </c>
      <c r="C384" s="123"/>
      <c r="D384" s="123"/>
      <c r="E384" s="123"/>
      <c r="F384" s="123"/>
      <c r="G384" s="123"/>
      <c r="H384" s="123"/>
      <c r="I384" s="123"/>
      <c r="J384" s="123"/>
    </row>
    <row r="385" spans="2:10">
      <c r="B385" s="123" t="s">
        <v>661</v>
      </c>
      <c r="C385" s="123"/>
      <c r="D385" s="123"/>
      <c r="E385" s="123"/>
      <c r="F385" s="123"/>
      <c r="G385" s="123"/>
      <c r="H385" s="123"/>
      <c r="I385" s="123"/>
      <c r="J385" s="123"/>
    </row>
    <row r="386" spans="2:10">
      <c r="B386" s="123" t="s">
        <v>662</v>
      </c>
      <c r="C386" s="123"/>
      <c r="D386" s="123"/>
      <c r="E386" s="123"/>
      <c r="F386" s="123"/>
      <c r="G386" s="123"/>
      <c r="H386" s="123"/>
      <c r="I386" s="123"/>
      <c r="J386" s="123"/>
    </row>
    <row r="387" spans="2:10">
      <c r="B387" s="123" t="s">
        <v>663</v>
      </c>
      <c r="C387" s="123"/>
      <c r="D387" s="123"/>
      <c r="E387" s="123"/>
      <c r="F387" s="123"/>
      <c r="G387" s="123"/>
      <c r="H387" s="123"/>
      <c r="I387" s="123"/>
      <c r="J387" s="123"/>
    </row>
    <row r="388" spans="2:10">
      <c r="B388" s="123" t="s">
        <v>1404</v>
      </c>
      <c r="C388" s="123"/>
      <c r="D388" s="123"/>
      <c r="E388" s="123"/>
      <c r="F388" s="123"/>
      <c r="G388" s="123"/>
      <c r="H388" s="123"/>
      <c r="I388" s="123"/>
      <c r="J388" s="123"/>
    </row>
    <row r="389" spans="2:10">
      <c r="B389" s="46"/>
      <c r="C389" s="46"/>
      <c r="D389" s="46"/>
      <c r="E389" s="46"/>
      <c r="F389" s="46"/>
      <c r="G389" s="46"/>
      <c r="H389" s="46"/>
      <c r="I389" s="46"/>
      <c r="J389" s="46"/>
    </row>
    <row r="390" spans="2:10">
      <c r="B390" s="124" t="s">
        <v>665</v>
      </c>
      <c r="C390" s="124"/>
      <c r="D390" s="124"/>
      <c r="E390" s="124"/>
      <c r="F390" s="124"/>
      <c r="G390" s="124"/>
      <c r="H390" s="124"/>
      <c r="I390" s="124"/>
      <c r="J390" s="351"/>
    </row>
    <row r="394" spans="2:10" ht="26.25" customHeight="1">
      <c r="B394" s="1268" t="s">
        <v>1</v>
      </c>
      <c r="C394" s="1269" t="s">
        <v>667</v>
      </c>
      <c r="D394" s="1269" t="s">
        <v>668</v>
      </c>
      <c r="E394" s="1269" t="s">
        <v>669</v>
      </c>
      <c r="F394" s="1271" t="s">
        <v>670</v>
      </c>
      <c r="G394" s="1272"/>
      <c r="H394" s="1271" t="s">
        <v>671</v>
      </c>
      <c r="I394" s="1272"/>
    </row>
    <row r="395" spans="2:10" ht="60">
      <c r="B395" s="1268"/>
      <c r="C395" s="1270"/>
      <c r="D395" s="1270"/>
      <c r="E395" s="1270"/>
      <c r="F395" s="368" t="s">
        <v>672</v>
      </c>
      <c r="G395" s="368" t="s">
        <v>673</v>
      </c>
      <c r="H395" s="369" t="s">
        <v>674</v>
      </c>
      <c r="I395" s="369" t="s">
        <v>675</v>
      </c>
    </row>
    <row r="396" spans="2:10">
      <c r="B396" s="354">
        <v>1</v>
      </c>
      <c r="C396" s="355">
        <v>2</v>
      </c>
      <c r="D396" s="355">
        <v>3</v>
      </c>
      <c r="E396" s="355">
        <v>4</v>
      </c>
      <c r="F396" s="355">
        <v>5</v>
      </c>
      <c r="G396" s="355">
        <v>6</v>
      </c>
      <c r="H396" s="354">
        <v>7</v>
      </c>
      <c r="I396" s="354">
        <v>8</v>
      </c>
    </row>
    <row r="397" spans="2:10" ht="44.25">
      <c r="B397" s="370">
        <v>1</v>
      </c>
      <c r="C397" s="371" t="s">
        <v>1407</v>
      </c>
      <c r="D397" s="381">
        <v>220185140211000</v>
      </c>
      <c r="E397" s="372" t="s">
        <v>1406</v>
      </c>
      <c r="F397" s="373">
        <v>809894</v>
      </c>
      <c r="G397" s="374">
        <v>809894</v>
      </c>
      <c r="H397" s="375">
        <v>0</v>
      </c>
      <c r="I397" s="375">
        <v>0</v>
      </c>
    </row>
    <row r="398" spans="2:10">
      <c r="B398" s="370">
        <v>2</v>
      </c>
      <c r="C398" s="376"/>
      <c r="D398" s="377"/>
      <c r="E398" s="378"/>
      <c r="F398" s="379"/>
      <c r="G398" s="380"/>
      <c r="H398" s="378"/>
      <c r="I398" s="378"/>
    </row>
  </sheetData>
  <mergeCells count="51">
    <mergeCell ref="H6:I6"/>
    <mergeCell ref="B287:C287"/>
    <mergeCell ref="G1:J3"/>
    <mergeCell ref="B4:F4"/>
    <mergeCell ref="A294:A295"/>
    <mergeCell ref="B294:B295"/>
    <mergeCell ref="C294:C295"/>
    <mergeCell ref="D294:D295"/>
    <mergeCell ref="E294:F294"/>
    <mergeCell ref="G294:H294"/>
    <mergeCell ref="A5:I5"/>
    <mergeCell ref="A6:A7"/>
    <mergeCell ref="B6:B7"/>
    <mergeCell ref="C6:C7"/>
    <mergeCell ref="D6:D7"/>
    <mergeCell ref="E6:E7"/>
    <mergeCell ref="F6:G6"/>
    <mergeCell ref="B310:C310"/>
    <mergeCell ref="C292:E292"/>
    <mergeCell ref="A318:A319"/>
    <mergeCell ref="B318:B319"/>
    <mergeCell ref="C318:C319"/>
    <mergeCell ref="D318:D319"/>
    <mergeCell ref="E318:F318"/>
    <mergeCell ref="B373:B375"/>
    <mergeCell ref="G318:H318"/>
    <mergeCell ref="A354:B354"/>
    <mergeCell ref="B316:E316"/>
    <mergeCell ref="B363:B365"/>
    <mergeCell ref="B359:K359"/>
    <mergeCell ref="B360:K360"/>
    <mergeCell ref="C363:C365"/>
    <mergeCell ref="D363:F363"/>
    <mergeCell ref="G363:J363"/>
    <mergeCell ref="D364:D365"/>
    <mergeCell ref="E364:F364"/>
    <mergeCell ref="G364:G365"/>
    <mergeCell ref="H364:J364"/>
    <mergeCell ref="H394:I394"/>
    <mergeCell ref="C373:C375"/>
    <mergeCell ref="D373:F373"/>
    <mergeCell ref="G373:J373"/>
    <mergeCell ref="D374:D375"/>
    <mergeCell ref="E374:F374"/>
    <mergeCell ref="G374:G375"/>
    <mergeCell ref="H374:J374"/>
    <mergeCell ref="B394:B395"/>
    <mergeCell ref="C394:C395"/>
    <mergeCell ref="D394:D395"/>
    <mergeCell ref="E394:E395"/>
    <mergeCell ref="F394:G39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topLeftCell="A232" workbookViewId="0">
      <selection activeCell="B181" sqref="B181:E181"/>
    </sheetView>
  </sheetViews>
  <sheetFormatPr defaultRowHeight="15"/>
  <cols>
    <col min="1" max="1" width="6.28515625" customWidth="1"/>
    <col min="2" max="2" width="29.5703125" customWidth="1"/>
    <col min="3" max="3" width="17.7109375" customWidth="1"/>
    <col min="4" max="5" width="12.7109375" customWidth="1"/>
    <col min="6" max="6" width="14.42578125" customWidth="1"/>
    <col min="7" max="7" width="11" customWidth="1"/>
    <col min="8" max="8" width="14.85546875" customWidth="1"/>
    <col min="9" max="9" width="11.28515625" customWidth="1"/>
  </cols>
  <sheetData>
    <row r="1" spans="1:10">
      <c r="G1" s="1202" t="s">
        <v>1664</v>
      </c>
      <c r="H1" s="1202"/>
      <c r="I1" s="1202"/>
      <c r="J1" s="1202"/>
    </row>
    <row r="2" spans="1:10">
      <c r="G2" s="1202"/>
      <c r="H2" s="1202"/>
      <c r="I2" s="1202"/>
      <c r="J2" s="1202"/>
    </row>
    <row r="3" spans="1:10">
      <c r="G3" s="1202"/>
      <c r="H3" s="1202"/>
      <c r="I3" s="1202"/>
      <c r="J3" s="1202"/>
    </row>
    <row r="5" spans="1:10" ht="15.75">
      <c r="B5" s="1334" t="s">
        <v>2741</v>
      </c>
      <c r="C5" s="1334"/>
      <c r="D5" s="1334"/>
      <c r="E5" s="1334"/>
      <c r="F5" s="397"/>
    </row>
    <row r="7" spans="1:10">
      <c r="A7" s="1326" t="s">
        <v>1408</v>
      </c>
      <c r="B7" s="1326" t="s">
        <v>1409</v>
      </c>
      <c r="C7" s="1326" t="s">
        <v>1410</v>
      </c>
      <c r="D7" s="1326" t="s">
        <v>1411</v>
      </c>
      <c r="E7" s="1326" t="s">
        <v>6</v>
      </c>
      <c r="F7" s="1328" t="s">
        <v>1412</v>
      </c>
      <c r="G7" s="1329"/>
      <c r="H7" s="1328" t="s">
        <v>1413</v>
      </c>
      <c r="I7" s="1329"/>
    </row>
    <row r="8" spans="1:10" ht="28.5">
      <c r="A8" s="1327"/>
      <c r="B8" s="1327"/>
      <c r="C8" s="1327"/>
      <c r="D8" s="1327"/>
      <c r="E8" s="1327"/>
      <c r="F8" s="1" t="s">
        <v>1040</v>
      </c>
      <c r="G8" s="1" t="s">
        <v>1414</v>
      </c>
      <c r="H8" s="382" t="s">
        <v>1040</v>
      </c>
      <c r="I8" s="181" t="s">
        <v>1415</v>
      </c>
    </row>
    <row r="9" spans="1:10">
      <c r="A9" s="382">
        <v>1</v>
      </c>
      <c r="B9" s="383" t="s">
        <v>1416</v>
      </c>
      <c r="C9" s="382">
        <v>2013</v>
      </c>
      <c r="D9" s="382" t="s">
        <v>12</v>
      </c>
      <c r="E9" s="384">
        <v>5000</v>
      </c>
      <c r="F9" s="384">
        <v>70</v>
      </c>
      <c r="G9" s="22">
        <f>E9*F9</f>
        <v>350000</v>
      </c>
      <c r="H9" s="385">
        <f t="shared" ref="H9:H72" si="0">SUM(F9)</f>
        <v>70</v>
      </c>
      <c r="I9" s="385">
        <f>G9</f>
        <v>350000</v>
      </c>
    </row>
    <row r="10" spans="1:10">
      <c r="A10" s="382">
        <v>2</v>
      </c>
      <c r="B10" s="383" t="s">
        <v>1063</v>
      </c>
      <c r="C10" s="382">
        <v>2013</v>
      </c>
      <c r="D10" s="382" t="s">
        <v>12</v>
      </c>
      <c r="E10" s="384">
        <v>2600</v>
      </c>
      <c r="F10" s="384">
        <v>96</v>
      </c>
      <c r="G10" s="22">
        <f t="shared" ref="G10:G73" si="1">E10*F10</f>
        <v>249600</v>
      </c>
      <c r="H10" s="385">
        <f t="shared" si="0"/>
        <v>96</v>
      </c>
      <c r="I10" s="385">
        <f t="shared" ref="I10:I73" si="2">G10</f>
        <v>249600</v>
      </c>
    </row>
    <row r="11" spans="1:10">
      <c r="A11" s="382">
        <v>3</v>
      </c>
      <c r="B11" s="383" t="s">
        <v>762</v>
      </c>
      <c r="C11" s="382">
        <v>2013</v>
      </c>
      <c r="D11" s="382" t="s">
        <v>12</v>
      </c>
      <c r="E11" s="384">
        <v>2275</v>
      </c>
      <c r="F11" s="384">
        <v>95</v>
      </c>
      <c r="G11" s="22">
        <f t="shared" si="1"/>
        <v>216125</v>
      </c>
      <c r="H11" s="385">
        <f t="shared" si="0"/>
        <v>95</v>
      </c>
      <c r="I11" s="385">
        <f t="shared" si="2"/>
        <v>216125</v>
      </c>
    </row>
    <row r="12" spans="1:10">
      <c r="A12" s="382">
        <v>4</v>
      </c>
      <c r="B12" s="383" t="s">
        <v>759</v>
      </c>
      <c r="C12" s="382">
        <v>2013</v>
      </c>
      <c r="D12" s="382" t="s">
        <v>12</v>
      </c>
      <c r="E12" s="384">
        <v>390</v>
      </c>
      <c r="F12" s="384">
        <v>96</v>
      </c>
      <c r="G12" s="22">
        <f t="shared" si="1"/>
        <v>37440</v>
      </c>
      <c r="H12" s="385">
        <f t="shared" si="0"/>
        <v>96</v>
      </c>
      <c r="I12" s="385">
        <f t="shared" si="2"/>
        <v>37440</v>
      </c>
    </row>
    <row r="13" spans="1:10" s="79" customFormat="1">
      <c r="A13" s="382">
        <v>5</v>
      </c>
      <c r="B13" s="383" t="s">
        <v>1417</v>
      </c>
      <c r="C13" s="382">
        <v>2013</v>
      </c>
      <c r="D13" s="382" t="s">
        <v>12</v>
      </c>
      <c r="E13" s="384">
        <v>2587</v>
      </c>
      <c r="F13" s="384">
        <f>99-5</f>
        <v>94</v>
      </c>
      <c r="G13" s="22">
        <f t="shared" si="1"/>
        <v>243178</v>
      </c>
      <c r="H13" s="385">
        <f t="shared" si="0"/>
        <v>94</v>
      </c>
      <c r="I13" s="385">
        <f t="shared" si="2"/>
        <v>243178</v>
      </c>
    </row>
    <row r="14" spans="1:10">
      <c r="A14" s="382">
        <v>6</v>
      </c>
      <c r="B14" s="383" t="s">
        <v>1055</v>
      </c>
      <c r="C14" s="382">
        <v>2013</v>
      </c>
      <c r="D14" s="382" t="s">
        <v>12</v>
      </c>
      <c r="E14" s="384">
        <v>3575</v>
      </c>
      <c r="F14" s="384">
        <v>89</v>
      </c>
      <c r="G14" s="22">
        <f t="shared" si="1"/>
        <v>318175</v>
      </c>
      <c r="H14" s="385">
        <f t="shared" si="0"/>
        <v>89</v>
      </c>
      <c r="I14" s="385">
        <f t="shared" si="2"/>
        <v>318175</v>
      </c>
    </row>
    <row r="15" spans="1:10">
      <c r="A15" s="382">
        <v>7</v>
      </c>
      <c r="B15" s="383" t="s">
        <v>778</v>
      </c>
      <c r="C15" s="382">
        <v>2013</v>
      </c>
      <c r="D15" s="382" t="s">
        <v>12</v>
      </c>
      <c r="E15" s="384">
        <v>5814</v>
      </c>
      <c r="F15" s="384">
        <v>6</v>
      </c>
      <c r="G15" s="22">
        <f t="shared" si="1"/>
        <v>34884</v>
      </c>
      <c r="H15" s="385">
        <f t="shared" si="0"/>
        <v>6</v>
      </c>
      <c r="I15" s="385">
        <f t="shared" si="2"/>
        <v>34884</v>
      </c>
    </row>
    <row r="16" spans="1:10">
      <c r="A16" s="382">
        <v>8</v>
      </c>
      <c r="B16" s="383" t="s">
        <v>479</v>
      </c>
      <c r="C16" s="382">
        <v>2013</v>
      </c>
      <c r="D16" s="382" t="s">
        <v>12</v>
      </c>
      <c r="E16" s="384">
        <v>2275</v>
      </c>
      <c r="F16" s="384">
        <v>6</v>
      </c>
      <c r="G16" s="22">
        <f t="shared" si="1"/>
        <v>13650</v>
      </c>
      <c r="H16" s="385">
        <f t="shared" si="0"/>
        <v>6</v>
      </c>
      <c r="I16" s="385">
        <f t="shared" si="2"/>
        <v>13650</v>
      </c>
    </row>
    <row r="17" spans="1:9">
      <c r="A17" s="382">
        <v>9</v>
      </c>
      <c r="B17" s="383" t="s">
        <v>1418</v>
      </c>
      <c r="C17" s="382">
        <v>2013</v>
      </c>
      <c r="D17" s="382" t="s">
        <v>12</v>
      </c>
      <c r="E17" s="384">
        <v>35052</v>
      </c>
      <c r="F17" s="384">
        <v>6</v>
      </c>
      <c r="G17" s="22">
        <f t="shared" si="1"/>
        <v>210312</v>
      </c>
      <c r="H17" s="385">
        <f>SUM(F17)</f>
        <v>6</v>
      </c>
      <c r="I17" s="385">
        <f t="shared" si="2"/>
        <v>210312</v>
      </c>
    </row>
    <row r="18" spans="1:9">
      <c r="A18" s="382">
        <v>10</v>
      </c>
      <c r="B18" s="383" t="s">
        <v>1419</v>
      </c>
      <c r="C18" s="382">
        <v>2013</v>
      </c>
      <c r="D18" s="382" t="s">
        <v>12</v>
      </c>
      <c r="E18" s="384">
        <v>9224</v>
      </c>
      <c r="F18" s="384">
        <v>1</v>
      </c>
      <c r="G18" s="22">
        <f t="shared" si="1"/>
        <v>9224</v>
      </c>
      <c r="H18" s="385">
        <f>SUM(F18)</f>
        <v>1</v>
      </c>
      <c r="I18" s="385">
        <f t="shared" si="2"/>
        <v>9224</v>
      </c>
    </row>
    <row r="19" spans="1:9">
      <c r="A19" s="382">
        <v>11</v>
      </c>
      <c r="B19" s="383" t="s">
        <v>756</v>
      </c>
      <c r="C19" s="382">
        <v>2013</v>
      </c>
      <c r="D19" s="382" t="s">
        <v>12</v>
      </c>
      <c r="E19" s="384">
        <v>26000</v>
      </c>
      <c r="F19" s="384">
        <v>8</v>
      </c>
      <c r="G19" s="22">
        <f t="shared" si="1"/>
        <v>208000</v>
      </c>
      <c r="H19" s="385">
        <f t="shared" si="0"/>
        <v>8</v>
      </c>
      <c r="I19" s="385">
        <f t="shared" si="2"/>
        <v>208000</v>
      </c>
    </row>
    <row r="20" spans="1:9">
      <c r="A20" s="382">
        <v>12</v>
      </c>
      <c r="B20" s="386" t="s">
        <v>1420</v>
      </c>
      <c r="C20" s="382">
        <v>2013</v>
      </c>
      <c r="D20" s="382" t="s">
        <v>12</v>
      </c>
      <c r="E20" s="384">
        <v>26000</v>
      </c>
      <c r="F20" s="384">
        <v>19</v>
      </c>
      <c r="G20" s="22">
        <f t="shared" si="1"/>
        <v>494000</v>
      </c>
      <c r="H20" s="385">
        <f t="shared" si="0"/>
        <v>19</v>
      </c>
      <c r="I20" s="385">
        <f t="shared" si="2"/>
        <v>494000</v>
      </c>
    </row>
    <row r="21" spans="1:9">
      <c r="A21" s="382">
        <v>13</v>
      </c>
      <c r="B21" s="383" t="s">
        <v>746</v>
      </c>
      <c r="C21" s="382">
        <v>2013</v>
      </c>
      <c r="D21" s="382" t="s">
        <v>12</v>
      </c>
      <c r="E21" s="384">
        <v>3250</v>
      </c>
      <c r="F21" s="384">
        <v>97</v>
      </c>
      <c r="G21" s="22">
        <f t="shared" si="1"/>
        <v>315250</v>
      </c>
      <c r="H21" s="385">
        <f t="shared" si="0"/>
        <v>97</v>
      </c>
      <c r="I21" s="385">
        <f t="shared" si="2"/>
        <v>315250</v>
      </c>
    </row>
    <row r="22" spans="1:9">
      <c r="A22" s="382">
        <v>14</v>
      </c>
      <c r="B22" s="383" t="s">
        <v>745</v>
      </c>
      <c r="C22" s="382">
        <v>2013</v>
      </c>
      <c r="D22" s="382" t="s">
        <v>12</v>
      </c>
      <c r="E22" s="384">
        <v>13000</v>
      </c>
      <c r="F22" s="384">
        <v>22</v>
      </c>
      <c r="G22" s="22">
        <f t="shared" si="1"/>
        <v>286000</v>
      </c>
      <c r="H22" s="385">
        <f t="shared" si="0"/>
        <v>22</v>
      </c>
      <c r="I22" s="385">
        <f t="shared" si="2"/>
        <v>286000</v>
      </c>
    </row>
    <row r="23" spans="1:9">
      <c r="A23" s="382">
        <v>15</v>
      </c>
      <c r="B23" s="383" t="s">
        <v>1421</v>
      </c>
      <c r="C23" s="382">
        <v>2013</v>
      </c>
      <c r="D23" s="382" t="s">
        <v>12</v>
      </c>
      <c r="E23" s="384">
        <v>436</v>
      </c>
      <c r="F23" s="384">
        <v>9</v>
      </c>
      <c r="G23" s="22">
        <f t="shared" si="1"/>
        <v>3924</v>
      </c>
      <c r="H23" s="385">
        <f t="shared" si="0"/>
        <v>9</v>
      </c>
      <c r="I23" s="385">
        <f t="shared" si="2"/>
        <v>3924</v>
      </c>
    </row>
    <row r="24" spans="1:9">
      <c r="A24" s="382">
        <v>16</v>
      </c>
      <c r="B24" s="383" t="s">
        <v>779</v>
      </c>
      <c r="C24" s="382">
        <v>2013</v>
      </c>
      <c r="D24" s="382" t="s">
        <v>12</v>
      </c>
      <c r="E24" s="384">
        <v>394</v>
      </c>
      <c r="F24" s="384">
        <v>6</v>
      </c>
      <c r="G24" s="22">
        <f t="shared" si="1"/>
        <v>2364</v>
      </c>
      <c r="H24" s="385">
        <f t="shared" si="0"/>
        <v>6</v>
      </c>
      <c r="I24" s="385">
        <f t="shared" si="2"/>
        <v>2364</v>
      </c>
    </row>
    <row r="25" spans="1:9">
      <c r="A25" s="382">
        <v>17</v>
      </c>
      <c r="B25" s="383" t="s">
        <v>1422</v>
      </c>
      <c r="C25" s="382">
        <v>2013</v>
      </c>
      <c r="D25" s="382" t="s">
        <v>12</v>
      </c>
      <c r="E25" s="384">
        <v>9750</v>
      </c>
      <c r="F25" s="384">
        <v>3</v>
      </c>
      <c r="G25" s="22">
        <f t="shared" si="1"/>
        <v>29250</v>
      </c>
      <c r="H25" s="385">
        <f t="shared" si="0"/>
        <v>3</v>
      </c>
      <c r="I25" s="385">
        <f t="shared" si="2"/>
        <v>29250</v>
      </c>
    </row>
    <row r="26" spans="1:9">
      <c r="A26" s="382">
        <v>18</v>
      </c>
      <c r="B26" s="383" t="s">
        <v>1423</v>
      </c>
      <c r="C26" s="382">
        <v>2013</v>
      </c>
      <c r="D26" s="382" t="s">
        <v>12</v>
      </c>
      <c r="E26" s="384">
        <v>22750</v>
      </c>
      <c r="F26" s="384">
        <v>4</v>
      </c>
      <c r="G26" s="22">
        <f t="shared" si="1"/>
        <v>91000</v>
      </c>
      <c r="H26" s="385">
        <f t="shared" si="0"/>
        <v>4</v>
      </c>
      <c r="I26" s="385">
        <f t="shared" si="2"/>
        <v>91000</v>
      </c>
    </row>
    <row r="27" spans="1:9">
      <c r="A27" s="382">
        <v>19</v>
      </c>
      <c r="B27" s="383" t="s">
        <v>249</v>
      </c>
      <c r="C27" s="382">
        <v>2013</v>
      </c>
      <c r="D27" s="382" t="s">
        <v>12</v>
      </c>
      <c r="E27" s="30">
        <v>5004</v>
      </c>
      <c r="F27" s="384">
        <v>42</v>
      </c>
      <c r="G27" s="22">
        <f t="shared" si="1"/>
        <v>210168</v>
      </c>
      <c r="H27" s="385">
        <f t="shared" si="0"/>
        <v>42</v>
      </c>
      <c r="I27" s="385">
        <f t="shared" si="2"/>
        <v>210168</v>
      </c>
    </row>
    <row r="28" spans="1:9">
      <c r="A28" s="382">
        <v>20</v>
      </c>
      <c r="B28" s="383" t="s">
        <v>1424</v>
      </c>
      <c r="C28" s="382">
        <v>2013</v>
      </c>
      <c r="D28" s="382" t="s">
        <v>12</v>
      </c>
      <c r="E28" s="30">
        <v>11700</v>
      </c>
      <c r="F28" s="384">
        <v>3</v>
      </c>
      <c r="G28" s="22">
        <f t="shared" si="1"/>
        <v>35100</v>
      </c>
      <c r="H28" s="385">
        <f t="shared" si="0"/>
        <v>3</v>
      </c>
      <c r="I28" s="385">
        <f t="shared" si="2"/>
        <v>35100</v>
      </c>
    </row>
    <row r="29" spans="1:9">
      <c r="A29" s="382">
        <v>21</v>
      </c>
      <c r="B29" s="383" t="s">
        <v>1425</v>
      </c>
      <c r="C29" s="382">
        <v>2013</v>
      </c>
      <c r="D29" s="382" t="s">
        <v>12</v>
      </c>
      <c r="E29" s="30">
        <v>13000</v>
      </c>
      <c r="F29" s="384">
        <v>13</v>
      </c>
      <c r="G29" s="22">
        <f t="shared" si="1"/>
        <v>169000</v>
      </c>
      <c r="H29" s="385">
        <f t="shared" si="0"/>
        <v>13</v>
      </c>
      <c r="I29" s="385">
        <f t="shared" si="2"/>
        <v>169000</v>
      </c>
    </row>
    <row r="30" spans="1:9">
      <c r="A30" s="382">
        <v>22</v>
      </c>
      <c r="B30" s="383" t="s">
        <v>1426</v>
      </c>
      <c r="C30" s="382">
        <v>2013</v>
      </c>
      <c r="D30" s="382" t="s">
        <v>12</v>
      </c>
      <c r="E30" s="30">
        <v>39000</v>
      </c>
      <c r="F30" s="384">
        <v>1</v>
      </c>
      <c r="G30" s="22">
        <f t="shared" si="1"/>
        <v>39000</v>
      </c>
      <c r="H30" s="385">
        <f t="shared" si="0"/>
        <v>1</v>
      </c>
      <c r="I30" s="385">
        <f t="shared" si="2"/>
        <v>39000</v>
      </c>
    </row>
    <row r="31" spans="1:9">
      <c r="A31" s="382">
        <v>23</v>
      </c>
      <c r="B31" s="386" t="s">
        <v>1427</v>
      </c>
      <c r="C31" s="382">
        <v>2013</v>
      </c>
      <c r="D31" s="382" t="s">
        <v>12</v>
      </c>
      <c r="E31" s="30">
        <v>61750</v>
      </c>
      <c r="F31" s="384">
        <v>1</v>
      </c>
      <c r="G31" s="22">
        <f t="shared" si="1"/>
        <v>61750</v>
      </c>
      <c r="H31" s="385">
        <f t="shared" si="0"/>
        <v>1</v>
      </c>
      <c r="I31" s="385">
        <f t="shared" si="2"/>
        <v>61750</v>
      </c>
    </row>
    <row r="32" spans="1:9">
      <c r="A32" s="382">
        <v>24</v>
      </c>
      <c r="B32" s="383" t="s">
        <v>1428</v>
      </c>
      <c r="C32" s="382">
        <v>2013</v>
      </c>
      <c r="D32" s="382" t="s">
        <v>12</v>
      </c>
      <c r="E32" s="30">
        <v>3793</v>
      </c>
      <c r="F32" s="384">
        <v>4</v>
      </c>
      <c r="G32" s="22">
        <f t="shared" si="1"/>
        <v>15172</v>
      </c>
      <c r="H32" s="385">
        <f t="shared" si="0"/>
        <v>4</v>
      </c>
      <c r="I32" s="385">
        <f t="shared" si="2"/>
        <v>15172</v>
      </c>
    </row>
    <row r="33" spans="1:9">
      <c r="A33" s="382">
        <v>25</v>
      </c>
      <c r="B33" s="383" t="s">
        <v>1429</v>
      </c>
      <c r="C33" s="382">
        <v>2013</v>
      </c>
      <c r="D33" s="382" t="s">
        <v>12</v>
      </c>
      <c r="E33" s="30">
        <v>2469</v>
      </c>
      <c r="F33" s="384">
        <v>2</v>
      </c>
      <c r="G33" s="22">
        <f t="shared" si="1"/>
        <v>4938</v>
      </c>
      <c r="H33" s="385">
        <f t="shared" si="0"/>
        <v>2</v>
      </c>
      <c r="I33" s="385">
        <f t="shared" si="2"/>
        <v>4938</v>
      </c>
    </row>
    <row r="34" spans="1:9">
      <c r="A34" s="382">
        <v>26</v>
      </c>
      <c r="B34" s="383" t="s">
        <v>1430</v>
      </c>
      <c r="C34" s="382">
        <v>2013</v>
      </c>
      <c r="D34" s="382" t="s">
        <v>12</v>
      </c>
      <c r="E34" s="30">
        <v>3250</v>
      </c>
      <c r="F34" s="384">
        <v>7</v>
      </c>
      <c r="G34" s="22">
        <f t="shared" si="1"/>
        <v>22750</v>
      </c>
      <c r="H34" s="385">
        <f t="shared" si="0"/>
        <v>7</v>
      </c>
      <c r="I34" s="385">
        <f t="shared" si="2"/>
        <v>22750</v>
      </c>
    </row>
    <row r="35" spans="1:9">
      <c r="A35" s="382">
        <v>27</v>
      </c>
      <c r="B35" s="383" t="s">
        <v>1431</v>
      </c>
      <c r="C35" s="382">
        <v>2013</v>
      </c>
      <c r="D35" s="382" t="s">
        <v>12</v>
      </c>
      <c r="E35" s="30">
        <v>10721</v>
      </c>
      <c r="F35" s="384">
        <v>1</v>
      </c>
      <c r="G35" s="22">
        <f t="shared" si="1"/>
        <v>10721</v>
      </c>
      <c r="H35" s="385">
        <f t="shared" si="0"/>
        <v>1</v>
      </c>
      <c r="I35" s="385">
        <f t="shared" si="2"/>
        <v>10721</v>
      </c>
    </row>
    <row r="36" spans="1:9">
      <c r="A36" s="382">
        <v>28</v>
      </c>
      <c r="B36" s="383" t="s">
        <v>1432</v>
      </c>
      <c r="C36" s="382">
        <v>2013</v>
      </c>
      <c r="D36" s="382" t="s">
        <v>12</v>
      </c>
      <c r="E36" s="30">
        <v>61750</v>
      </c>
      <c r="F36" s="384">
        <v>1</v>
      </c>
      <c r="G36" s="22">
        <f t="shared" si="1"/>
        <v>61750</v>
      </c>
      <c r="H36" s="385">
        <f t="shared" si="0"/>
        <v>1</v>
      </c>
      <c r="I36" s="385">
        <f t="shared" si="2"/>
        <v>61750</v>
      </c>
    </row>
    <row r="37" spans="1:9">
      <c r="A37" s="382">
        <v>29</v>
      </c>
      <c r="B37" s="383" t="s">
        <v>1433</v>
      </c>
      <c r="C37" s="382">
        <v>2013</v>
      </c>
      <c r="D37" s="382" t="s">
        <v>12</v>
      </c>
      <c r="E37" s="30">
        <v>70000</v>
      </c>
      <c r="F37" s="384">
        <v>1</v>
      </c>
      <c r="G37" s="22">
        <f t="shared" si="1"/>
        <v>70000</v>
      </c>
      <c r="H37" s="385">
        <f t="shared" si="0"/>
        <v>1</v>
      </c>
      <c r="I37" s="385">
        <f t="shared" si="2"/>
        <v>70000</v>
      </c>
    </row>
    <row r="38" spans="1:9">
      <c r="A38" s="382">
        <v>30</v>
      </c>
      <c r="B38" s="383" t="s">
        <v>1434</v>
      </c>
      <c r="C38" s="382">
        <v>2013</v>
      </c>
      <c r="D38" s="382" t="s">
        <v>12</v>
      </c>
      <c r="E38" s="30">
        <v>5000</v>
      </c>
      <c r="F38" s="384">
        <v>1</v>
      </c>
      <c r="G38" s="22">
        <f t="shared" si="1"/>
        <v>5000</v>
      </c>
      <c r="H38" s="385">
        <f t="shared" si="0"/>
        <v>1</v>
      </c>
      <c r="I38" s="385">
        <f t="shared" si="2"/>
        <v>5000</v>
      </c>
    </row>
    <row r="39" spans="1:9">
      <c r="A39" s="382">
        <v>31</v>
      </c>
      <c r="B39" s="383" t="s">
        <v>1435</v>
      </c>
      <c r="C39" s="382">
        <v>2013</v>
      </c>
      <c r="D39" s="382" t="s">
        <v>12</v>
      </c>
      <c r="E39" s="30">
        <v>10000</v>
      </c>
      <c r="F39" s="384">
        <v>1</v>
      </c>
      <c r="G39" s="22">
        <f t="shared" si="1"/>
        <v>10000</v>
      </c>
      <c r="H39" s="385">
        <f t="shared" si="0"/>
        <v>1</v>
      </c>
      <c r="I39" s="385">
        <f t="shared" si="2"/>
        <v>10000</v>
      </c>
    </row>
    <row r="40" spans="1:9">
      <c r="A40" s="382">
        <v>32</v>
      </c>
      <c r="B40" s="383" t="s">
        <v>1436</v>
      </c>
      <c r="C40" s="382">
        <v>2013</v>
      </c>
      <c r="D40" s="382" t="s">
        <v>12</v>
      </c>
      <c r="E40" s="30">
        <v>2044</v>
      </c>
      <c r="F40" s="384">
        <v>1</v>
      </c>
      <c r="G40" s="22">
        <f t="shared" si="1"/>
        <v>2044</v>
      </c>
      <c r="H40" s="385">
        <f t="shared" si="0"/>
        <v>1</v>
      </c>
      <c r="I40" s="385">
        <f t="shared" si="2"/>
        <v>2044</v>
      </c>
    </row>
    <row r="41" spans="1:9">
      <c r="A41" s="382">
        <v>33</v>
      </c>
      <c r="B41" s="387" t="s">
        <v>1437</v>
      </c>
      <c r="C41" s="382">
        <v>2013</v>
      </c>
      <c r="D41" s="382" t="s">
        <v>12</v>
      </c>
      <c r="E41" s="384">
        <v>325</v>
      </c>
      <c r="F41" s="384">
        <v>4</v>
      </c>
      <c r="G41" s="22">
        <f t="shared" si="1"/>
        <v>1300</v>
      </c>
      <c r="H41" s="385">
        <f t="shared" si="0"/>
        <v>4</v>
      </c>
      <c r="I41" s="385">
        <f t="shared" si="2"/>
        <v>1300</v>
      </c>
    </row>
    <row r="42" spans="1:9">
      <c r="A42" s="382">
        <v>34</v>
      </c>
      <c r="B42" s="387" t="s">
        <v>727</v>
      </c>
      <c r="C42" s="382">
        <v>2013</v>
      </c>
      <c r="D42" s="382" t="s">
        <v>12</v>
      </c>
      <c r="E42" s="384">
        <v>20000</v>
      </c>
      <c r="F42" s="384">
        <v>1</v>
      </c>
      <c r="G42" s="22">
        <f t="shared" si="1"/>
        <v>20000</v>
      </c>
      <c r="H42" s="385">
        <f t="shared" si="0"/>
        <v>1</v>
      </c>
      <c r="I42" s="385">
        <f t="shared" si="2"/>
        <v>20000</v>
      </c>
    </row>
    <row r="43" spans="1:9">
      <c r="A43" s="382">
        <v>35</v>
      </c>
      <c r="B43" s="383" t="s">
        <v>1438</v>
      </c>
      <c r="C43" s="382">
        <v>2013</v>
      </c>
      <c r="D43" s="382" t="s">
        <v>12</v>
      </c>
      <c r="E43" s="384">
        <v>130000</v>
      </c>
      <c r="F43" s="384">
        <v>2</v>
      </c>
      <c r="G43" s="22">
        <f t="shared" si="1"/>
        <v>260000</v>
      </c>
      <c r="H43" s="385">
        <f t="shared" si="0"/>
        <v>2</v>
      </c>
      <c r="I43" s="385">
        <f t="shared" si="2"/>
        <v>260000</v>
      </c>
    </row>
    <row r="44" spans="1:9">
      <c r="A44" s="382">
        <v>36</v>
      </c>
      <c r="B44" s="383" t="s">
        <v>1439</v>
      </c>
      <c r="C44" s="382">
        <v>2013</v>
      </c>
      <c r="D44" s="382" t="s">
        <v>12</v>
      </c>
      <c r="E44" s="384">
        <v>9750</v>
      </c>
      <c r="F44" s="384">
        <v>2</v>
      </c>
      <c r="G44" s="22">
        <f t="shared" si="1"/>
        <v>19500</v>
      </c>
      <c r="H44" s="385">
        <f t="shared" si="0"/>
        <v>2</v>
      </c>
      <c r="I44" s="385">
        <f t="shared" si="2"/>
        <v>19500</v>
      </c>
    </row>
    <row r="45" spans="1:9">
      <c r="A45" s="382">
        <v>37</v>
      </c>
      <c r="B45" s="383" t="s">
        <v>752</v>
      </c>
      <c r="C45" s="382">
        <v>2013</v>
      </c>
      <c r="D45" s="382" t="s">
        <v>12</v>
      </c>
      <c r="E45" s="384">
        <v>16250</v>
      </c>
      <c r="F45" s="384">
        <v>4</v>
      </c>
      <c r="G45" s="22">
        <f t="shared" si="1"/>
        <v>65000</v>
      </c>
      <c r="H45" s="385">
        <f t="shared" si="0"/>
        <v>4</v>
      </c>
      <c r="I45" s="385">
        <f t="shared" si="2"/>
        <v>65000</v>
      </c>
    </row>
    <row r="46" spans="1:9">
      <c r="A46" s="382">
        <v>38</v>
      </c>
      <c r="B46" s="383" t="s">
        <v>341</v>
      </c>
      <c r="C46" s="382">
        <v>2013</v>
      </c>
      <c r="D46" s="382" t="s">
        <v>12</v>
      </c>
      <c r="E46" s="384">
        <v>150000</v>
      </c>
      <c r="F46" s="384">
        <v>1</v>
      </c>
      <c r="G46" s="22">
        <f t="shared" si="1"/>
        <v>150000</v>
      </c>
      <c r="H46" s="385">
        <f t="shared" si="0"/>
        <v>1</v>
      </c>
      <c r="I46" s="385">
        <f t="shared" si="2"/>
        <v>150000</v>
      </c>
    </row>
    <row r="47" spans="1:9">
      <c r="A47" s="382">
        <v>39</v>
      </c>
      <c r="B47" s="383" t="s">
        <v>1440</v>
      </c>
      <c r="C47" s="382">
        <v>2013</v>
      </c>
      <c r="D47" s="382" t="s">
        <v>12</v>
      </c>
      <c r="E47" s="384">
        <v>54600</v>
      </c>
      <c r="F47" s="384">
        <v>1</v>
      </c>
      <c r="G47" s="22">
        <f t="shared" si="1"/>
        <v>54600</v>
      </c>
      <c r="H47" s="385">
        <f t="shared" si="0"/>
        <v>1</v>
      </c>
      <c r="I47" s="385">
        <f t="shared" si="2"/>
        <v>54600</v>
      </c>
    </row>
    <row r="48" spans="1:9">
      <c r="A48" s="382">
        <v>40</v>
      </c>
      <c r="B48" s="383" t="s">
        <v>757</v>
      </c>
      <c r="C48" s="382">
        <v>2013</v>
      </c>
      <c r="D48" s="382" t="s">
        <v>12</v>
      </c>
      <c r="E48" s="384">
        <v>1859</v>
      </c>
      <c r="F48" s="384">
        <v>2</v>
      </c>
      <c r="G48" s="22">
        <f t="shared" si="1"/>
        <v>3718</v>
      </c>
      <c r="H48" s="385">
        <f t="shared" si="0"/>
        <v>2</v>
      </c>
      <c r="I48" s="385">
        <f t="shared" si="2"/>
        <v>3718</v>
      </c>
    </row>
    <row r="49" spans="1:9">
      <c r="A49" s="382">
        <v>41</v>
      </c>
      <c r="B49" s="383" t="s">
        <v>1441</v>
      </c>
      <c r="C49" s="382">
        <v>2013</v>
      </c>
      <c r="D49" s="382" t="s">
        <v>12</v>
      </c>
      <c r="E49" s="384">
        <v>2647</v>
      </c>
      <c r="F49" s="384">
        <v>1</v>
      </c>
      <c r="G49" s="22">
        <f t="shared" si="1"/>
        <v>2647</v>
      </c>
      <c r="H49" s="385">
        <f t="shared" si="0"/>
        <v>1</v>
      </c>
      <c r="I49" s="385">
        <f t="shared" si="2"/>
        <v>2647</v>
      </c>
    </row>
    <row r="50" spans="1:9">
      <c r="A50" s="382">
        <v>42</v>
      </c>
      <c r="B50" s="383" t="s">
        <v>1442</v>
      </c>
      <c r="C50" s="382">
        <v>2013</v>
      </c>
      <c r="D50" s="382" t="s">
        <v>12</v>
      </c>
      <c r="E50" s="384">
        <v>2535</v>
      </c>
      <c r="F50" s="384">
        <v>419</v>
      </c>
      <c r="G50" s="22">
        <f t="shared" si="1"/>
        <v>1062165</v>
      </c>
      <c r="H50" s="385">
        <f t="shared" si="0"/>
        <v>419</v>
      </c>
      <c r="I50" s="385">
        <f t="shared" si="2"/>
        <v>1062165</v>
      </c>
    </row>
    <row r="51" spans="1:9" s="79" customFormat="1">
      <c r="A51" s="382">
        <v>43</v>
      </c>
      <c r="B51" s="383" t="s">
        <v>1443</v>
      </c>
      <c r="C51" s="382">
        <v>2013</v>
      </c>
      <c r="D51" s="382" t="s">
        <v>12</v>
      </c>
      <c r="E51" s="384">
        <v>2715</v>
      </c>
      <c r="F51" s="384">
        <f>28-2-2-4</f>
        <v>20</v>
      </c>
      <c r="G51" s="22">
        <f t="shared" si="1"/>
        <v>54300</v>
      </c>
      <c r="H51" s="385">
        <f t="shared" si="0"/>
        <v>20</v>
      </c>
      <c r="I51" s="385">
        <f t="shared" si="2"/>
        <v>54300</v>
      </c>
    </row>
    <row r="52" spans="1:9">
      <c r="A52" s="382">
        <v>44</v>
      </c>
      <c r="B52" s="383" t="s">
        <v>185</v>
      </c>
      <c r="C52" s="382">
        <v>2013</v>
      </c>
      <c r="D52" s="382" t="s">
        <v>12</v>
      </c>
      <c r="E52" s="30">
        <v>7000</v>
      </c>
      <c r="F52" s="384">
        <v>74</v>
      </c>
      <c r="G52" s="22">
        <f t="shared" si="1"/>
        <v>518000</v>
      </c>
      <c r="H52" s="385">
        <f t="shared" si="0"/>
        <v>74</v>
      </c>
      <c r="I52" s="385">
        <f t="shared" si="2"/>
        <v>518000</v>
      </c>
    </row>
    <row r="53" spans="1:9">
      <c r="A53" s="382">
        <v>45</v>
      </c>
      <c r="B53" s="383" t="s">
        <v>1444</v>
      </c>
      <c r="C53" s="382">
        <v>2013</v>
      </c>
      <c r="D53" s="382" t="s">
        <v>12</v>
      </c>
      <c r="E53" s="30">
        <v>40000</v>
      </c>
      <c r="F53" s="384">
        <v>2</v>
      </c>
      <c r="G53" s="22">
        <f t="shared" si="1"/>
        <v>80000</v>
      </c>
      <c r="H53" s="385">
        <f t="shared" si="0"/>
        <v>2</v>
      </c>
      <c r="I53" s="385">
        <f t="shared" si="2"/>
        <v>80000</v>
      </c>
    </row>
    <row r="54" spans="1:9">
      <c r="A54" s="382">
        <v>46</v>
      </c>
      <c r="B54" s="383" t="s">
        <v>1445</v>
      </c>
      <c r="C54" s="382">
        <v>2013</v>
      </c>
      <c r="D54" s="382" t="s">
        <v>12</v>
      </c>
      <c r="E54" s="384">
        <v>16250</v>
      </c>
      <c r="F54" s="384">
        <v>2</v>
      </c>
      <c r="G54" s="22">
        <f t="shared" si="1"/>
        <v>32500</v>
      </c>
      <c r="H54" s="385">
        <f t="shared" si="0"/>
        <v>2</v>
      </c>
      <c r="I54" s="385">
        <f t="shared" si="2"/>
        <v>32500</v>
      </c>
    </row>
    <row r="55" spans="1:9">
      <c r="A55" s="382">
        <v>47</v>
      </c>
      <c r="B55" s="87" t="s">
        <v>1433</v>
      </c>
      <c r="C55" s="382">
        <v>2013</v>
      </c>
      <c r="D55" s="382" t="s">
        <v>12</v>
      </c>
      <c r="E55" s="384">
        <v>152100</v>
      </c>
      <c r="F55" s="384">
        <v>1</v>
      </c>
      <c r="G55" s="22">
        <f t="shared" si="1"/>
        <v>152100</v>
      </c>
      <c r="H55" s="385">
        <f t="shared" si="0"/>
        <v>1</v>
      </c>
      <c r="I55" s="385">
        <f t="shared" si="2"/>
        <v>152100</v>
      </c>
    </row>
    <row r="56" spans="1:9">
      <c r="A56" s="382">
        <v>48</v>
      </c>
      <c r="B56" s="383" t="s">
        <v>1446</v>
      </c>
      <c r="C56" s="382">
        <v>2013</v>
      </c>
      <c r="D56" s="382" t="s">
        <v>12</v>
      </c>
      <c r="E56" s="384">
        <v>390000</v>
      </c>
      <c r="F56" s="384">
        <v>1</v>
      </c>
      <c r="G56" s="22">
        <f t="shared" si="1"/>
        <v>390000</v>
      </c>
      <c r="H56" s="385">
        <f t="shared" si="0"/>
        <v>1</v>
      </c>
      <c r="I56" s="385">
        <f t="shared" si="2"/>
        <v>390000</v>
      </c>
    </row>
    <row r="57" spans="1:9">
      <c r="A57" s="382">
        <v>49</v>
      </c>
      <c r="B57" s="383" t="s">
        <v>1447</v>
      </c>
      <c r="C57" s="382">
        <v>2013</v>
      </c>
      <c r="D57" s="382" t="s">
        <v>12</v>
      </c>
      <c r="E57" s="384">
        <v>61750</v>
      </c>
      <c r="F57" s="384">
        <v>1</v>
      </c>
      <c r="G57" s="22">
        <f t="shared" si="1"/>
        <v>61750</v>
      </c>
      <c r="H57" s="385">
        <f t="shared" si="0"/>
        <v>1</v>
      </c>
      <c r="I57" s="385">
        <f t="shared" si="2"/>
        <v>61750</v>
      </c>
    </row>
    <row r="58" spans="1:9">
      <c r="A58" s="382">
        <v>50</v>
      </c>
      <c r="B58" s="383" t="s">
        <v>1448</v>
      </c>
      <c r="C58" s="382">
        <v>2013</v>
      </c>
      <c r="D58" s="382" t="s">
        <v>12</v>
      </c>
      <c r="E58" s="384">
        <v>3900</v>
      </c>
      <c r="F58" s="384">
        <v>1</v>
      </c>
      <c r="G58" s="22">
        <f t="shared" si="1"/>
        <v>3900</v>
      </c>
      <c r="H58" s="385">
        <f t="shared" si="0"/>
        <v>1</v>
      </c>
      <c r="I58" s="385">
        <f t="shared" si="2"/>
        <v>3900</v>
      </c>
    </row>
    <row r="59" spans="1:9">
      <c r="A59" s="382">
        <v>51</v>
      </c>
      <c r="B59" s="383" t="s">
        <v>1449</v>
      </c>
      <c r="C59" s="382">
        <v>2013</v>
      </c>
      <c r="D59" s="382" t="s">
        <v>12</v>
      </c>
      <c r="E59" s="384">
        <v>5200</v>
      </c>
      <c r="F59" s="384">
        <v>2</v>
      </c>
      <c r="G59" s="22">
        <f t="shared" si="1"/>
        <v>10400</v>
      </c>
      <c r="H59" s="385">
        <f t="shared" si="0"/>
        <v>2</v>
      </c>
      <c r="I59" s="385">
        <f t="shared" si="2"/>
        <v>10400</v>
      </c>
    </row>
    <row r="60" spans="1:9">
      <c r="A60" s="382">
        <v>52</v>
      </c>
      <c r="B60" s="383" t="s">
        <v>1450</v>
      </c>
      <c r="C60" s="382">
        <v>2013</v>
      </c>
      <c r="D60" s="382" t="s">
        <v>12</v>
      </c>
      <c r="E60" s="384">
        <v>2535</v>
      </c>
      <c r="F60" s="384">
        <v>176</v>
      </c>
      <c r="G60" s="22">
        <f t="shared" si="1"/>
        <v>446160</v>
      </c>
      <c r="H60" s="385">
        <f t="shared" si="0"/>
        <v>176</v>
      </c>
      <c r="I60" s="385">
        <f t="shared" si="2"/>
        <v>446160</v>
      </c>
    </row>
    <row r="61" spans="1:9">
      <c r="A61" s="382">
        <v>53</v>
      </c>
      <c r="B61" s="383" t="s">
        <v>1451</v>
      </c>
      <c r="C61" s="382">
        <v>2017</v>
      </c>
      <c r="D61" s="382" t="s">
        <v>12</v>
      </c>
      <c r="E61" s="384">
        <v>40000</v>
      </c>
      <c r="F61" s="384">
        <v>1</v>
      </c>
      <c r="G61" s="22">
        <f t="shared" si="1"/>
        <v>40000</v>
      </c>
      <c r="H61" s="385">
        <f t="shared" si="0"/>
        <v>1</v>
      </c>
      <c r="I61" s="385">
        <f t="shared" si="2"/>
        <v>40000</v>
      </c>
    </row>
    <row r="62" spans="1:9">
      <c r="A62" s="382">
        <v>54</v>
      </c>
      <c r="B62" s="383" t="s">
        <v>1452</v>
      </c>
      <c r="C62" s="382">
        <v>2017</v>
      </c>
      <c r="D62" s="382" t="s">
        <v>12</v>
      </c>
      <c r="E62" s="384">
        <v>2765</v>
      </c>
      <c r="F62" s="384">
        <v>1</v>
      </c>
      <c r="G62" s="22">
        <f t="shared" si="1"/>
        <v>2765</v>
      </c>
      <c r="H62" s="385">
        <f t="shared" si="0"/>
        <v>1</v>
      </c>
      <c r="I62" s="385">
        <f t="shared" si="2"/>
        <v>2765</v>
      </c>
    </row>
    <row r="63" spans="1:9">
      <c r="A63" s="382">
        <v>55</v>
      </c>
      <c r="B63" s="383" t="s">
        <v>1416</v>
      </c>
      <c r="C63" s="382">
        <v>2017</v>
      </c>
      <c r="D63" s="382" t="s">
        <v>12</v>
      </c>
      <c r="E63" s="384">
        <v>11850</v>
      </c>
      <c r="F63" s="384">
        <v>20</v>
      </c>
      <c r="G63" s="22">
        <f t="shared" si="1"/>
        <v>237000</v>
      </c>
      <c r="H63" s="385">
        <f t="shared" si="0"/>
        <v>20</v>
      </c>
      <c r="I63" s="385">
        <f t="shared" si="2"/>
        <v>237000</v>
      </c>
    </row>
    <row r="64" spans="1:9">
      <c r="A64" s="382">
        <v>56</v>
      </c>
      <c r="B64" s="383" t="s">
        <v>1453</v>
      </c>
      <c r="C64" s="382">
        <v>2017</v>
      </c>
      <c r="D64" s="382" t="s">
        <v>12</v>
      </c>
      <c r="E64" s="384">
        <v>7900</v>
      </c>
      <c r="F64" s="384">
        <v>20</v>
      </c>
      <c r="G64" s="22">
        <f t="shared" si="1"/>
        <v>158000</v>
      </c>
      <c r="H64" s="385">
        <f t="shared" si="0"/>
        <v>20</v>
      </c>
      <c r="I64" s="385">
        <f t="shared" si="2"/>
        <v>158000</v>
      </c>
    </row>
    <row r="65" spans="1:9">
      <c r="A65" s="382">
        <v>57</v>
      </c>
      <c r="B65" s="383" t="s">
        <v>1454</v>
      </c>
      <c r="C65" s="382">
        <v>2017</v>
      </c>
      <c r="D65" s="382" t="s">
        <v>12</v>
      </c>
      <c r="E65" s="384">
        <v>1817</v>
      </c>
      <c r="F65" s="384">
        <v>35</v>
      </c>
      <c r="G65" s="22">
        <f t="shared" si="1"/>
        <v>63595</v>
      </c>
      <c r="H65" s="385">
        <f t="shared" si="0"/>
        <v>35</v>
      </c>
      <c r="I65" s="385">
        <f t="shared" si="2"/>
        <v>63595</v>
      </c>
    </row>
    <row r="66" spans="1:9">
      <c r="A66" s="382">
        <v>58</v>
      </c>
      <c r="B66" s="383" t="s">
        <v>442</v>
      </c>
      <c r="C66" s="382">
        <v>2017</v>
      </c>
      <c r="D66" s="382" t="s">
        <v>12</v>
      </c>
      <c r="E66" s="384">
        <v>5925</v>
      </c>
      <c r="F66" s="384">
        <v>1</v>
      </c>
      <c r="G66" s="22">
        <f t="shared" si="1"/>
        <v>5925</v>
      </c>
      <c r="H66" s="385">
        <f t="shared" si="0"/>
        <v>1</v>
      </c>
      <c r="I66" s="385">
        <f t="shared" si="2"/>
        <v>5925</v>
      </c>
    </row>
    <row r="67" spans="1:9">
      <c r="A67" s="382">
        <v>59</v>
      </c>
      <c r="B67" s="383" t="s">
        <v>1455</v>
      </c>
      <c r="C67" s="382">
        <v>2017</v>
      </c>
      <c r="D67" s="382" t="s">
        <v>12</v>
      </c>
      <c r="E67" s="384">
        <v>52077</v>
      </c>
      <c r="F67" s="384">
        <v>1</v>
      </c>
      <c r="G67" s="22">
        <f t="shared" si="1"/>
        <v>52077</v>
      </c>
      <c r="H67" s="385">
        <f t="shared" si="0"/>
        <v>1</v>
      </c>
      <c r="I67" s="385">
        <f t="shared" si="2"/>
        <v>52077</v>
      </c>
    </row>
    <row r="68" spans="1:9">
      <c r="A68" s="382">
        <v>60</v>
      </c>
      <c r="B68" s="383" t="s">
        <v>1456</v>
      </c>
      <c r="C68" s="382">
        <v>2017</v>
      </c>
      <c r="D68" s="382" t="s">
        <v>12</v>
      </c>
      <c r="E68" s="384">
        <v>8532</v>
      </c>
      <c r="F68" s="384">
        <v>1</v>
      </c>
      <c r="G68" s="22">
        <f t="shared" si="1"/>
        <v>8532</v>
      </c>
      <c r="H68" s="385">
        <f t="shared" si="0"/>
        <v>1</v>
      </c>
      <c r="I68" s="385">
        <f t="shared" si="2"/>
        <v>8532</v>
      </c>
    </row>
    <row r="69" spans="1:9">
      <c r="A69" s="382">
        <v>61</v>
      </c>
      <c r="B69" s="383" t="s">
        <v>1457</v>
      </c>
      <c r="C69" s="382">
        <v>2017</v>
      </c>
      <c r="D69" s="382" t="s">
        <v>12</v>
      </c>
      <c r="E69" s="384">
        <v>38710</v>
      </c>
      <c r="F69" s="384">
        <v>1</v>
      </c>
      <c r="G69" s="22">
        <f t="shared" si="1"/>
        <v>38710</v>
      </c>
      <c r="H69" s="385">
        <f t="shared" si="0"/>
        <v>1</v>
      </c>
      <c r="I69" s="385">
        <f t="shared" si="2"/>
        <v>38710</v>
      </c>
    </row>
    <row r="70" spans="1:9">
      <c r="A70" s="382">
        <v>62</v>
      </c>
      <c r="B70" s="383" t="s">
        <v>1458</v>
      </c>
      <c r="C70" s="382">
        <v>2017</v>
      </c>
      <c r="D70" s="382" t="s">
        <v>12</v>
      </c>
      <c r="E70" s="384">
        <v>3713</v>
      </c>
      <c r="F70" s="384">
        <v>1</v>
      </c>
      <c r="G70" s="22">
        <f t="shared" si="1"/>
        <v>3713</v>
      </c>
      <c r="H70" s="385">
        <f t="shared" si="0"/>
        <v>1</v>
      </c>
      <c r="I70" s="385">
        <f t="shared" si="2"/>
        <v>3713</v>
      </c>
    </row>
    <row r="71" spans="1:9">
      <c r="A71" s="382">
        <v>63</v>
      </c>
      <c r="B71" s="383" t="s">
        <v>1459</v>
      </c>
      <c r="C71" s="382">
        <v>2017</v>
      </c>
      <c r="D71" s="382" t="s">
        <v>12</v>
      </c>
      <c r="E71" s="384">
        <v>15010</v>
      </c>
      <c r="F71" s="384">
        <v>1</v>
      </c>
      <c r="G71" s="22">
        <f t="shared" si="1"/>
        <v>15010</v>
      </c>
      <c r="H71" s="385">
        <f t="shared" si="0"/>
        <v>1</v>
      </c>
      <c r="I71" s="385">
        <f t="shared" si="2"/>
        <v>15010</v>
      </c>
    </row>
    <row r="72" spans="1:9">
      <c r="A72" s="382">
        <v>64</v>
      </c>
      <c r="B72" s="383" t="s">
        <v>1460</v>
      </c>
      <c r="C72" s="382">
        <v>2017</v>
      </c>
      <c r="D72" s="382" t="s">
        <v>12</v>
      </c>
      <c r="E72" s="384">
        <v>18881</v>
      </c>
      <c r="F72" s="384">
        <v>1</v>
      </c>
      <c r="G72" s="22">
        <f t="shared" si="1"/>
        <v>18881</v>
      </c>
      <c r="H72" s="385">
        <f t="shared" si="0"/>
        <v>1</v>
      </c>
      <c r="I72" s="385">
        <f t="shared" si="2"/>
        <v>18881</v>
      </c>
    </row>
    <row r="73" spans="1:9">
      <c r="A73" s="382">
        <v>65</v>
      </c>
      <c r="B73" s="383" t="s">
        <v>1461</v>
      </c>
      <c r="C73" s="382">
        <v>2017</v>
      </c>
      <c r="D73" s="382" t="s">
        <v>12</v>
      </c>
      <c r="E73" s="384">
        <v>4740</v>
      </c>
      <c r="F73" s="384">
        <v>10</v>
      </c>
      <c r="G73" s="22">
        <f t="shared" si="1"/>
        <v>47400</v>
      </c>
      <c r="H73" s="385">
        <f t="shared" ref="H73:H136" si="3">SUM(F73)</f>
        <v>10</v>
      </c>
      <c r="I73" s="385">
        <f t="shared" si="2"/>
        <v>47400</v>
      </c>
    </row>
    <row r="74" spans="1:9">
      <c r="A74" s="382">
        <v>66</v>
      </c>
      <c r="B74" s="383" t="s">
        <v>1462</v>
      </c>
      <c r="C74" s="382">
        <v>2017</v>
      </c>
      <c r="D74" s="382" t="s">
        <v>12</v>
      </c>
      <c r="E74" s="384">
        <v>123840</v>
      </c>
      <c r="F74" s="384">
        <v>1</v>
      </c>
      <c r="G74" s="22">
        <f t="shared" ref="G74:G137" si="4">E74*F74</f>
        <v>123840</v>
      </c>
      <c r="H74" s="385">
        <f t="shared" si="3"/>
        <v>1</v>
      </c>
      <c r="I74" s="385">
        <f t="shared" ref="I74:I137" si="5">G74</f>
        <v>123840</v>
      </c>
    </row>
    <row r="75" spans="1:9">
      <c r="A75" s="382">
        <v>67</v>
      </c>
      <c r="B75" s="383" t="s">
        <v>1463</v>
      </c>
      <c r="C75" s="382">
        <v>2017</v>
      </c>
      <c r="D75" s="382" t="s">
        <v>12</v>
      </c>
      <c r="E75" s="384">
        <v>140160</v>
      </c>
      <c r="F75" s="384">
        <v>1</v>
      </c>
      <c r="G75" s="22">
        <f t="shared" si="4"/>
        <v>140160</v>
      </c>
      <c r="H75" s="385">
        <f t="shared" si="3"/>
        <v>1</v>
      </c>
      <c r="I75" s="385">
        <f t="shared" si="5"/>
        <v>140160</v>
      </c>
    </row>
    <row r="76" spans="1:9">
      <c r="A76" s="382">
        <v>68</v>
      </c>
      <c r="B76" s="383" t="s">
        <v>154</v>
      </c>
      <c r="C76" s="382">
        <v>2017</v>
      </c>
      <c r="D76" s="382" t="s">
        <v>12</v>
      </c>
      <c r="E76" s="384">
        <v>134300</v>
      </c>
      <c r="F76" s="384">
        <v>1</v>
      </c>
      <c r="G76" s="22">
        <f t="shared" si="4"/>
        <v>134300</v>
      </c>
      <c r="H76" s="385">
        <f t="shared" si="3"/>
        <v>1</v>
      </c>
      <c r="I76" s="385">
        <f t="shared" si="5"/>
        <v>134300</v>
      </c>
    </row>
    <row r="77" spans="1:9">
      <c r="A77" s="382">
        <v>69</v>
      </c>
      <c r="B77" s="387" t="s">
        <v>1464</v>
      </c>
      <c r="C77" s="382">
        <v>2017</v>
      </c>
      <c r="D77" s="382" t="s">
        <v>12</v>
      </c>
      <c r="E77" s="384">
        <v>5530</v>
      </c>
      <c r="F77" s="384">
        <v>1</v>
      </c>
      <c r="G77" s="22">
        <f t="shared" si="4"/>
        <v>5530</v>
      </c>
      <c r="H77" s="385">
        <f t="shared" si="3"/>
        <v>1</v>
      </c>
      <c r="I77" s="385">
        <f t="shared" si="5"/>
        <v>5530</v>
      </c>
    </row>
    <row r="78" spans="1:9">
      <c r="A78" s="382">
        <v>70</v>
      </c>
      <c r="B78" s="387" t="s">
        <v>1465</v>
      </c>
      <c r="C78" s="382">
        <v>2017</v>
      </c>
      <c r="D78" s="382" t="s">
        <v>12</v>
      </c>
      <c r="E78" s="384">
        <v>9480</v>
      </c>
      <c r="F78" s="384">
        <v>1</v>
      </c>
      <c r="G78" s="22">
        <f t="shared" si="4"/>
        <v>9480</v>
      </c>
      <c r="H78" s="385">
        <f t="shared" si="3"/>
        <v>1</v>
      </c>
      <c r="I78" s="385">
        <f t="shared" si="5"/>
        <v>9480</v>
      </c>
    </row>
    <row r="79" spans="1:9">
      <c r="A79" s="382">
        <v>71</v>
      </c>
      <c r="B79" s="388" t="s">
        <v>1428</v>
      </c>
      <c r="C79" s="382">
        <v>2017</v>
      </c>
      <c r="D79" s="382" t="s">
        <v>12</v>
      </c>
      <c r="E79" s="30">
        <v>3081</v>
      </c>
      <c r="F79" s="384">
        <v>1</v>
      </c>
      <c r="G79" s="22">
        <f t="shared" si="4"/>
        <v>3081</v>
      </c>
      <c r="H79" s="385">
        <f t="shared" si="3"/>
        <v>1</v>
      </c>
      <c r="I79" s="385">
        <f t="shared" si="5"/>
        <v>3081</v>
      </c>
    </row>
    <row r="80" spans="1:9">
      <c r="A80" s="382">
        <v>72</v>
      </c>
      <c r="B80" s="383" t="s">
        <v>154</v>
      </c>
      <c r="C80" s="382">
        <v>2018</v>
      </c>
      <c r="D80" s="382" t="s">
        <v>12</v>
      </c>
      <c r="E80" s="30">
        <v>130000</v>
      </c>
      <c r="F80" s="384">
        <v>1</v>
      </c>
      <c r="G80" s="22">
        <f t="shared" si="4"/>
        <v>130000</v>
      </c>
      <c r="H80" s="385">
        <f t="shared" si="3"/>
        <v>1</v>
      </c>
      <c r="I80" s="385">
        <f t="shared" si="5"/>
        <v>130000</v>
      </c>
    </row>
    <row r="81" spans="1:9">
      <c r="A81" s="382">
        <v>73</v>
      </c>
      <c r="B81" s="383" t="s">
        <v>1451</v>
      </c>
      <c r="C81" s="382">
        <v>2018</v>
      </c>
      <c r="D81" s="382" t="s">
        <v>12</v>
      </c>
      <c r="E81" s="30">
        <v>86110</v>
      </c>
      <c r="F81" s="384">
        <v>1</v>
      </c>
      <c r="G81" s="22">
        <f t="shared" si="4"/>
        <v>86110</v>
      </c>
      <c r="H81" s="385">
        <f t="shared" si="3"/>
        <v>1</v>
      </c>
      <c r="I81" s="385">
        <f t="shared" si="5"/>
        <v>86110</v>
      </c>
    </row>
    <row r="82" spans="1:9">
      <c r="A82" s="382">
        <v>74</v>
      </c>
      <c r="B82" s="383" t="s">
        <v>1466</v>
      </c>
      <c r="C82" s="382">
        <v>2018</v>
      </c>
      <c r="D82" s="382" t="s">
        <v>12</v>
      </c>
      <c r="E82" s="30">
        <v>444444</v>
      </c>
      <c r="F82" s="384">
        <v>1</v>
      </c>
      <c r="G82" s="22">
        <f t="shared" si="4"/>
        <v>444444</v>
      </c>
      <c r="H82" s="385">
        <f t="shared" si="3"/>
        <v>1</v>
      </c>
      <c r="I82" s="385">
        <f t="shared" si="5"/>
        <v>444444</v>
      </c>
    </row>
    <row r="83" spans="1:9">
      <c r="A83" s="382">
        <v>75</v>
      </c>
      <c r="B83" s="389" t="s">
        <v>1438</v>
      </c>
      <c r="C83" s="382">
        <v>2018</v>
      </c>
      <c r="D83" s="382" t="s">
        <v>12</v>
      </c>
      <c r="E83" s="30">
        <v>100000</v>
      </c>
      <c r="F83" s="384">
        <v>1</v>
      </c>
      <c r="G83" s="22">
        <f t="shared" si="4"/>
        <v>100000</v>
      </c>
      <c r="H83" s="385">
        <f t="shared" si="3"/>
        <v>1</v>
      </c>
      <c r="I83" s="385">
        <f t="shared" si="5"/>
        <v>100000</v>
      </c>
    </row>
    <row r="84" spans="1:9">
      <c r="A84" s="382">
        <v>76</v>
      </c>
      <c r="B84" s="389" t="s">
        <v>173</v>
      </c>
      <c r="C84" s="382">
        <v>2018</v>
      </c>
      <c r="D84" s="382" t="s">
        <v>12</v>
      </c>
      <c r="E84" s="30">
        <v>49958</v>
      </c>
      <c r="F84" s="384">
        <v>1</v>
      </c>
      <c r="G84" s="22">
        <f t="shared" si="4"/>
        <v>49958</v>
      </c>
      <c r="H84" s="385">
        <f t="shared" si="3"/>
        <v>1</v>
      </c>
      <c r="I84" s="385">
        <f t="shared" si="5"/>
        <v>49958</v>
      </c>
    </row>
    <row r="85" spans="1:9">
      <c r="A85" s="382">
        <v>77</v>
      </c>
      <c r="B85" s="389" t="s">
        <v>1058</v>
      </c>
      <c r="C85" s="382">
        <v>2018</v>
      </c>
      <c r="D85" s="382" t="s">
        <v>12</v>
      </c>
      <c r="E85" s="30">
        <v>38000</v>
      </c>
      <c r="F85" s="384">
        <v>30</v>
      </c>
      <c r="G85" s="22">
        <f t="shared" si="4"/>
        <v>1140000</v>
      </c>
      <c r="H85" s="385">
        <f t="shared" si="3"/>
        <v>30</v>
      </c>
      <c r="I85" s="385">
        <f t="shared" si="5"/>
        <v>1140000</v>
      </c>
    </row>
    <row r="86" spans="1:9">
      <c r="A86" s="382">
        <v>78</v>
      </c>
      <c r="B86" s="389" t="s">
        <v>151</v>
      </c>
      <c r="C86" s="382">
        <v>2018</v>
      </c>
      <c r="D86" s="382" t="s">
        <v>12</v>
      </c>
      <c r="E86" s="30">
        <v>33900</v>
      </c>
      <c r="F86" s="384">
        <v>2</v>
      </c>
      <c r="G86" s="22">
        <f t="shared" si="4"/>
        <v>67800</v>
      </c>
      <c r="H86" s="385">
        <f t="shared" si="3"/>
        <v>2</v>
      </c>
      <c r="I86" s="385">
        <f t="shared" si="5"/>
        <v>67800</v>
      </c>
    </row>
    <row r="87" spans="1:9">
      <c r="A87" s="382">
        <v>79</v>
      </c>
      <c r="B87" s="389" t="s">
        <v>1418</v>
      </c>
      <c r="C87" s="382">
        <v>2018</v>
      </c>
      <c r="D87" s="382" t="s">
        <v>12</v>
      </c>
      <c r="E87" s="30">
        <v>39000</v>
      </c>
      <c r="F87" s="384">
        <v>2</v>
      </c>
      <c r="G87" s="22">
        <f t="shared" si="4"/>
        <v>78000</v>
      </c>
      <c r="H87" s="385">
        <f t="shared" si="3"/>
        <v>2</v>
      </c>
      <c r="I87" s="385">
        <f t="shared" si="5"/>
        <v>78000</v>
      </c>
    </row>
    <row r="88" spans="1:9">
      <c r="A88" s="382">
        <v>80</v>
      </c>
      <c r="B88" s="389" t="s">
        <v>756</v>
      </c>
      <c r="C88" s="382">
        <v>2018</v>
      </c>
      <c r="D88" s="382" t="s">
        <v>12</v>
      </c>
      <c r="E88" s="30">
        <v>38400</v>
      </c>
      <c r="F88" s="384">
        <v>2</v>
      </c>
      <c r="G88" s="22">
        <f t="shared" si="4"/>
        <v>76800</v>
      </c>
      <c r="H88" s="385">
        <f t="shared" si="3"/>
        <v>2</v>
      </c>
      <c r="I88" s="385">
        <f t="shared" si="5"/>
        <v>76800</v>
      </c>
    </row>
    <row r="89" spans="1:9">
      <c r="A89" s="382">
        <v>81</v>
      </c>
      <c r="B89" s="389" t="s">
        <v>1467</v>
      </c>
      <c r="C89" s="382">
        <v>2018</v>
      </c>
      <c r="D89" s="382" t="s">
        <v>12</v>
      </c>
      <c r="E89" s="30">
        <v>6300</v>
      </c>
      <c r="F89" s="384">
        <v>10</v>
      </c>
      <c r="G89" s="22">
        <f t="shared" si="4"/>
        <v>63000</v>
      </c>
      <c r="H89" s="385">
        <f t="shared" si="3"/>
        <v>10</v>
      </c>
      <c r="I89" s="385">
        <f t="shared" si="5"/>
        <v>63000</v>
      </c>
    </row>
    <row r="90" spans="1:9">
      <c r="A90" s="382">
        <v>82</v>
      </c>
      <c r="B90" s="389" t="s">
        <v>1468</v>
      </c>
      <c r="C90" s="382">
        <v>2018</v>
      </c>
      <c r="D90" s="382" t="s">
        <v>12</v>
      </c>
      <c r="E90" s="30">
        <v>24000</v>
      </c>
      <c r="F90" s="384">
        <v>2</v>
      </c>
      <c r="G90" s="22">
        <f t="shared" si="4"/>
        <v>48000</v>
      </c>
      <c r="H90" s="385">
        <f t="shared" si="3"/>
        <v>2</v>
      </c>
      <c r="I90" s="385">
        <f t="shared" si="5"/>
        <v>48000</v>
      </c>
    </row>
    <row r="91" spans="1:9">
      <c r="A91" s="382">
        <v>83</v>
      </c>
      <c r="B91" s="389" t="s">
        <v>1063</v>
      </c>
      <c r="C91" s="382">
        <v>2018</v>
      </c>
      <c r="D91" s="382" t="s">
        <v>12</v>
      </c>
      <c r="E91" s="30">
        <v>5000</v>
      </c>
      <c r="F91" s="384">
        <v>60</v>
      </c>
      <c r="G91" s="22">
        <f t="shared" si="4"/>
        <v>300000</v>
      </c>
      <c r="H91" s="385">
        <f t="shared" si="3"/>
        <v>60</v>
      </c>
      <c r="I91" s="385">
        <f t="shared" si="5"/>
        <v>300000</v>
      </c>
    </row>
    <row r="92" spans="1:9">
      <c r="A92" s="382">
        <v>84</v>
      </c>
      <c r="B92" s="389" t="s">
        <v>1469</v>
      </c>
      <c r="C92" s="382">
        <v>2018</v>
      </c>
      <c r="D92" s="382" t="s">
        <v>12</v>
      </c>
      <c r="E92" s="30">
        <v>2500</v>
      </c>
      <c r="F92" s="384">
        <v>60</v>
      </c>
      <c r="G92" s="22">
        <f t="shared" si="4"/>
        <v>150000</v>
      </c>
      <c r="H92" s="385">
        <f t="shared" si="3"/>
        <v>60</v>
      </c>
      <c r="I92" s="385">
        <f t="shared" si="5"/>
        <v>150000</v>
      </c>
    </row>
    <row r="93" spans="1:9">
      <c r="A93" s="382">
        <v>85</v>
      </c>
      <c r="B93" s="389" t="s">
        <v>759</v>
      </c>
      <c r="C93" s="382">
        <v>2018</v>
      </c>
      <c r="D93" s="382" t="s">
        <v>12</v>
      </c>
      <c r="E93" s="30">
        <v>800</v>
      </c>
      <c r="F93" s="384">
        <v>60</v>
      </c>
      <c r="G93" s="22">
        <f t="shared" si="4"/>
        <v>48000</v>
      </c>
      <c r="H93" s="385">
        <f t="shared" si="3"/>
        <v>60</v>
      </c>
      <c r="I93" s="385">
        <f t="shared" si="5"/>
        <v>48000</v>
      </c>
    </row>
    <row r="94" spans="1:9">
      <c r="A94" s="382">
        <v>86</v>
      </c>
      <c r="B94" s="389" t="s">
        <v>1055</v>
      </c>
      <c r="C94" s="382">
        <v>2018</v>
      </c>
      <c r="D94" s="382" t="s">
        <v>12</v>
      </c>
      <c r="E94" s="30">
        <v>2000</v>
      </c>
      <c r="F94" s="384">
        <v>60</v>
      </c>
      <c r="G94" s="22">
        <f t="shared" si="4"/>
        <v>120000</v>
      </c>
      <c r="H94" s="385">
        <f t="shared" si="3"/>
        <v>60</v>
      </c>
      <c r="I94" s="385">
        <f t="shared" si="5"/>
        <v>120000</v>
      </c>
    </row>
    <row r="95" spans="1:9">
      <c r="A95" s="382">
        <v>87</v>
      </c>
      <c r="B95" s="389" t="s">
        <v>1470</v>
      </c>
      <c r="C95" s="382">
        <v>2018</v>
      </c>
      <c r="D95" s="382" t="s">
        <v>12</v>
      </c>
      <c r="E95" s="30">
        <v>2400</v>
      </c>
      <c r="F95" s="384">
        <v>120</v>
      </c>
      <c r="G95" s="22">
        <f t="shared" si="4"/>
        <v>288000</v>
      </c>
      <c r="H95" s="385">
        <f t="shared" si="3"/>
        <v>120</v>
      </c>
      <c r="I95" s="385">
        <f t="shared" si="5"/>
        <v>288000</v>
      </c>
    </row>
    <row r="96" spans="1:9">
      <c r="A96" s="382">
        <v>88</v>
      </c>
      <c r="B96" s="388" t="s">
        <v>1428</v>
      </c>
      <c r="C96" s="390">
        <v>2019</v>
      </c>
      <c r="D96" s="382" t="s">
        <v>12</v>
      </c>
      <c r="E96" s="87">
        <v>8000</v>
      </c>
      <c r="F96" s="87">
        <v>2</v>
      </c>
      <c r="G96" s="22">
        <f t="shared" si="4"/>
        <v>16000</v>
      </c>
      <c r="H96" s="87">
        <f t="shared" si="3"/>
        <v>2</v>
      </c>
      <c r="I96" s="385">
        <f t="shared" si="5"/>
        <v>16000</v>
      </c>
    </row>
    <row r="97" spans="1:9">
      <c r="A97" s="382">
        <v>89</v>
      </c>
      <c r="B97" s="387" t="s">
        <v>1464</v>
      </c>
      <c r="C97" s="390">
        <v>2019</v>
      </c>
      <c r="D97" s="382" t="s">
        <v>12</v>
      </c>
      <c r="E97" s="87">
        <v>8000</v>
      </c>
      <c r="F97" s="87">
        <v>2</v>
      </c>
      <c r="G97" s="22">
        <f t="shared" si="4"/>
        <v>16000</v>
      </c>
      <c r="H97" s="87">
        <f t="shared" si="3"/>
        <v>2</v>
      </c>
      <c r="I97" s="385">
        <f t="shared" si="5"/>
        <v>16000</v>
      </c>
    </row>
    <row r="98" spans="1:9">
      <c r="A98" s="382">
        <v>90</v>
      </c>
      <c r="B98" s="87" t="s">
        <v>1471</v>
      </c>
      <c r="C98" s="390">
        <v>2019</v>
      </c>
      <c r="D98" s="382" t="s">
        <v>12</v>
      </c>
      <c r="E98" s="87">
        <v>380</v>
      </c>
      <c r="F98" s="87">
        <v>60</v>
      </c>
      <c r="G98" s="22">
        <f t="shared" si="4"/>
        <v>22800</v>
      </c>
      <c r="H98" s="87">
        <f t="shared" si="3"/>
        <v>60</v>
      </c>
      <c r="I98" s="385">
        <f t="shared" si="5"/>
        <v>22800</v>
      </c>
    </row>
    <row r="99" spans="1:9">
      <c r="A99" s="382">
        <v>91</v>
      </c>
      <c r="B99" s="87" t="s">
        <v>1472</v>
      </c>
      <c r="C99" s="390">
        <v>2019</v>
      </c>
      <c r="D99" s="382" t="s">
        <v>12</v>
      </c>
      <c r="E99" s="87">
        <v>380</v>
      </c>
      <c r="F99" s="87">
        <v>60</v>
      </c>
      <c r="G99" s="22">
        <f t="shared" si="4"/>
        <v>22800</v>
      </c>
      <c r="H99" s="87">
        <f t="shared" si="3"/>
        <v>60</v>
      </c>
      <c r="I99" s="385">
        <f t="shared" si="5"/>
        <v>22800</v>
      </c>
    </row>
    <row r="100" spans="1:9">
      <c r="A100" s="382">
        <v>92</v>
      </c>
      <c r="B100" s="383" t="s">
        <v>1473</v>
      </c>
      <c r="C100" s="390">
        <v>2019</v>
      </c>
      <c r="D100" s="382" t="s">
        <v>12</v>
      </c>
      <c r="E100" s="87">
        <v>220</v>
      </c>
      <c r="F100" s="87">
        <v>60</v>
      </c>
      <c r="G100" s="22">
        <f t="shared" si="4"/>
        <v>13200</v>
      </c>
      <c r="H100" s="87">
        <f t="shared" si="3"/>
        <v>60</v>
      </c>
      <c r="I100" s="385">
        <f t="shared" si="5"/>
        <v>13200</v>
      </c>
    </row>
    <row r="101" spans="1:9">
      <c r="A101" s="382">
        <v>93</v>
      </c>
      <c r="B101" s="383" t="s">
        <v>1474</v>
      </c>
      <c r="C101" s="390">
        <v>2019</v>
      </c>
      <c r="D101" s="382" t="s">
        <v>12</v>
      </c>
      <c r="E101" s="87">
        <v>3500</v>
      </c>
      <c r="F101" s="87">
        <v>2</v>
      </c>
      <c r="G101" s="22">
        <f t="shared" si="4"/>
        <v>7000</v>
      </c>
      <c r="H101" s="87">
        <f t="shared" si="3"/>
        <v>2</v>
      </c>
      <c r="I101" s="385">
        <f t="shared" si="5"/>
        <v>7000</v>
      </c>
    </row>
    <row r="102" spans="1:9">
      <c r="A102" s="382">
        <v>94</v>
      </c>
      <c r="B102" s="87" t="s">
        <v>1475</v>
      </c>
      <c r="C102" s="390">
        <v>2019</v>
      </c>
      <c r="D102" s="382" t="s">
        <v>12</v>
      </c>
      <c r="E102" s="87">
        <v>2500</v>
      </c>
      <c r="F102" s="87">
        <v>2</v>
      </c>
      <c r="G102" s="22">
        <f t="shared" si="4"/>
        <v>5000</v>
      </c>
      <c r="H102" s="87">
        <f t="shared" si="3"/>
        <v>2</v>
      </c>
      <c r="I102" s="385">
        <f t="shared" si="5"/>
        <v>5000</v>
      </c>
    </row>
    <row r="103" spans="1:9">
      <c r="A103" s="382">
        <v>95</v>
      </c>
      <c r="B103" s="87" t="s">
        <v>1476</v>
      </c>
      <c r="C103" s="390">
        <v>2019</v>
      </c>
      <c r="D103" s="382" t="s">
        <v>12</v>
      </c>
      <c r="E103" s="87">
        <v>25000</v>
      </c>
      <c r="F103" s="87">
        <v>1</v>
      </c>
      <c r="G103" s="22">
        <f t="shared" si="4"/>
        <v>25000</v>
      </c>
      <c r="H103" s="87">
        <f t="shared" si="3"/>
        <v>1</v>
      </c>
      <c r="I103" s="385">
        <f t="shared" si="5"/>
        <v>25000</v>
      </c>
    </row>
    <row r="104" spans="1:9">
      <c r="A104" s="382">
        <v>96</v>
      </c>
      <c r="B104" s="87" t="s">
        <v>1477</v>
      </c>
      <c r="C104" s="390">
        <v>2019</v>
      </c>
      <c r="D104" s="382" t="s">
        <v>12</v>
      </c>
      <c r="E104" s="87">
        <v>12000</v>
      </c>
      <c r="F104" s="87">
        <v>10</v>
      </c>
      <c r="G104" s="22">
        <f t="shared" si="4"/>
        <v>120000</v>
      </c>
      <c r="H104" s="87">
        <f t="shared" si="3"/>
        <v>10</v>
      </c>
      <c r="I104" s="385">
        <f t="shared" si="5"/>
        <v>120000</v>
      </c>
    </row>
    <row r="105" spans="1:9">
      <c r="A105" s="382">
        <v>97</v>
      </c>
      <c r="B105" s="87" t="s">
        <v>1461</v>
      </c>
      <c r="C105" s="390">
        <v>2019</v>
      </c>
      <c r="D105" s="382" t="s">
        <v>12</v>
      </c>
      <c r="E105" s="87">
        <v>7000</v>
      </c>
      <c r="F105" s="87">
        <v>8</v>
      </c>
      <c r="G105" s="22">
        <f t="shared" si="4"/>
        <v>56000</v>
      </c>
      <c r="H105" s="87">
        <f t="shared" si="3"/>
        <v>8</v>
      </c>
      <c r="I105" s="385">
        <f t="shared" si="5"/>
        <v>56000</v>
      </c>
    </row>
    <row r="106" spans="1:9">
      <c r="A106" s="382">
        <v>98</v>
      </c>
      <c r="B106" s="383" t="s">
        <v>778</v>
      </c>
      <c r="C106" s="390">
        <v>2019</v>
      </c>
      <c r="D106" s="382" t="s">
        <v>12</v>
      </c>
      <c r="E106" s="87">
        <v>120000</v>
      </c>
      <c r="F106" s="87">
        <v>2</v>
      </c>
      <c r="G106" s="22">
        <f t="shared" si="4"/>
        <v>240000</v>
      </c>
      <c r="H106" s="87">
        <f t="shared" si="3"/>
        <v>2</v>
      </c>
      <c r="I106" s="385">
        <f t="shared" si="5"/>
        <v>240000</v>
      </c>
    </row>
    <row r="107" spans="1:9">
      <c r="A107" s="382">
        <v>99</v>
      </c>
      <c r="B107" s="383" t="s">
        <v>746</v>
      </c>
      <c r="C107" s="390">
        <v>2019</v>
      </c>
      <c r="D107" s="382" t="s">
        <v>12</v>
      </c>
      <c r="E107" s="87">
        <v>3000</v>
      </c>
      <c r="F107" s="87">
        <v>60</v>
      </c>
      <c r="G107" s="22">
        <f t="shared" si="4"/>
        <v>180000</v>
      </c>
      <c r="H107" s="87">
        <f t="shared" si="3"/>
        <v>60</v>
      </c>
      <c r="I107" s="385">
        <f t="shared" si="5"/>
        <v>180000</v>
      </c>
    </row>
    <row r="108" spans="1:9">
      <c r="A108" s="382">
        <v>100</v>
      </c>
      <c r="B108" s="386" t="s">
        <v>1420</v>
      </c>
      <c r="C108" s="390">
        <v>2019</v>
      </c>
      <c r="D108" s="382" t="s">
        <v>12</v>
      </c>
      <c r="E108" s="87">
        <v>43000</v>
      </c>
      <c r="F108" s="87">
        <v>2</v>
      </c>
      <c r="G108" s="22">
        <f t="shared" si="4"/>
        <v>86000</v>
      </c>
      <c r="H108" s="87">
        <f t="shared" si="3"/>
        <v>2</v>
      </c>
      <c r="I108" s="385">
        <f t="shared" si="5"/>
        <v>86000</v>
      </c>
    </row>
    <row r="109" spans="1:9">
      <c r="A109" s="382">
        <v>101</v>
      </c>
      <c r="B109" s="383" t="s">
        <v>752</v>
      </c>
      <c r="C109" s="390">
        <v>2019</v>
      </c>
      <c r="D109" s="382" t="s">
        <v>12</v>
      </c>
      <c r="E109" s="87">
        <v>15000</v>
      </c>
      <c r="F109" s="87">
        <v>2</v>
      </c>
      <c r="G109" s="22">
        <f t="shared" si="4"/>
        <v>30000</v>
      </c>
      <c r="H109" s="87">
        <f t="shared" si="3"/>
        <v>2</v>
      </c>
      <c r="I109" s="385">
        <f t="shared" si="5"/>
        <v>30000</v>
      </c>
    </row>
    <row r="110" spans="1:9">
      <c r="A110" s="382">
        <v>102</v>
      </c>
      <c r="B110" s="383" t="s">
        <v>1478</v>
      </c>
      <c r="C110" s="390">
        <v>2019</v>
      </c>
      <c r="D110" s="382" t="s">
        <v>12</v>
      </c>
      <c r="E110" s="87">
        <v>25000</v>
      </c>
      <c r="F110" s="87">
        <v>2</v>
      </c>
      <c r="G110" s="22">
        <f t="shared" si="4"/>
        <v>50000</v>
      </c>
      <c r="H110" s="87">
        <f t="shared" si="3"/>
        <v>2</v>
      </c>
      <c r="I110" s="385">
        <f t="shared" si="5"/>
        <v>50000</v>
      </c>
    </row>
    <row r="111" spans="1:9">
      <c r="A111" s="382">
        <v>103</v>
      </c>
      <c r="B111" s="383" t="s">
        <v>1479</v>
      </c>
      <c r="C111" s="390">
        <v>2019</v>
      </c>
      <c r="D111" s="382" t="s">
        <v>12</v>
      </c>
      <c r="E111" s="87">
        <v>4000</v>
      </c>
      <c r="F111" s="87">
        <v>23</v>
      </c>
      <c r="G111" s="22">
        <f t="shared" si="4"/>
        <v>92000</v>
      </c>
      <c r="H111" s="87">
        <f t="shared" si="3"/>
        <v>23</v>
      </c>
      <c r="I111" s="385">
        <f t="shared" si="5"/>
        <v>92000</v>
      </c>
    </row>
    <row r="112" spans="1:9">
      <c r="A112" s="382">
        <v>104</v>
      </c>
      <c r="B112" s="383" t="s">
        <v>1480</v>
      </c>
      <c r="C112" s="390">
        <v>2019</v>
      </c>
      <c r="D112" s="382" t="s">
        <v>12</v>
      </c>
      <c r="E112" s="87">
        <v>3000</v>
      </c>
      <c r="F112" s="87">
        <v>9</v>
      </c>
      <c r="G112" s="22">
        <f t="shared" si="4"/>
        <v>27000</v>
      </c>
      <c r="H112" s="87">
        <f t="shared" si="3"/>
        <v>9</v>
      </c>
      <c r="I112" s="385">
        <f t="shared" si="5"/>
        <v>27000</v>
      </c>
    </row>
    <row r="113" spans="1:9">
      <c r="A113" s="382">
        <v>105</v>
      </c>
      <c r="B113" s="383" t="s">
        <v>1481</v>
      </c>
      <c r="C113" s="390">
        <v>2019</v>
      </c>
      <c r="D113" s="382" t="s">
        <v>12</v>
      </c>
      <c r="E113" s="87">
        <v>9750</v>
      </c>
      <c r="F113" s="87">
        <v>8</v>
      </c>
      <c r="G113" s="22">
        <f t="shared" si="4"/>
        <v>78000</v>
      </c>
      <c r="H113" s="87">
        <f t="shared" si="3"/>
        <v>8</v>
      </c>
      <c r="I113" s="385">
        <f t="shared" si="5"/>
        <v>78000</v>
      </c>
    </row>
    <row r="114" spans="1:9">
      <c r="A114" s="382">
        <v>106</v>
      </c>
      <c r="B114" s="386" t="s">
        <v>1482</v>
      </c>
      <c r="C114" s="390">
        <v>2019</v>
      </c>
      <c r="D114" s="382" t="s">
        <v>12</v>
      </c>
      <c r="E114" s="87">
        <v>12000</v>
      </c>
      <c r="F114" s="87">
        <v>1</v>
      </c>
      <c r="G114" s="22">
        <f t="shared" si="4"/>
        <v>12000</v>
      </c>
      <c r="H114" s="87">
        <f t="shared" si="3"/>
        <v>1</v>
      </c>
      <c r="I114" s="385">
        <f t="shared" si="5"/>
        <v>12000</v>
      </c>
    </row>
    <row r="115" spans="1:9">
      <c r="A115" s="382">
        <v>107</v>
      </c>
      <c r="B115" s="386" t="s">
        <v>1483</v>
      </c>
      <c r="C115" s="390">
        <v>2019</v>
      </c>
      <c r="D115" s="382" t="s">
        <v>12</v>
      </c>
      <c r="E115" s="87">
        <v>15500</v>
      </c>
      <c r="F115" s="87">
        <v>1</v>
      </c>
      <c r="G115" s="22">
        <f t="shared" si="4"/>
        <v>15500</v>
      </c>
      <c r="H115" s="87">
        <f t="shared" si="3"/>
        <v>1</v>
      </c>
      <c r="I115" s="385">
        <f t="shared" si="5"/>
        <v>15500</v>
      </c>
    </row>
    <row r="116" spans="1:9">
      <c r="A116" s="382">
        <v>108</v>
      </c>
      <c r="B116" s="87" t="s">
        <v>1484</v>
      </c>
      <c r="C116" s="390">
        <v>2019</v>
      </c>
      <c r="D116" s="382" t="s">
        <v>12</v>
      </c>
      <c r="E116" s="87">
        <v>52000</v>
      </c>
      <c r="F116" s="87">
        <v>1</v>
      </c>
      <c r="G116" s="22">
        <f t="shared" si="4"/>
        <v>52000</v>
      </c>
      <c r="H116" s="87">
        <f t="shared" si="3"/>
        <v>1</v>
      </c>
      <c r="I116" s="385">
        <f t="shared" si="5"/>
        <v>52000</v>
      </c>
    </row>
    <row r="117" spans="1:9">
      <c r="A117" s="382">
        <v>109</v>
      </c>
      <c r="B117" s="87" t="s">
        <v>434</v>
      </c>
      <c r="C117" s="390">
        <v>2019</v>
      </c>
      <c r="D117" s="382" t="s">
        <v>12</v>
      </c>
      <c r="E117" s="87">
        <v>6000</v>
      </c>
      <c r="F117" s="87">
        <v>1</v>
      </c>
      <c r="G117" s="22">
        <f t="shared" si="4"/>
        <v>6000</v>
      </c>
      <c r="H117" s="87">
        <f t="shared" si="3"/>
        <v>1</v>
      </c>
      <c r="I117" s="385">
        <f t="shared" si="5"/>
        <v>6000</v>
      </c>
    </row>
    <row r="118" spans="1:9">
      <c r="A118" s="382">
        <v>110</v>
      </c>
      <c r="B118" s="87" t="s">
        <v>1485</v>
      </c>
      <c r="C118" s="390">
        <v>2019</v>
      </c>
      <c r="D118" s="382" t="s">
        <v>12</v>
      </c>
      <c r="E118" s="87">
        <v>30000</v>
      </c>
      <c r="F118" s="87">
        <v>1</v>
      </c>
      <c r="G118" s="22">
        <f t="shared" si="4"/>
        <v>30000</v>
      </c>
      <c r="H118" s="87">
        <f t="shared" si="3"/>
        <v>1</v>
      </c>
      <c r="I118" s="385">
        <f t="shared" si="5"/>
        <v>30000</v>
      </c>
    </row>
    <row r="119" spans="1:9">
      <c r="A119" s="382">
        <v>111</v>
      </c>
      <c r="B119" s="383" t="s">
        <v>1486</v>
      </c>
      <c r="C119" s="390">
        <v>2019</v>
      </c>
      <c r="D119" s="382" t="s">
        <v>12</v>
      </c>
      <c r="E119" s="87">
        <v>52910</v>
      </c>
      <c r="F119" s="87">
        <v>1</v>
      </c>
      <c r="G119" s="22">
        <f t="shared" si="4"/>
        <v>52910</v>
      </c>
      <c r="H119" s="87">
        <f t="shared" si="3"/>
        <v>1</v>
      </c>
      <c r="I119" s="385">
        <f t="shared" si="5"/>
        <v>52910</v>
      </c>
    </row>
    <row r="120" spans="1:9" ht="16.5">
      <c r="A120" s="382">
        <v>112</v>
      </c>
      <c r="B120" s="383" t="s">
        <v>249</v>
      </c>
      <c r="C120" s="390">
        <v>2019</v>
      </c>
      <c r="D120" s="391" t="s">
        <v>1487</v>
      </c>
      <c r="E120" s="87">
        <v>4500</v>
      </c>
      <c r="F120" s="87">
        <v>62</v>
      </c>
      <c r="G120" s="22">
        <f t="shared" si="4"/>
        <v>279000</v>
      </c>
      <c r="H120" s="87">
        <f t="shared" si="3"/>
        <v>62</v>
      </c>
      <c r="I120" s="385">
        <f t="shared" si="5"/>
        <v>279000</v>
      </c>
    </row>
    <row r="121" spans="1:9">
      <c r="A121" s="382">
        <v>113</v>
      </c>
      <c r="B121" s="383" t="s">
        <v>1488</v>
      </c>
      <c r="C121" s="390">
        <v>2020</v>
      </c>
      <c r="D121" s="382" t="s">
        <v>12</v>
      </c>
      <c r="E121" s="87">
        <v>2100</v>
      </c>
      <c r="F121" s="87">
        <v>2</v>
      </c>
      <c r="G121" s="22">
        <f t="shared" si="4"/>
        <v>4200</v>
      </c>
      <c r="H121" s="87">
        <f t="shared" si="3"/>
        <v>2</v>
      </c>
      <c r="I121" s="385">
        <f t="shared" si="5"/>
        <v>4200</v>
      </c>
    </row>
    <row r="122" spans="1:9">
      <c r="A122" s="382">
        <v>114</v>
      </c>
      <c r="B122" s="383" t="s">
        <v>1489</v>
      </c>
      <c r="C122" s="390">
        <v>2020</v>
      </c>
      <c r="D122" s="382" t="s">
        <v>12</v>
      </c>
      <c r="E122" s="87">
        <v>30000</v>
      </c>
      <c r="F122" s="87">
        <v>1</v>
      </c>
      <c r="G122" s="22">
        <f t="shared" si="4"/>
        <v>30000</v>
      </c>
      <c r="H122" s="87">
        <f t="shared" si="3"/>
        <v>1</v>
      </c>
      <c r="I122" s="385">
        <f t="shared" si="5"/>
        <v>30000</v>
      </c>
    </row>
    <row r="123" spans="1:9">
      <c r="A123" s="382">
        <v>115</v>
      </c>
      <c r="B123" s="383" t="s">
        <v>1256</v>
      </c>
      <c r="C123" s="390">
        <v>2020</v>
      </c>
      <c r="D123" s="382" t="s">
        <v>12</v>
      </c>
      <c r="E123" s="87">
        <v>8000</v>
      </c>
      <c r="F123" s="87">
        <v>4</v>
      </c>
      <c r="G123" s="22">
        <f t="shared" si="4"/>
        <v>32000</v>
      </c>
      <c r="H123" s="87">
        <f t="shared" si="3"/>
        <v>4</v>
      </c>
      <c r="I123" s="385">
        <f t="shared" si="5"/>
        <v>32000</v>
      </c>
    </row>
    <row r="124" spans="1:9">
      <c r="A124" s="382">
        <v>116</v>
      </c>
      <c r="B124" s="383" t="s">
        <v>1486</v>
      </c>
      <c r="C124" s="390">
        <v>2021</v>
      </c>
      <c r="D124" s="382" t="s">
        <v>12</v>
      </c>
      <c r="E124" s="87">
        <v>74000</v>
      </c>
      <c r="F124" s="87">
        <v>2</v>
      </c>
      <c r="G124" s="22">
        <f t="shared" si="4"/>
        <v>148000</v>
      </c>
      <c r="H124" s="87">
        <f t="shared" si="3"/>
        <v>2</v>
      </c>
      <c r="I124" s="385">
        <f t="shared" si="5"/>
        <v>148000</v>
      </c>
    </row>
    <row r="125" spans="1:9">
      <c r="A125" s="382">
        <v>117</v>
      </c>
      <c r="B125" s="389" t="s">
        <v>173</v>
      </c>
      <c r="C125" s="390">
        <v>2021</v>
      </c>
      <c r="D125" s="382" t="s">
        <v>12</v>
      </c>
      <c r="E125" s="87">
        <v>25900</v>
      </c>
      <c r="F125" s="87">
        <v>1</v>
      </c>
      <c r="G125" s="22">
        <f t="shared" si="4"/>
        <v>25900</v>
      </c>
      <c r="H125" s="87">
        <f t="shared" si="3"/>
        <v>1</v>
      </c>
      <c r="I125" s="385">
        <f t="shared" si="5"/>
        <v>25900</v>
      </c>
    </row>
    <row r="126" spans="1:9">
      <c r="A126" s="382">
        <v>118</v>
      </c>
      <c r="B126" s="389" t="s">
        <v>923</v>
      </c>
      <c r="C126" s="390">
        <v>2022</v>
      </c>
      <c r="D126" s="382" t="s">
        <v>12</v>
      </c>
      <c r="E126" s="87">
        <v>112740</v>
      </c>
      <c r="F126" s="87">
        <v>1</v>
      </c>
      <c r="G126" s="22">
        <f t="shared" si="4"/>
        <v>112740</v>
      </c>
      <c r="H126" s="87">
        <f t="shared" si="3"/>
        <v>1</v>
      </c>
      <c r="I126" s="385">
        <f t="shared" si="5"/>
        <v>112740</v>
      </c>
    </row>
    <row r="127" spans="1:9">
      <c r="A127" s="382">
        <v>119</v>
      </c>
      <c r="B127" s="389" t="s">
        <v>345</v>
      </c>
      <c r="C127" s="390">
        <v>2022</v>
      </c>
      <c r="D127" s="382" t="s">
        <v>12</v>
      </c>
      <c r="E127" s="87">
        <v>261000</v>
      </c>
      <c r="F127" s="87">
        <v>1</v>
      </c>
      <c r="G127" s="22">
        <f t="shared" si="4"/>
        <v>261000</v>
      </c>
      <c r="H127" s="87">
        <f t="shared" si="3"/>
        <v>1</v>
      </c>
      <c r="I127" s="385">
        <f t="shared" si="5"/>
        <v>261000</v>
      </c>
    </row>
    <row r="128" spans="1:9">
      <c r="A128" s="382">
        <v>120</v>
      </c>
      <c r="B128" s="389" t="s">
        <v>737</v>
      </c>
      <c r="C128" s="390">
        <v>2022</v>
      </c>
      <c r="D128" s="382" t="s">
        <v>12</v>
      </c>
      <c r="E128" s="87">
        <v>4286</v>
      </c>
      <c r="F128" s="87">
        <v>30</v>
      </c>
      <c r="G128" s="22">
        <f t="shared" si="4"/>
        <v>128580</v>
      </c>
      <c r="H128" s="87">
        <f t="shared" si="3"/>
        <v>30</v>
      </c>
      <c r="I128" s="385">
        <f t="shared" si="5"/>
        <v>128580</v>
      </c>
    </row>
    <row r="129" spans="1:9">
      <c r="A129" s="382">
        <v>121</v>
      </c>
      <c r="B129" s="389" t="s">
        <v>479</v>
      </c>
      <c r="C129" s="390">
        <v>2022</v>
      </c>
      <c r="D129" s="382" t="s">
        <v>12</v>
      </c>
      <c r="E129" s="87">
        <v>46800</v>
      </c>
      <c r="F129" s="87">
        <v>2</v>
      </c>
      <c r="G129" s="22">
        <f t="shared" si="4"/>
        <v>93600</v>
      </c>
      <c r="H129" s="87">
        <f t="shared" si="3"/>
        <v>2</v>
      </c>
      <c r="I129" s="385">
        <f t="shared" si="5"/>
        <v>93600</v>
      </c>
    </row>
    <row r="130" spans="1:9">
      <c r="A130" s="382">
        <v>122</v>
      </c>
      <c r="B130" s="389" t="s">
        <v>1490</v>
      </c>
      <c r="C130" s="390">
        <v>2022</v>
      </c>
      <c r="D130" s="382" t="s">
        <v>12</v>
      </c>
      <c r="E130" s="87">
        <v>125000</v>
      </c>
      <c r="F130" s="87">
        <v>2</v>
      </c>
      <c r="G130" s="22">
        <f t="shared" si="4"/>
        <v>250000</v>
      </c>
      <c r="H130" s="87">
        <f t="shared" si="3"/>
        <v>2</v>
      </c>
      <c r="I130" s="385">
        <f t="shared" si="5"/>
        <v>250000</v>
      </c>
    </row>
    <row r="131" spans="1:9">
      <c r="A131" s="382">
        <v>123</v>
      </c>
      <c r="B131" s="389" t="s">
        <v>1491</v>
      </c>
      <c r="C131" s="390">
        <v>2022</v>
      </c>
      <c r="D131" s="382" t="s">
        <v>12</v>
      </c>
      <c r="E131" s="87">
        <v>35780</v>
      </c>
      <c r="F131" s="87">
        <v>2</v>
      </c>
      <c r="G131" s="22">
        <f t="shared" si="4"/>
        <v>71560</v>
      </c>
      <c r="H131" s="87">
        <f t="shared" si="3"/>
        <v>2</v>
      </c>
      <c r="I131" s="385">
        <f t="shared" si="5"/>
        <v>71560</v>
      </c>
    </row>
    <row r="132" spans="1:9" ht="28.5">
      <c r="A132" s="382">
        <v>124</v>
      </c>
      <c r="B132" s="13" t="s">
        <v>1492</v>
      </c>
      <c r="C132" s="390">
        <v>2022</v>
      </c>
      <c r="D132" s="382" t="s">
        <v>12</v>
      </c>
      <c r="E132" s="392">
        <v>17450</v>
      </c>
      <c r="F132" s="392">
        <v>1</v>
      </c>
      <c r="G132" s="393">
        <f t="shared" si="4"/>
        <v>17450</v>
      </c>
      <c r="H132" s="392">
        <f t="shared" si="3"/>
        <v>1</v>
      </c>
      <c r="I132" s="393">
        <f t="shared" si="5"/>
        <v>17450</v>
      </c>
    </row>
    <row r="133" spans="1:9" ht="28.5">
      <c r="A133" s="382">
        <v>125</v>
      </c>
      <c r="B133" s="13" t="s">
        <v>1493</v>
      </c>
      <c r="C133" s="390">
        <v>2022</v>
      </c>
      <c r="D133" s="382" t="s">
        <v>12</v>
      </c>
      <c r="E133" s="394">
        <v>497500</v>
      </c>
      <c r="F133" s="394">
        <v>2</v>
      </c>
      <c r="G133" s="393">
        <f t="shared" si="4"/>
        <v>995000</v>
      </c>
      <c r="H133" s="394">
        <f t="shared" si="3"/>
        <v>2</v>
      </c>
      <c r="I133" s="395">
        <f t="shared" si="5"/>
        <v>995000</v>
      </c>
    </row>
    <row r="134" spans="1:9" ht="28.5">
      <c r="A134" s="382">
        <v>126</v>
      </c>
      <c r="B134" s="13" t="s">
        <v>1494</v>
      </c>
      <c r="C134" s="390">
        <v>2022</v>
      </c>
      <c r="D134" s="382" t="s">
        <v>12</v>
      </c>
      <c r="E134" s="394">
        <v>56050</v>
      </c>
      <c r="F134" s="394">
        <v>1</v>
      </c>
      <c r="G134" s="393">
        <f t="shared" si="4"/>
        <v>56050</v>
      </c>
      <c r="H134" s="394">
        <f t="shared" si="3"/>
        <v>1</v>
      </c>
      <c r="I134" s="395">
        <f t="shared" si="5"/>
        <v>56050</v>
      </c>
    </row>
    <row r="135" spans="1:9" ht="28.5">
      <c r="A135" s="382">
        <v>127</v>
      </c>
      <c r="B135" s="13" t="s">
        <v>1495</v>
      </c>
      <c r="C135" s="390">
        <v>2022</v>
      </c>
      <c r="D135" s="382" t="s">
        <v>12</v>
      </c>
      <c r="E135" s="394">
        <v>37000</v>
      </c>
      <c r="F135" s="394">
        <v>1</v>
      </c>
      <c r="G135" s="393">
        <f t="shared" si="4"/>
        <v>37000</v>
      </c>
      <c r="H135" s="394">
        <f t="shared" si="3"/>
        <v>1</v>
      </c>
      <c r="I135" s="395">
        <f t="shared" si="5"/>
        <v>37000</v>
      </c>
    </row>
    <row r="136" spans="1:9" ht="28.5">
      <c r="A136" s="382">
        <v>128</v>
      </c>
      <c r="B136" s="13" t="s">
        <v>1496</v>
      </c>
      <c r="C136" s="390">
        <v>2022</v>
      </c>
      <c r="D136" s="382" t="s">
        <v>12</v>
      </c>
      <c r="E136" s="392">
        <v>19380</v>
      </c>
      <c r="F136" s="392">
        <v>1</v>
      </c>
      <c r="G136" s="393">
        <f t="shared" si="4"/>
        <v>19380</v>
      </c>
      <c r="H136" s="392">
        <f t="shared" si="3"/>
        <v>1</v>
      </c>
      <c r="I136" s="393">
        <f t="shared" si="5"/>
        <v>19380</v>
      </c>
    </row>
    <row r="137" spans="1:9" ht="42.75">
      <c r="A137" s="382">
        <v>129</v>
      </c>
      <c r="B137" s="13" t="s">
        <v>1497</v>
      </c>
      <c r="C137" s="390">
        <v>2022</v>
      </c>
      <c r="D137" s="382" t="s">
        <v>12</v>
      </c>
      <c r="E137" s="394">
        <v>24700</v>
      </c>
      <c r="F137" s="394">
        <v>3</v>
      </c>
      <c r="G137" s="393">
        <f t="shared" si="4"/>
        <v>74100</v>
      </c>
      <c r="H137" s="394">
        <f t="shared" ref="H137:H146" si="6">SUM(F137)</f>
        <v>3</v>
      </c>
      <c r="I137" s="395">
        <f t="shared" si="5"/>
        <v>74100</v>
      </c>
    </row>
    <row r="138" spans="1:9">
      <c r="A138" s="382">
        <v>130</v>
      </c>
      <c r="B138" s="389" t="s">
        <v>1498</v>
      </c>
      <c r="C138" s="390">
        <v>2022</v>
      </c>
      <c r="D138" s="382" t="s">
        <v>1499</v>
      </c>
      <c r="E138" s="87">
        <v>2000</v>
      </c>
      <c r="F138" s="87">
        <v>2</v>
      </c>
      <c r="G138" s="22">
        <f t="shared" ref="G138:G146" si="7">E138*F138</f>
        <v>4000</v>
      </c>
      <c r="H138" s="87">
        <f t="shared" si="6"/>
        <v>2</v>
      </c>
      <c r="I138" s="385">
        <f t="shared" ref="I138:I146" si="8">G138</f>
        <v>4000</v>
      </c>
    </row>
    <row r="139" spans="1:9">
      <c r="A139" s="382">
        <v>131</v>
      </c>
      <c r="B139" s="389" t="s">
        <v>1500</v>
      </c>
      <c r="C139" s="390">
        <v>2022</v>
      </c>
      <c r="D139" s="382" t="s">
        <v>767</v>
      </c>
      <c r="E139" s="87">
        <v>167</v>
      </c>
      <c r="F139" s="87">
        <v>450</v>
      </c>
      <c r="G139" s="22">
        <f t="shared" si="7"/>
        <v>75150</v>
      </c>
      <c r="H139" s="87">
        <f t="shared" si="6"/>
        <v>450</v>
      </c>
      <c r="I139" s="385">
        <f t="shared" si="8"/>
        <v>75150</v>
      </c>
    </row>
    <row r="140" spans="1:9">
      <c r="A140" s="382">
        <v>132</v>
      </c>
      <c r="B140" s="389" t="s">
        <v>1501</v>
      </c>
      <c r="C140" s="390">
        <v>2022</v>
      </c>
      <c r="D140" s="382" t="s">
        <v>12</v>
      </c>
      <c r="E140" s="87">
        <v>15000</v>
      </c>
      <c r="F140" s="87">
        <v>1</v>
      </c>
      <c r="G140" s="22">
        <f t="shared" si="7"/>
        <v>15000</v>
      </c>
      <c r="H140" s="87">
        <f t="shared" si="6"/>
        <v>1</v>
      </c>
      <c r="I140" s="385">
        <f t="shared" si="8"/>
        <v>15000</v>
      </c>
    </row>
    <row r="141" spans="1:9" ht="42.75">
      <c r="A141" s="382">
        <v>133</v>
      </c>
      <c r="B141" s="13" t="s">
        <v>1502</v>
      </c>
      <c r="C141" s="390">
        <v>2023</v>
      </c>
      <c r="D141" s="382" t="s">
        <v>12</v>
      </c>
      <c r="E141" s="394">
        <v>140000</v>
      </c>
      <c r="F141" s="394">
        <v>1</v>
      </c>
      <c r="G141" s="393">
        <f t="shared" si="7"/>
        <v>140000</v>
      </c>
      <c r="H141" s="394">
        <f t="shared" si="6"/>
        <v>1</v>
      </c>
      <c r="I141" s="395">
        <f t="shared" si="8"/>
        <v>140000</v>
      </c>
    </row>
    <row r="142" spans="1:9" ht="28.5">
      <c r="A142" s="382">
        <v>134</v>
      </c>
      <c r="B142" s="13" t="s">
        <v>1503</v>
      </c>
      <c r="C142" s="390">
        <v>2023</v>
      </c>
      <c r="D142" s="382" t="s">
        <v>12</v>
      </c>
      <c r="E142" s="394">
        <v>159900</v>
      </c>
      <c r="F142" s="394">
        <v>1</v>
      </c>
      <c r="G142" s="393">
        <f t="shared" si="7"/>
        <v>159900</v>
      </c>
      <c r="H142" s="394">
        <f t="shared" si="6"/>
        <v>1</v>
      </c>
      <c r="I142" s="395">
        <f t="shared" si="8"/>
        <v>159900</v>
      </c>
    </row>
    <row r="143" spans="1:9" ht="28.5">
      <c r="A143" s="382">
        <v>135</v>
      </c>
      <c r="B143" s="13" t="s">
        <v>1504</v>
      </c>
      <c r="C143" s="390">
        <v>2023</v>
      </c>
      <c r="D143" s="382" t="s">
        <v>12</v>
      </c>
      <c r="E143" s="394">
        <v>19000</v>
      </c>
      <c r="F143" s="394">
        <v>10</v>
      </c>
      <c r="G143" s="393">
        <f t="shared" si="7"/>
        <v>190000</v>
      </c>
      <c r="H143" s="394">
        <f t="shared" si="6"/>
        <v>10</v>
      </c>
      <c r="I143" s="395">
        <f t="shared" si="8"/>
        <v>190000</v>
      </c>
    </row>
    <row r="144" spans="1:9" ht="28.5">
      <c r="A144" s="382">
        <v>136</v>
      </c>
      <c r="B144" s="13" t="s">
        <v>1505</v>
      </c>
      <c r="C144" s="390">
        <v>2023</v>
      </c>
      <c r="D144" s="382" t="s">
        <v>12</v>
      </c>
      <c r="E144" s="394">
        <v>35000</v>
      </c>
      <c r="F144" s="394">
        <v>6</v>
      </c>
      <c r="G144" s="393">
        <f t="shared" si="7"/>
        <v>210000</v>
      </c>
      <c r="H144" s="394">
        <f t="shared" si="6"/>
        <v>6</v>
      </c>
      <c r="I144" s="395">
        <f t="shared" si="8"/>
        <v>210000</v>
      </c>
    </row>
    <row r="145" spans="1:9" ht="28.5">
      <c r="A145" s="382">
        <v>137</v>
      </c>
      <c r="B145" s="13" t="s">
        <v>1505</v>
      </c>
      <c r="C145" s="390">
        <v>2023</v>
      </c>
      <c r="D145" s="382" t="s">
        <v>12</v>
      </c>
      <c r="E145" s="394">
        <v>15000</v>
      </c>
      <c r="F145" s="394">
        <v>6</v>
      </c>
      <c r="G145" s="393">
        <f t="shared" si="7"/>
        <v>90000</v>
      </c>
      <c r="H145" s="394">
        <f t="shared" si="6"/>
        <v>6</v>
      </c>
      <c r="I145" s="395">
        <f t="shared" si="8"/>
        <v>90000</v>
      </c>
    </row>
    <row r="146" spans="1:9">
      <c r="A146" s="382">
        <v>138</v>
      </c>
      <c r="B146" s="389" t="s">
        <v>737</v>
      </c>
      <c r="C146" s="390">
        <v>2023</v>
      </c>
      <c r="D146" s="382" t="s">
        <v>12</v>
      </c>
      <c r="E146" s="394">
        <v>5500</v>
      </c>
      <c r="F146" s="394">
        <v>38</v>
      </c>
      <c r="G146" s="393">
        <f t="shared" si="7"/>
        <v>209000</v>
      </c>
      <c r="H146" s="394">
        <f t="shared" si="6"/>
        <v>38</v>
      </c>
      <c r="I146" s="395">
        <f t="shared" si="8"/>
        <v>209000</v>
      </c>
    </row>
    <row r="147" spans="1:9">
      <c r="A147" s="1330" t="s">
        <v>719</v>
      </c>
      <c r="B147" s="1331"/>
      <c r="C147" s="1332"/>
      <c r="D147" s="396"/>
      <c r="E147" s="30"/>
      <c r="F147" s="22">
        <f>SUM(F9:F146)</f>
        <v>2991</v>
      </c>
      <c r="G147" s="22">
        <f>SUM(G9:G146)</f>
        <v>16499740</v>
      </c>
      <c r="H147" s="22">
        <f>SUM(H9:H146)</f>
        <v>2991</v>
      </c>
      <c r="I147" s="22">
        <f>SUM(I9:I146)</f>
        <v>16499740</v>
      </c>
    </row>
    <row r="154" spans="1:9" ht="18.75">
      <c r="C154" s="1323" t="s">
        <v>1383</v>
      </c>
      <c r="D154" s="1323"/>
      <c r="E154" s="1323"/>
    </row>
    <row r="155" spans="1:9" ht="15.75">
      <c r="A155" s="1170" t="s">
        <v>1408</v>
      </c>
      <c r="B155" s="1170" t="s">
        <v>1506</v>
      </c>
      <c r="C155" s="1170" t="s">
        <v>5</v>
      </c>
      <c r="D155" s="1170" t="s">
        <v>1507</v>
      </c>
      <c r="E155" s="1176" t="s">
        <v>1412</v>
      </c>
      <c r="F155" s="1177"/>
      <c r="G155" s="1333" t="s">
        <v>1508</v>
      </c>
      <c r="H155" s="1333"/>
    </row>
    <row r="156" spans="1:9" ht="31.5">
      <c r="A156" s="1171"/>
      <c r="B156" s="1171"/>
      <c r="C156" s="1171"/>
      <c r="D156" s="1171"/>
      <c r="E156" s="5" t="s">
        <v>1509</v>
      </c>
      <c r="F156" s="182" t="s">
        <v>685</v>
      </c>
      <c r="G156" s="5" t="s">
        <v>1509</v>
      </c>
      <c r="H156" s="14" t="s">
        <v>1510</v>
      </c>
    </row>
    <row r="157" spans="1:9" ht="15.75">
      <c r="A157" s="399">
        <v>1</v>
      </c>
      <c r="B157" s="400" t="s">
        <v>1511</v>
      </c>
      <c r="C157" s="5" t="s">
        <v>949</v>
      </c>
      <c r="D157" s="5">
        <v>2988</v>
      </c>
      <c r="E157" s="5">
        <v>12.9</v>
      </c>
      <c r="F157" s="401">
        <f>E157*D157</f>
        <v>38545.200000000004</v>
      </c>
      <c r="G157" s="5">
        <f t="shared" ref="G157:G174" si="9">SUM(E157)</f>
        <v>12.9</v>
      </c>
      <c r="H157" s="401">
        <f>F157</f>
        <v>38545.200000000004</v>
      </c>
    </row>
    <row r="158" spans="1:9" ht="15.75">
      <c r="A158" s="399">
        <v>2</v>
      </c>
      <c r="B158" s="400" t="s">
        <v>1512</v>
      </c>
      <c r="C158" s="5" t="s">
        <v>949</v>
      </c>
      <c r="D158" s="5">
        <v>443</v>
      </c>
      <c r="E158" s="5">
        <v>8.1</v>
      </c>
      <c r="F158" s="401">
        <f>E158*D158</f>
        <v>3588.2999999999997</v>
      </c>
      <c r="G158" s="5">
        <f t="shared" si="9"/>
        <v>8.1</v>
      </c>
      <c r="H158" s="401">
        <f t="shared" ref="H158:H174" si="10">F158</f>
        <v>3588.2999999999997</v>
      </c>
    </row>
    <row r="159" spans="1:9" ht="15.75">
      <c r="A159" s="399">
        <v>3</v>
      </c>
      <c r="B159" s="400" t="s">
        <v>1513</v>
      </c>
      <c r="C159" s="5" t="s">
        <v>949</v>
      </c>
      <c r="D159" s="5">
        <v>414</v>
      </c>
      <c r="E159" s="5">
        <v>5.6</v>
      </c>
      <c r="F159" s="401">
        <f t="shared" ref="F159:F174" si="11">E159*D159</f>
        <v>2318.3999999999996</v>
      </c>
      <c r="G159" s="5">
        <f t="shared" si="9"/>
        <v>5.6</v>
      </c>
      <c r="H159" s="401">
        <f t="shared" si="10"/>
        <v>2318.3999999999996</v>
      </c>
    </row>
    <row r="160" spans="1:9" ht="15.75">
      <c r="A160" s="399">
        <v>4</v>
      </c>
      <c r="B160" s="402" t="s">
        <v>1514</v>
      </c>
      <c r="C160" s="5" t="s">
        <v>949</v>
      </c>
      <c r="D160" s="5">
        <v>354</v>
      </c>
      <c r="E160" s="5">
        <v>3.2</v>
      </c>
      <c r="F160" s="401">
        <f t="shared" si="11"/>
        <v>1132.8</v>
      </c>
      <c r="G160" s="5">
        <f t="shared" si="9"/>
        <v>3.2</v>
      </c>
      <c r="H160" s="401">
        <f t="shared" si="10"/>
        <v>1132.8</v>
      </c>
    </row>
    <row r="161" spans="1:8" ht="15.75">
      <c r="A161" s="399">
        <v>5</v>
      </c>
      <c r="B161" s="400" t="s">
        <v>1515</v>
      </c>
      <c r="C161" s="5" t="s">
        <v>949</v>
      </c>
      <c r="D161" s="5">
        <v>567</v>
      </c>
      <c r="E161" s="5">
        <v>8.6</v>
      </c>
      <c r="F161" s="401">
        <f t="shared" si="11"/>
        <v>4876.2</v>
      </c>
      <c r="G161" s="5">
        <f t="shared" si="9"/>
        <v>8.6</v>
      </c>
      <c r="H161" s="401">
        <f t="shared" si="10"/>
        <v>4876.2</v>
      </c>
    </row>
    <row r="162" spans="1:8" ht="15.75">
      <c r="A162" s="399">
        <v>6</v>
      </c>
      <c r="B162" s="400" t="s">
        <v>1516</v>
      </c>
      <c r="C162" s="5" t="s">
        <v>954</v>
      </c>
      <c r="D162" s="5">
        <v>780</v>
      </c>
      <c r="E162" s="5">
        <v>13</v>
      </c>
      <c r="F162" s="401">
        <f t="shared" si="11"/>
        <v>10140</v>
      </c>
      <c r="G162" s="5">
        <f t="shared" si="9"/>
        <v>13</v>
      </c>
      <c r="H162" s="401">
        <f t="shared" si="10"/>
        <v>10140</v>
      </c>
    </row>
    <row r="163" spans="1:8" ht="15.75">
      <c r="A163" s="399">
        <v>7</v>
      </c>
      <c r="B163" s="402" t="s">
        <v>1517</v>
      </c>
      <c r="C163" s="5" t="s">
        <v>949</v>
      </c>
      <c r="D163" s="5">
        <v>148</v>
      </c>
      <c r="E163" s="5">
        <v>25</v>
      </c>
      <c r="F163" s="401">
        <f t="shared" si="11"/>
        <v>3700</v>
      </c>
      <c r="G163" s="5">
        <f t="shared" si="9"/>
        <v>25</v>
      </c>
      <c r="H163" s="401">
        <f t="shared" si="10"/>
        <v>3700</v>
      </c>
    </row>
    <row r="164" spans="1:8" ht="15.75">
      <c r="A164" s="399">
        <v>8</v>
      </c>
      <c r="B164" s="400" t="s">
        <v>1518</v>
      </c>
      <c r="C164" s="5" t="s">
        <v>949</v>
      </c>
      <c r="D164" s="5">
        <v>624</v>
      </c>
      <c r="E164" s="5">
        <v>5</v>
      </c>
      <c r="F164" s="401">
        <f t="shared" si="11"/>
        <v>3120</v>
      </c>
      <c r="G164" s="5">
        <f t="shared" si="9"/>
        <v>5</v>
      </c>
      <c r="H164" s="401">
        <f t="shared" si="10"/>
        <v>3120</v>
      </c>
    </row>
    <row r="165" spans="1:8" ht="15.75">
      <c r="A165" s="399">
        <v>9</v>
      </c>
      <c r="B165" s="400" t="s">
        <v>1519</v>
      </c>
      <c r="C165" s="5" t="s">
        <v>949</v>
      </c>
      <c r="D165" s="5">
        <v>287</v>
      </c>
      <c r="E165" s="5">
        <v>17</v>
      </c>
      <c r="F165" s="401">
        <f t="shared" si="11"/>
        <v>4879</v>
      </c>
      <c r="G165" s="5">
        <f t="shared" si="9"/>
        <v>17</v>
      </c>
      <c r="H165" s="401">
        <f t="shared" si="10"/>
        <v>4879</v>
      </c>
    </row>
    <row r="166" spans="1:8" ht="15.75">
      <c r="A166" s="399">
        <v>10</v>
      </c>
      <c r="B166" s="403" t="s">
        <v>1520</v>
      </c>
      <c r="C166" s="5" t="s">
        <v>949</v>
      </c>
      <c r="D166" s="5">
        <v>420</v>
      </c>
      <c r="E166" s="5">
        <v>0.6</v>
      </c>
      <c r="F166" s="401">
        <f t="shared" si="11"/>
        <v>252</v>
      </c>
      <c r="G166" s="5">
        <f t="shared" si="9"/>
        <v>0.6</v>
      </c>
      <c r="H166" s="401">
        <f t="shared" si="10"/>
        <v>252</v>
      </c>
    </row>
    <row r="167" spans="1:8" ht="15.75">
      <c r="A167" s="399">
        <v>11</v>
      </c>
      <c r="B167" s="402" t="s">
        <v>1521</v>
      </c>
      <c r="C167" s="5" t="s">
        <v>949</v>
      </c>
      <c r="D167" s="5">
        <v>384</v>
      </c>
      <c r="E167" s="5">
        <v>12.8</v>
      </c>
      <c r="F167" s="401">
        <f t="shared" si="11"/>
        <v>4915.2000000000007</v>
      </c>
      <c r="G167" s="5">
        <f t="shared" si="9"/>
        <v>12.8</v>
      </c>
      <c r="H167" s="401">
        <f t="shared" si="10"/>
        <v>4915.2000000000007</v>
      </c>
    </row>
    <row r="168" spans="1:8" ht="15.75">
      <c r="A168" s="399">
        <v>12</v>
      </c>
      <c r="B168" s="402" t="s">
        <v>1522</v>
      </c>
      <c r="C168" s="5" t="s">
        <v>949</v>
      </c>
      <c r="D168" s="5">
        <v>300</v>
      </c>
      <c r="E168" s="5">
        <v>3.4</v>
      </c>
      <c r="F168" s="401">
        <f t="shared" si="11"/>
        <v>1020</v>
      </c>
      <c r="G168" s="5">
        <f t="shared" si="9"/>
        <v>3.4</v>
      </c>
      <c r="H168" s="401">
        <f t="shared" si="10"/>
        <v>1020</v>
      </c>
    </row>
    <row r="169" spans="1:8" ht="15.75">
      <c r="A169" s="399">
        <v>13</v>
      </c>
      <c r="B169" s="402" t="s">
        <v>1523</v>
      </c>
      <c r="C169" s="5" t="s">
        <v>949</v>
      </c>
      <c r="D169" s="5">
        <v>609.5</v>
      </c>
      <c r="E169" s="5">
        <v>18.8</v>
      </c>
      <c r="F169" s="401">
        <f t="shared" si="11"/>
        <v>11458.6</v>
      </c>
      <c r="G169" s="5">
        <f t="shared" si="9"/>
        <v>18.8</v>
      </c>
      <c r="H169" s="401">
        <f t="shared" si="10"/>
        <v>11458.6</v>
      </c>
    </row>
    <row r="170" spans="1:8" ht="15.75">
      <c r="A170" s="399">
        <v>14</v>
      </c>
      <c r="B170" s="402" t="s">
        <v>1524</v>
      </c>
      <c r="C170" s="5" t="s">
        <v>949</v>
      </c>
      <c r="D170" s="5">
        <v>1500</v>
      </c>
      <c r="E170" s="5">
        <v>8.8800000000000008</v>
      </c>
      <c r="F170" s="401">
        <f t="shared" si="11"/>
        <v>13320.000000000002</v>
      </c>
      <c r="G170" s="5">
        <f t="shared" si="9"/>
        <v>8.8800000000000008</v>
      </c>
      <c r="H170" s="401">
        <f t="shared" si="10"/>
        <v>13320.000000000002</v>
      </c>
    </row>
    <row r="171" spans="1:8" ht="15.75">
      <c r="A171" s="399">
        <v>15</v>
      </c>
      <c r="B171" s="402" t="s">
        <v>1525</v>
      </c>
      <c r="C171" s="5" t="s">
        <v>949</v>
      </c>
      <c r="D171" s="5">
        <v>850</v>
      </c>
      <c r="E171" s="5">
        <v>1.1000000000000001</v>
      </c>
      <c r="F171" s="401">
        <f t="shared" si="11"/>
        <v>935.00000000000011</v>
      </c>
      <c r="G171" s="5">
        <f t="shared" si="9"/>
        <v>1.1000000000000001</v>
      </c>
      <c r="H171" s="401">
        <f t="shared" si="10"/>
        <v>935.00000000000011</v>
      </c>
    </row>
    <row r="172" spans="1:8" ht="15.75">
      <c r="A172" s="399">
        <v>16</v>
      </c>
      <c r="B172" s="402" t="s">
        <v>1526</v>
      </c>
      <c r="C172" s="5" t="s">
        <v>949</v>
      </c>
      <c r="D172" s="5">
        <v>2415</v>
      </c>
      <c r="E172" s="5">
        <v>3.5</v>
      </c>
      <c r="F172" s="401">
        <f t="shared" si="11"/>
        <v>8452.5</v>
      </c>
      <c r="G172" s="5">
        <f t="shared" si="9"/>
        <v>3.5</v>
      </c>
      <c r="H172" s="401">
        <f t="shared" si="10"/>
        <v>8452.5</v>
      </c>
    </row>
    <row r="173" spans="1:8" ht="15.75">
      <c r="A173" s="399">
        <v>17</v>
      </c>
      <c r="B173" s="402" t="s">
        <v>1527</v>
      </c>
      <c r="C173" s="5" t="s">
        <v>949</v>
      </c>
      <c r="D173" s="5">
        <v>2932.5</v>
      </c>
      <c r="E173" s="5">
        <v>0.8</v>
      </c>
      <c r="F173" s="401">
        <f t="shared" si="11"/>
        <v>2346</v>
      </c>
      <c r="G173" s="5">
        <f t="shared" si="9"/>
        <v>0.8</v>
      </c>
      <c r="H173" s="401">
        <f t="shared" si="10"/>
        <v>2346</v>
      </c>
    </row>
    <row r="174" spans="1:8" ht="15.75">
      <c r="A174" s="399">
        <v>18</v>
      </c>
      <c r="B174" s="402" t="s">
        <v>1528</v>
      </c>
      <c r="C174" s="5" t="s">
        <v>949</v>
      </c>
      <c r="D174" s="5">
        <v>269.89999999999998</v>
      </c>
      <c r="E174" s="5">
        <v>2</v>
      </c>
      <c r="F174" s="401">
        <f t="shared" si="11"/>
        <v>539.79999999999995</v>
      </c>
      <c r="G174" s="5">
        <f t="shared" si="9"/>
        <v>2</v>
      </c>
      <c r="H174" s="401">
        <f t="shared" si="10"/>
        <v>539.79999999999995</v>
      </c>
    </row>
    <row r="175" spans="1:8" ht="15.75">
      <c r="A175" s="1324" t="s">
        <v>970</v>
      </c>
      <c r="B175" s="1325"/>
      <c r="C175" s="5"/>
      <c r="D175" s="5"/>
      <c r="E175" s="404">
        <f>SUM(E157:E174)</f>
        <v>150.28</v>
      </c>
      <c r="F175" s="404">
        <f t="shared" ref="F175:H175" si="12">SUM(F157:F174)</f>
        <v>115539.00000000001</v>
      </c>
      <c r="G175" s="404">
        <f t="shared" si="12"/>
        <v>150.28</v>
      </c>
      <c r="H175" s="404">
        <f t="shared" si="12"/>
        <v>115539.00000000001</v>
      </c>
    </row>
    <row r="181" spans="1:8" ht="18.75">
      <c r="B181" s="1323" t="s">
        <v>1384</v>
      </c>
      <c r="C181" s="1323"/>
      <c r="D181" s="1323"/>
      <c r="E181" s="1323"/>
    </row>
    <row r="182" spans="1:8">
      <c r="A182" s="1326" t="s">
        <v>1408</v>
      </c>
      <c r="B182" s="1326" t="s">
        <v>1529</v>
      </c>
      <c r="C182" s="1326" t="s">
        <v>5</v>
      </c>
      <c r="D182" s="1326" t="s">
        <v>6</v>
      </c>
      <c r="E182" s="1328" t="s">
        <v>1412</v>
      </c>
      <c r="F182" s="1329"/>
      <c r="G182" s="1322" t="s">
        <v>1508</v>
      </c>
      <c r="H182" s="1322"/>
    </row>
    <row r="183" spans="1:8" ht="28.5">
      <c r="A183" s="1327"/>
      <c r="B183" s="1327"/>
      <c r="C183" s="1327"/>
      <c r="D183" s="1327"/>
      <c r="E183" s="1" t="s">
        <v>1040</v>
      </c>
      <c r="F183" s="1" t="s">
        <v>1414</v>
      </c>
      <c r="G183" s="382" t="s">
        <v>1040</v>
      </c>
      <c r="H183" s="181" t="s">
        <v>1510</v>
      </c>
    </row>
    <row r="184" spans="1:8">
      <c r="A184" s="405">
        <v>1</v>
      </c>
      <c r="B184" s="406" t="s">
        <v>1530</v>
      </c>
      <c r="C184" s="382" t="s">
        <v>12</v>
      </c>
      <c r="D184" s="382">
        <v>200</v>
      </c>
      <c r="E184" s="382">
        <v>2</v>
      </c>
      <c r="F184" s="393">
        <f t="shared" ref="F184:F197" si="13">SUM(D184*E184)</f>
        <v>400</v>
      </c>
      <c r="G184" s="382">
        <f t="shared" ref="G184:G197" si="14">SUM(E184)</f>
        <v>2</v>
      </c>
      <c r="H184" s="395">
        <f t="shared" ref="H184:H197" si="15">G184*D184</f>
        <v>400</v>
      </c>
    </row>
    <row r="185" spans="1:8">
      <c r="A185" s="405">
        <v>2</v>
      </c>
      <c r="B185" s="387" t="s">
        <v>980</v>
      </c>
      <c r="C185" s="382" t="s">
        <v>1379</v>
      </c>
      <c r="D185" s="382">
        <v>190</v>
      </c>
      <c r="E185" s="382">
        <v>4</v>
      </c>
      <c r="F185" s="393">
        <f t="shared" si="13"/>
        <v>760</v>
      </c>
      <c r="G185" s="382">
        <f t="shared" si="14"/>
        <v>4</v>
      </c>
      <c r="H185" s="395">
        <f t="shared" si="15"/>
        <v>760</v>
      </c>
    </row>
    <row r="186" spans="1:8">
      <c r="A186" s="405">
        <v>3</v>
      </c>
      <c r="B186" s="387" t="s">
        <v>978</v>
      </c>
      <c r="C186" s="382" t="s">
        <v>1499</v>
      </c>
      <c r="D186" s="382">
        <v>1500</v>
      </c>
      <c r="E186" s="382">
        <v>5</v>
      </c>
      <c r="F186" s="393">
        <f t="shared" si="13"/>
        <v>7500</v>
      </c>
      <c r="G186" s="382">
        <f t="shared" si="14"/>
        <v>5</v>
      </c>
      <c r="H186" s="395">
        <f t="shared" si="15"/>
        <v>7500</v>
      </c>
    </row>
    <row r="187" spans="1:8">
      <c r="A187" s="405">
        <v>4</v>
      </c>
      <c r="B187" s="387" t="s">
        <v>987</v>
      </c>
      <c r="C187" s="382" t="s">
        <v>12</v>
      </c>
      <c r="D187" s="382">
        <v>95</v>
      </c>
      <c r="E187" s="382">
        <v>14</v>
      </c>
      <c r="F187" s="393">
        <f t="shared" si="13"/>
        <v>1330</v>
      </c>
      <c r="G187" s="382">
        <f t="shared" si="14"/>
        <v>14</v>
      </c>
      <c r="H187" s="395">
        <f t="shared" si="15"/>
        <v>1330</v>
      </c>
    </row>
    <row r="188" spans="1:8">
      <c r="A188" s="405">
        <v>5</v>
      </c>
      <c r="B188" s="383" t="s">
        <v>1531</v>
      </c>
      <c r="C188" s="382" t="s">
        <v>12</v>
      </c>
      <c r="D188" s="2">
        <v>600</v>
      </c>
      <c r="E188" s="382">
        <v>3</v>
      </c>
      <c r="F188" s="22">
        <f>SUM(D188*E188)</f>
        <v>1800</v>
      </c>
      <c r="G188" s="2">
        <f>SUM(E188)</f>
        <v>3</v>
      </c>
      <c r="H188" s="385">
        <f>G188*D188</f>
        <v>1800</v>
      </c>
    </row>
    <row r="189" spans="1:8">
      <c r="A189" s="405">
        <v>6</v>
      </c>
      <c r="B189" s="13" t="s">
        <v>1532</v>
      </c>
      <c r="C189" s="382" t="s">
        <v>12</v>
      </c>
      <c r="D189" s="382">
        <v>650</v>
      </c>
      <c r="E189" s="382">
        <v>3</v>
      </c>
      <c r="F189" s="393">
        <f t="shared" si="13"/>
        <v>1950</v>
      </c>
      <c r="G189" s="382">
        <f t="shared" si="14"/>
        <v>3</v>
      </c>
      <c r="H189" s="393">
        <f t="shared" si="15"/>
        <v>1950</v>
      </c>
    </row>
    <row r="190" spans="1:8">
      <c r="A190" s="405">
        <v>7</v>
      </c>
      <c r="B190" s="387" t="s">
        <v>1533</v>
      </c>
      <c r="C190" s="382" t="s">
        <v>12</v>
      </c>
      <c r="D190" s="382">
        <v>750</v>
      </c>
      <c r="E190" s="382">
        <v>2</v>
      </c>
      <c r="F190" s="393">
        <f t="shared" si="13"/>
        <v>1500</v>
      </c>
      <c r="G190" s="382">
        <f t="shared" si="14"/>
        <v>2</v>
      </c>
      <c r="H190" s="395">
        <f t="shared" si="15"/>
        <v>1500</v>
      </c>
    </row>
    <row r="191" spans="1:8">
      <c r="A191" s="405">
        <v>8</v>
      </c>
      <c r="B191" s="407" t="s">
        <v>844</v>
      </c>
      <c r="C191" s="382" t="s">
        <v>12</v>
      </c>
      <c r="D191" s="2">
        <v>650</v>
      </c>
      <c r="E191" s="382">
        <v>3</v>
      </c>
      <c r="F191" s="22">
        <f t="shared" si="13"/>
        <v>1950</v>
      </c>
      <c r="G191" s="2">
        <f t="shared" si="14"/>
        <v>3</v>
      </c>
      <c r="H191" s="385">
        <f t="shared" si="15"/>
        <v>1950</v>
      </c>
    </row>
    <row r="192" spans="1:8">
      <c r="A192" s="405">
        <v>9</v>
      </c>
      <c r="B192" s="407" t="s">
        <v>1534</v>
      </c>
      <c r="C192" s="382" t="s">
        <v>12</v>
      </c>
      <c r="D192" s="86">
        <v>200</v>
      </c>
      <c r="E192" s="382">
        <v>4</v>
      </c>
      <c r="F192" s="22">
        <f t="shared" si="13"/>
        <v>800</v>
      </c>
      <c r="G192" s="2">
        <f t="shared" si="14"/>
        <v>4</v>
      </c>
      <c r="H192" s="385">
        <f t="shared" si="15"/>
        <v>800</v>
      </c>
    </row>
    <row r="193" spans="1:10">
      <c r="A193" s="405">
        <v>10</v>
      </c>
      <c r="B193" s="407" t="s">
        <v>1535</v>
      </c>
      <c r="C193" s="382" t="s">
        <v>12</v>
      </c>
      <c r="D193" s="86">
        <v>1200</v>
      </c>
      <c r="E193" s="382">
        <v>3</v>
      </c>
      <c r="F193" s="22">
        <f t="shared" si="13"/>
        <v>3600</v>
      </c>
      <c r="G193" s="2">
        <f t="shared" si="14"/>
        <v>3</v>
      </c>
      <c r="H193" s="385">
        <f t="shared" si="15"/>
        <v>3600</v>
      </c>
    </row>
    <row r="194" spans="1:10">
      <c r="A194" s="405">
        <v>11</v>
      </c>
      <c r="B194" s="407" t="s">
        <v>1089</v>
      </c>
      <c r="C194" s="382" t="s">
        <v>12</v>
      </c>
      <c r="D194" s="86">
        <v>250</v>
      </c>
      <c r="E194" s="382">
        <v>8</v>
      </c>
      <c r="F194" s="22">
        <f t="shared" si="13"/>
        <v>2000</v>
      </c>
      <c r="G194" s="2">
        <f t="shared" si="14"/>
        <v>8</v>
      </c>
      <c r="H194" s="385">
        <f t="shared" si="15"/>
        <v>2000</v>
      </c>
    </row>
    <row r="195" spans="1:10">
      <c r="A195" s="405">
        <v>12</v>
      </c>
      <c r="B195" s="407" t="s">
        <v>1536</v>
      </c>
      <c r="C195" s="382" t="s">
        <v>12</v>
      </c>
      <c r="D195" s="86">
        <v>350</v>
      </c>
      <c r="E195" s="382">
        <v>1</v>
      </c>
      <c r="F195" s="22">
        <f t="shared" si="13"/>
        <v>350</v>
      </c>
      <c r="G195" s="2">
        <f t="shared" si="14"/>
        <v>1</v>
      </c>
      <c r="H195" s="385">
        <f t="shared" si="15"/>
        <v>350</v>
      </c>
    </row>
    <row r="196" spans="1:10">
      <c r="A196" s="405">
        <v>13</v>
      </c>
      <c r="B196" s="407" t="s">
        <v>1537</v>
      </c>
      <c r="C196" s="382" t="s">
        <v>1379</v>
      </c>
      <c r="D196" s="86">
        <v>1100</v>
      </c>
      <c r="E196" s="382">
        <v>2</v>
      </c>
      <c r="F196" s="22">
        <f t="shared" si="13"/>
        <v>2200</v>
      </c>
      <c r="G196" s="2">
        <f t="shared" si="14"/>
        <v>2</v>
      </c>
      <c r="H196" s="385">
        <f t="shared" si="15"/>
        <v>2200</v>
      </c>
    </row>
    <row r="197" spans="1:10">
      <c r="A197" s="405">
        <v>14</v>
      </c>
      <c r="B197" s="383" t="s">
        <v>1538</v>
      </c>
      <c r="C197" s="382" t="s">
        <v>12</v>
      </c>
      <c r="D197" s="2">
        <v>4000</v>
      </c>
      <c r="E197" s="382">
        <v>5</v>
      </c>
      <c r="F197" s="22">
        <f t="shared" si="13"/>
        <v>20000</v>
      </c>
      <c r="G197" s="2">
        <f t="shared" si="14"/>
        <v>5</v>
      </c>
      <c r="H197" s="385">
        <f t="shared" si="15"/>
        <v>20000</v>
      </c>
    </row>
    <row r="198" spans="1:10">
      <c r="A198" s="1142" t="s">
        <v>970</v>
      </c>
      <c r="B198" s="1144"/>
      <c r="C198" s="408"/>
      <c r="D198" s="409"/>
      <c r="E198" s="410">
        <f>SUM(E184:E197)</f>
        <v>59</v>
      </c>
      <c r="F198" s="411">
        <f>SUM(F184:F197)</f>
        <v>46140</v>
      </c>
      <c r="G198" s="410">
        <f>SUM(G184:G197)</f>
        <v>59</v>
      </c>
      <c r="H198" s="411">
        <f>SUM(H184:H197)</f>
        <v>46140</v>
      </c>
    </row>
    <row r="202" spans="1:10" ht="15.75">
      <c r="B202" s="412" t="s">
        <v>1540</v>
      </c>
      <c r="C202" s="413"/>
      <c r="D202" s="413"/>
      <c r="E202" s="413"/>
      <c r="F202" s="413"/>
      <c r="G202" s="413"/>
      <c r="H202" s="413"/>
      <c r="I202" s="413"/>
      <c r="J202" s="413"/>
    </row>
    <row r="203" spans="1:10">
      <c r="B203" s="1315" t="s">
        <v>634</v>
      </c>
      <c r="C203" s="1315" t="s">
        <v>648</v>
      </c>
      <c r="D203" s="1319" t="s">
        <v>636</v>
      </c>
      <c r="E203" s="1320"/>
      <c r="F203" s="1321"/>
      <c r="G203" s="1319" t="s">
        <v>637</v>
      </c>
      <c r="H203" s="1320"/>
      <c r="I203" s="1320"/>
      <c r="J203" s="1321"/>
    </row>
    <row r="204" spans="1:10">
      <c r="B204" s="1316"/>
      <c r="C204" s="1316"/>
      <c r="D204" s="1315" t="s">
        <v>638</v>
      </c>
      <c r="E204" s="1319" t="s">
        <v>639</v>
      </c>
      <c r="F204" s="1321"/>
      <c r="G204" s="1315" t="s">
        <v>638</v>
      </c>
      <c r="H204" s="1319" t="s">
        <v>639</v>
      </c>
      <c r="I204" s="1320"/>
      <c r="J204" s="1321"/>
    </row>
    <row r="205" spans="1:10" ht="60">
      <c r="B205" s="1317"/>
      <c r="C205" s="1317"/>
      <c r="D205" s="1317"/>
      <c r="E205" s="414" t="s">
        <v>640</v>
      </c>
      <c r="F205" s="414" t="s">
        <v>641</v>
      </c>
      <c r="G205" s="1317"/>
      <c r="H205" s="414" t="s">
        <v>640</v>
      </c>
      <c r="I205" s="414" t="s">
        <v>641</v>
      </c>
      <c r="J205" s="414" t="s">
        <v>642</v>
      </c>
    </row>
    <row r="206" spans="1:10">
      <c r="B206" s="415">
        <v>1</v>
      </c>
      <c r="C206" s="415">
        <v>2</v>
      </c>
      <c r="D206" s="415">
        <v>3</v>
      </c>
      <c r="E206" s="415">
        <v>4</v>
      </c>
      <c r="F206" s="415">
        <v>5</v>
      </c>
      <c r="G206" s="415">
        <v>6</v>
      </c>
      <c r="H206" s="415">
        <v>7</v>
      </c>
      <c r="I206" s="415">
        <v>8</v>
      </c>
      <c r="J206" s="415">
        <v>9</v>
      </c>
    </row>
    <row r="207" spans="1:10">
      <c r="B207" s="416"/>
      <c r="C207" s="416"/>
      <c r="D207" s="416"/>
      <c r="E207" s="416"/>
      <c r="F207" s="416"/>
      <c r="G207" s="416"/>
      <c r="H207" s="416"/>
      <c r="I207" s="416"/>
      <c r="J207" s="416"/>
    </row>
    <row r="208" spans="1:10">
      <c r="B208" s="416"/>
      <c r="C208" s="416"/>
      <c r="D208" s="416"/>
      <c r="E208" s="416"/>
      <c r="F208" s="416"/>
      <c r="G208" s="416"/>
      <c r="H208" s="416"/>
      <c r="I208" s="416"/>
      <c r="J208" s="416"/>
    </row>
    <row r="209" spans="2:10">
      <c r="B209" s="416"/>
      <c r="C209" s="417"/>
      <c r="D209" s="416"/>
      <c r="E209" s="416"/>
      <c r="F209" s="416"/>
      <c r="G209" s="416"/>
      <c r="H209" s="416"/>
      <c r="I209" s="416"/>
      <c r="J209" s="416"/>
    </row>
    <row r="210" spans="2:10">
      <c r="B210" s="416"/>
      <c r="C210" s="417"/>
      <c r="D210" s="416"/>
      <c r="E210" s="416"/>
      <c r="F210" s="416"/>
      <c r="G210" s="416"/>
      <c r="H210" s="416"/>
      <c r="I210" s="416"/>
      <c r="J210" s="416"/>
    </row>
    <row r="211" spans="2:10">
      <c r="B211" s="416"/>
      <c r="C211" s="417"/>
      <c r="D211" s="416"/>
      <c r="E211" s="416"/>
      <c r="F211" s="416"/>
      <c r="G211" s="416"/>
      <c r="H211" s="416"/>
      <c r="I211" s="416"/>
      <c r="J211" s="416"/>
    </row>
    <row r="212" spans="2:10">
      <c r="B212" s="416"/>
      <c r="C212" s="417"/>
      <c r="D212" s="416"/>
      <c r="E212" s="416"/>
      <c r="F212" s="416"/>
      <c r="G212" s="416"/>
      <c r="H212" s="416"/>
      <c r="I212" s="416"/>
      <c r="J212" s="416"/>
    </row>
    <row r="213" spans="2:10">
      <c r="B213" s="416"/>
      <c r="C213" s="417"/>
      <c r="D213" s="416"/>
      <c r="E213" s="416"/>
      <c r="F213" s="416"/>
      <c r="G213" s="416"/>
      <c r="H213" s="416"/>
      <c r="I213" s="416"/>
      <c r="J213" s="416"/>
    </row>
    <row r="214" spans="2:10">
      <c r="B214" s="416"/>
      <c r="C214" s="417"/>
      <c r="D214" s="416"/>
      <c r="E214" s="416"/>
      <c r="F214" s="416"/>
      <c r="G214" s="416"/>
      <c r="H214" s="416"/>
      <c r="I214" s="416"/>
      <c r="J214" s="416"/>
    </row>
    <row r="215" spans="2:10">
      <c r="B215" s="416"/>
      <c r="C215" s="417"/>
      <c r="D215" s="416"/>
      <c r="E215" s="416"/>
      <c r="F215" s="416"/>
      <c r="G215" s="416"/>
      <c r="H215" s="416"/>
      <c r="I215" s="416"/>
      <c r="J215" s="416"/>
    </row>
    <row r="216" spans="2:10" ht="15.75">
      <c r="B216" s="1313" t="s">
        <v>644</v>
      </c>
      <c r="C216" s="1314"/>
      <c r="D216" s="418">
        <f>SUM(D207:D215)</f>
        <v>0</v>
      </c>
      <c r="E216" s="418">
        <f>SUM(E207:E215)</f>
        <v>0</v>
      </c>
      <c r="F216" s="416"/>
      <c r="G216" s="416"/>
      <c r="H216" s="416"/>
      <c r="I216" s="416"/>
      <c r="J216" s="416"/>
    </row>
    <row r="217" spans="2:10">
      <c r="B217" s="419"/>
      <c r="C217" s="419"/>
      <c r="D217" s="420"/>
      <c r="E217" s="420"/>
      <c r="F217" s="420"/>
      <c r="G217" s="420"/>
      <c r="H217" s="420"/>
      <c r="I217" s="420"/>
      <c r="J217" s="420"/>
    </row>
    <row r="218" spans="2:10" ht="15.75">
      <c r="B218" s="412" t="s">
        <v>646</v>
      </c>
      <c r="C218" s="413"/>
      <c r="D218" s="413"/>
      <c r="E218" s="413"/>
      <c r="F218" s="413"/>
      <c r="G218" s="413"/>
      <c r="H218" s="413"/>
      <c r="I218" s="413"/>
      <c r="J218" s="413"/>
    </row>
    <row r="219" spans="2:10">
      <c r="B219" s="1315" t="s">
        <v>647</v>
      </c>
      <c r="C219" s="1315" t="s">
        <v>648</v>
      </c>
      <c r="D219" s="1318" t="s">
        <v>636</v>
      </c>
      <c r="E219" s="1318"/>
      <c r="F219" s="1318"/>
      <c r="G219" s="1318" t="s">
        <v>637</v>
      </c>
      <c r="H219" s="1318"/>
      <c r="I219" s="1318"/>
      <c r="J219" s="1318"/>
    </row>
    <row r="220" spans="2:10">
      <c r="B220" s="1316"/>
      <c r="C220" s="1316"/>
      <c r="D220" s="1315" t="s">
        <v>638</v>
      </c>
      <c r="E220" s="1318" t="s">
        <v>639</v>
      </c>
      <c r="F220" s="1318"/>
      <c r="G220" s="1315" t="s">
        <v>638</v>
      </c>
      <c r="H220" s="1318" t="s">
        <v>639</v>
      </c>
      <c r="I220" s="1318"/>
      <c r="J220" s="1318"/>
    </row>
    <row r="221" spans="2:10" ht="60">
      <c r="B221" s="1317"/>
      <c r="C221" s="1317"/>
      <c r="D221" s="1317"/>
      <c r="E221" s="414" t="s">
        <v>649</v>
      </c>
      <c r="F221" s="414" t="s">
        <v>650</v>
      </c>
      <c r="G221" s="1317"/>
      <c r="H221" s="414" t="s">
        <v>649</v>
      </c>
      <c r="I221" s="414" t="s">
        <v>650</v>
      </c>
      <c r="J221" s="414" t="s">
        <v>642</v>
      </c>
    </row>
    <row r="222" spans="2:10">
      <c r="B222" s="415">
        <v>1</v>
      </c>
      <c r="C222" s="415">
        <v>2</v>
      </c>
      <c r="D222" s="415">
        <v>3</v>
      </c>
      <c r="E222" s="415">
        <v>4</v>
      </c>
      <c r="F222" s="415">
        <v>5</v>
      </c>
      <c r="G222" s="415">
        <v>6</v>
      </c>
      <c r="H222" s="415">
        <v>7</v>
      </c>
      <c r="I222" s="415">
        <v>8</v>
      </c>
      <c r="J222" s="415">
        <v>9</v>
      </c>
    </row>
    <row r="223" spans="2:10" ht="25.5">
      <c r="B223" s="109" t="s">
        <v>1541</v>
      </c>
      <c r="C223" s="421">
        <v>900008000490</v>
      </c>
      <c r="D223" s="422">
        <v>1063787</v>
      </c>
      <c r="E223" s="422">
        <v>1063787</v>
      </c>
      <c r="F223" s="423"/>
      <c r="G223" s="423"/>
      <c r="H223" s="423"/>
      <c r="I223" s="423"/>
      <c r="J223" s="423"/>
    </row>
    <row r="224" spans="2:10" ht="45">
      <c r="B224" s="424" t="s">
        <v>1542</v>
      </c>
      <c r="C224" s="421">
        <v>900005001186</v>
      </c>
      <c r="D224" s="425">
        <v>69500</v>
      </c>
      <c r="E224" s="425">
        <f>D224</f>
        <v>69500</v>
      </c>
      <c r="F224" s="423"/>
      <c r="G224" s="423"/>
      <c r="H224" s="423"/>
      <c r="I224" s="423"/>
      <c r="J224" s="423"/>
    </row>
    <row r="225" spans="2:10">
      <c r="B225" s="426" t="s">
        <v>1543</v>
      </c>
      <c r="C225" s="427" t="s">
        <v>1403</v>
      </c>
      <c r="D225" s="422">
        <v>306080.2</v>
      </c>
      <c r="E225" s="422">
        <v>306080.2</v>
      </c>
      <c r="F225" s="423"/>
      <c r="G225" s="423"/>
      <c r="H225" s="423"/>
      <c r="I225" s="423"/>
      <c r="J225" s="423"/>
    </row>
    <row r="226" spans="2:10">
      <c r="B226" s="426" t="s">
        <v>1544</v>
      </c>
      <c r="C226" s="421">
        <v>2474663156679350</v>
      </c>
      <c r="D226" s="428">
        <v>70675.789999999994</v>
      </c>
      <c r="E226" s="428">
        <v>70675.789999999994</v>
      </c>
      <c r="F226" s="423"/>
      <c r="G226" s="423"/>
      <c r="H226" s="423"/>
      <c r="I226" s="423"/>
      <c r="J226" s="423"/>
    </row>
    <row r="227" spans="2:10">
      <c r="B227" s="429" t="s">
        <v>1545</v>
      </c>
      <c r="C227" s="421">
        <v>11500351562015</v>
      </c>
      <c r="D227" s="428">
        <v>19645.89</v>
      </c>
      <c r="E227" s="428">
        <v>19645.89</v>
      </c>
      <c r="F227" s="423"/>
      <c r="G227" s="423"/>
      <c r="H227" s="423"/>
      <c r="I227" s="423"/>
      <c r="J227" s="423"/>
    </row>
    <row r="228" spans="2:10">
      <c r="B228" s="429" t="s">
        <v>1546</v>
      </c>
      <c r="C228" s="421">
        <v>1930004268280100</v>
      </c>
      <c r="D228" s="425">
        <v>3500</v>
      </c>
      <c r="E228" s="425">
        <v>3500</v>
      </c>
      <c r="F228" s="423"/>
      <c r="G228" s="423"/>
      <c r="H228" s="423"/>
      <c r="I228" s="423"/>
      <c r="J228" s="423"/>
    </row>
    <row r="229" spans="2:10">
      <c r="B229" s="430"/>
      <c r="C229" s="421"/>
      <c r="D229" s="431"/>
      <c r="E229" s="431"/>
      <c r="F229" s="416"/>
      <c r="G229" s="416"/>
      <c r="H229" s="416"/>
      <c r="I229" s="416"/>
      <c r="J229" s="416"/>
    </row>
    <row r="230" spans="2:10">
      <c r="B230" s="430"/>
      <c r="C230" s="432"/>
      <c r="D230" s="433"/>
      <c r="E230" s="433"/>
      <c r="F230" s="416"/>
      <c r="G230" s="416"/>
      <c r="H230" s="416"/>
      <c r="I230" s="416"/>
      <c r="J230" s="416"/>
    </row>
    <row r="231" spans="2:10">
      <c r="B231" s="434"/>
      <c r="C231" s="432"/>
      <c r="D231" s="435"/>
      <c r="E231" s="435"/>
      <c r="F231" s="416"/>
      <c r="G231" s="416"/>
      <c r="H231" s="416"/>
      <c r="I231" s="416"/>
      <c r="J231" s="416"/>
    </row>
    <row r="232" spans="2:10">
      <c r="B232" s="416"/>
      <c r="C232" s="436"/>
      <c r="D232" s="416"/>
      <c r="E232" s="416"/>
      <c r="F232" s="416"/>
      <c r="G232" s="416"/>
      <c r="H232" s="416"/>
      <c r="I232" s="416"/>
      <c r="J232" s="416"/>
    </row>
    <row r="233" spans="2:10">
      <c r="B233" s="416"/>
      <c r="C233" s="436"/>
      <c r="D233" s="416"/>
      <c r="E233" s="416"/>
      <c r="F233" s="416"/>
      <c r="G233" s="416"/>
      <c r="H233" s="416"/>
      <c r="I233" s="416"/>
      <c r="J233" s="416"/>
    </row>
    <row r="234" spans="2:10">
      <c r="B234" s="416"/>
      <c r="C234" s="436"/>
      <c r="D234" s="416"/>
      <c r="E234" s="416"/>
      <c r="F234" s="416"/>
      <c r="G234" s="416"/>
      <c r="H234" s="416"/>
      <c r="I234" s="416"/>
      <c r="J234" s="416"/>
    </row>
    <row r="235" spans="2:10">
      <c r="B235" s="416"/>
      <c r="C235" s="436"/>
      <c r="D235" s="416"/>
      <c r="E235" s="416"/>
      <c r="F235" s="416"/>
      <c r="G235" s="416"/>
      <c r="H235" s="416"/>
      <c r="I235" s="416"/>
      <c r="J235" s="416"/>
    </row>
    <row r="236" spans="2:10">
      <c r="B236" s="416"/>
      <c r="C236" s="416"/>
      <c r="D236" s="416"/>
      <c r="E236" s="416"/>
      <c r="F236" s="416"/>
      <c r="G236" s="416"/>
      <c r="H236" s="416"/>
      <c r="I236" s="416"/>
      <c r="J236" s="416"/>
    </row>
    <row r="237" spans="2:10" ht="15.75">
      <c r="B237" s="1313" t="s">
        <v>644</v>
      </c>
      <c r="C237" s="1314"/>
      <c r="D237" s="437">
        <f>SUM(D223:D236)</f>
        <v>1533188.88</v>
      </c>
      <c r="E237" s="437">
        <f>SUM(E223:E236)</f>
        <v>1533188.88</v>
      </c>
      <c r="F237" s="416"/>
      <c r="G237" s="416"/>
      <c r="H237" s="416"/>
      <c r="I237" s="416"/>
      <c r="J237" s="416"/>
    </row>
    <row r="238" spans="2:10">
      <c r="B238" s="413"/>
      <c r="C238" s="413"/>
      <c r="D238" s="413"/>
      <c r="E238" s="413"/>
      <c r="F238" s="413"/>
      <c r="G238" s="413"/>
      <c r="H238" s="413"/>
      <c r="I238" s="413"/>
      <c r="J238" s="413"/>
    </row>
    <row r="239" spans="2:10">
      <c r="B239" s="413"/>
      <c r="C239" s="413"/>
      <c r="D239" s="413"/>
      <c r="E239" s="413"/>
      <c r="F239" s="413"/>
      <c r="G239" s="413"/>
      <c r="H239" s="413"/>
      <c r="I239" s="413"/>
      <c r="J239" s="413"/>
    </row>
    <row r="242" spans="1:8">
      <c r="B242" s="123" t="s">
        <v>660</v>
      </c>
      <c r="C242" s="123"/>
      <c r="D242" s="123"/>
    </row>
    <row r="243" spans="1:8">
      <c r="B243" s="123" t="s">
        <v>661</v>
      </c>
      <c r="C243" s="123"/>
      <c r="D243" s="123"/>
    </row>
    <row r="244" spans="1:8">
      <c r="B244" s="123" t="s">
        <v>662</v>
      </c>
      <c r="C244" s="123"/>
      <c r="D244" s="123"/>
    </row>
    <row r="245" spans="1:8">
      <c r="B245" s="123" t="s">
        <v>663</v>
      </c>
      <c r="C245" s="123"/>
      <c r="D245" s="123"/>
    </row>
    <row r="246" spans="1:8">
      <c r="B246" s="123" t="s">
        <v>1404</v>
      </c>
      <c r="C246" s="123"/>
      <c r="D246" s="123"/>
    </row>
    <row r="247" spans="1:8">
      <c r="B247" s="46"/>
      <c r="C247" s="46"/>
      <c r="D247" s="46"/>
    </row>
    <row r="248" spans="1:8">
      <c r="B248" s="124" t="s">
        <v>665</v>
      </c>
      <c r="C248" s="124"/>
      <c r="D248" s="124"/>
    </row>
    <row r="251" spans="1:8" ht="23.25" customHeight="1">
      <c r="A251" s="1307" t="s">
        <v>1</v>
      </c>
      <c r="B251" s="1308" t="s">
        <v>667</v>
      </c>
      <c r="C251" s="1308" t="s">
        <v>668</v>
      </c>
      <c r="D251" s="1308" t="s">
        <v>669</v>
      </c>
      <c r="E251" s="1310" t="s">
        <v>670</v>
      </c>
      <c r="F251" s="1311"/>
      <c r="G251" s="1312" t="s">
        <v>671</v>
      </c>
      <c r="H251" s="1312"/>
    </row>
    <row r="252" spans="1:8" ht="33.75">
      <c r="A252" s="1307"/>
      <c r="B252" s="1309"/>
      <c r="C252" s="1309"/>
      <c r="D252" s="1309"/>
      <c r="E252" s="438" t="s">
        <v>672</v>
      </c>
      <c r="F252" s="438" t="s">
        <v>673</v>
      </c>
      <c r="G252" s="361" t="s">
        <v>674</v>
      </c>
      <c r="H252" s="361" t="s">
        <v>675</v>
      </c>
    </row>
    <row r="253" spans="1:8">
      <c r="A253" s="439">
        <v>1</v>
      </c>
      <c r="B253" s="440">
        <v>2</v>
      </c>
      <c r="C253" s="440">
        <v>3</v>
      </c>
      <c r="D253" s="440">
        <v>4</v>
      </c>
      <c r="E253" s="440">
        <v>5</v>
      </c>
      <c r="F253" s="440">
        <v>6</v>
      </c>
      <c r="G253" s="439">
        <v>7</v>
      </c>
      <c r="H253" s="439">
        <v>8</v>
      </c>
    </row>
    <row r="254" spans="1:8" ht="24">
      <c r="A254" s="361">
        <v>1</v>
      </c>
      <c r="B254" s="441" t="s">
        <v>1547</v>
      </c>
      <c r="C254" s="442">
        <v>220185140245000</v>
      </c>
      <c r="D254" s="443" t="s">
        <v>1548</v>
      </c>
      <c r="E254" s="444">
        <v>354568.9</v>
      </c>
      <c r="F254" s="444">
        <v>354568.9</v>
      </c>
      <c r="G254" s="443">
        <v>0</v>
      </c>
      <c r="H254" s="443">
        <v>0</v>
      </c>
    </row>
    <row r="255" spans="1:8">
      <c r="A255" s="361">
        <v>2</v>
      </c>
      <c r="B255" s="445"/>
      <c r="C255" s="446"/>
      <c r="D255" s="447"/>
      <c r="E255" s="448"/>
      <c r="F255" s="449"/>
      <c r="G255" s="447"/>
      <c r="H255" s="447"/>
    </row>
  </sheetData>
  <mergeCells count="50">
    <mergeCell ref="F7:G7"/>
    <mergeCell ref="B5:E5"/>
    <mergeCell ref="A7:A8"/>
    <mergeCell ref="B7:B8"/>
    <mergeCell ref="C7:C8"/>
    <mergeCell ref="D7:D8"/>
    <mergeCell ref="E7:E8"/>
    <mergeCell ref="B155:B156"/>
    <mergeCell ref="C155:C156"/>
    <mergeCell ref="D155:D156"/>
    <mergeCell ref="E155:F155"/>
    <mergeCell ref="G155:H155"/>
    <mergeCell ref="G182:H182"/>
    <mergeCell ref="A198:B198"/>
    <mergeCell ref="B181:E181"/>
    <mergeCell ref="G1:J3"/>
    <mergeCell ref="B203:B205"/>
    <mergeCell ref="A175:B175"/>
    <mergeCell ref="C154:E154"/>
    <mergeCell ref="A182:A183"/>
    <mergeCell ref="B182:B183"/>
    <mergeCell ref="C182:C183"/>
    <mergeCell ref="D182:D183"/>
    <mergeCell ref="E182:F182"/>
    <mergeCell ref="H7:I7"/>
    <mergeCell ref="A147:C147"/>
    <mergeCell ref="A155:A156"/>
    <mergeCell ref="C203:C205"/>
    <mergeCell ref="D203:F203"/>
    <mergeCell ref="G203:J203"/>
    <mergeCell ref="D204:D205"/>
    <mergeCell ref="E204:F204"/>
    <mergeCell ref="G204:G205"/>
    <mergeCell ref="H204:J204"/>
    <mergeCell ref="G251:H251"/>
    <mergeCell ref="B237:C237"/>
    <mergeCell ref="B216:C216"/>
    <mergeCell ref="C219:C221"/>
    <mergeCell ref="D219:F219"/>
    <mergeCell ref="G219:J219"/>
    <mergeCell ref="D220:D221"/>
    <mergeCell ref="E220:F220"/>
    <mergeCell ref="G220:G221"/>
    <mergeCell ref="H220:J220"/>
    <mergeCell ref="B219:B221"/>
    <mergeCell ref="A251:A252"/>
    <mergeCell ref="B251:B252"/>
    <mergeCell ref="C251:C252"/>
    <mergeCell ref="D251:D252"/>
    <mergeCell ref="E251:F2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opLeftCell="B187" workbookViewId="0">
      <selection activeCell="B202" sqref="B202:E210"/>
    </sheetView>
  </sheetViews>
  <sheetFormatPr defaultRowHeight="15"/>
  <cols>
    <col min="1" max="1" width="6.5703125" customWidth="1"/>
    <col min="2" max="2" width="31" customWidth="1"/>
    <col min="3" max="3" width="23.42578125" customWidth="1"/>
    <col min="4" max="4" width="12.140625" customWidth="1"/>
    <col min="5" max="5" width="11.5703125" customWidth="1"/>
    <col min="6" max="6" width="11.28515625" customWidth="1"/>
    <col min="7" max="7" width="13.7109375" customWidth="1"/>
    <col min="8" max="9" width="12" customWidth="1"/>
  </cols>
  <sheetData>
    <row r="1" spans="1:10">
      <c r="G1" s="1202" t="s">
        <v>1992</v>
      </c>
      <c r="H1" s="1202"/>
      <c r="I1" s="1202"/>
      <c r="J1" s="1202"/>
    </row>
    <row r="2" spans="1:10">
      <c r="G2" s="1202"/>
      <c r="H2" s="1202"/>
      <c r="I2" s="1202"/>
      <c r="J2" s="1202"/>
    </row>
    <row r="3" spans="1:10">
      <c r="G3" s="1202"/>
      <c r="H3" s="1202"/>
      <c r="I3" s="1202"/>
      <c r="J3" s="1202"/>
    </row>
    <row r="6" spans="1:10" ht="15.75">
      <c r="A6" s="450" t="s">
        <v>1549</v>
      </c>
      <c r="B6" s="451"/>
      <c r="C6" s="452"/>
      <c r="D6" s="452"/>
      <c r="E6" s="453"/>
      <c r="F6" s="450"/>
      <c r="G6" s="453"/>
      <c r="H6" s="454"/>
      <c r="I6" s="455"/>
    </row>
    <row r="7" spans="1:10" ht="15.75">
      <c r="A7" s="456" t="s">
        <v>1550</v>
      </c>
      <c r="B7" s="1337" t="s">
        <v>1551</v>
      </c>
      <c r="C7" s="1337"/>
      <c r="D7" s="1337"/>
      <c r="E7" s="1337"/>
      <c r="F7" s="1337"/>
      <c r="G7" s="1337"/>
      <c r="H7" s="1337"/>
      <c r="I7" s="456"/>
    </row>
    <row r="8" spans="1:10" ht="25.5" customHeight="1">
      <c r="A8" s="1338" t="s">
        <v>678</v>
      </c>
      <c r="B8" s="1338" t="s">
        <v>679</v>
      </c>
      <c r="C8" s="1340" t="s">
        <v>722</v>
      </c>
      <c r="D8" s="1340" t="s">
        <v>723</v>
      </c>
      <c r="E8" s="1338" t="s">
        <v>724</v>
      </c>
      <c r="F8" s="1342" t="s">
        <v>682</v>
      </c>
      <c r="G8" s="1343"/>
      <c r="H8" s="1344" t="s">
        <v>683</v>
      </c>
      <c r="I8" s="1345"/>
    </row>
    <row r="9" spans="1:10" ht="21">
      <c r="A9" s="1339"/>
      <c r="B9" s="1339"/>
      <c r="C9" s="1341"/>
      <c r="D9" s="1341"/>
      <c r="E9" s="1339"/>
      <c r="F9" s="457" t="s">
        <v>684</v>
      </c>
      <c r="G9" s="458" t="s">
        <v>685</v>
      </c>
      <c r="H9" s="459" t="s">
        <v>725</v>
      </c>
      <c r="I9" s="460" t="s">
        <v>726</v>
      </c>
    </row>
    <row r="10" spans="1:10" ht="15.75">
      <c r="A10" s="461">
        <v>1</v>
      </c>
      <c r="B10" s="462" t="s">
        <v>1552</v>
      </c>
      <c r="C10" s="463">
        <v>2021</v>
      </c>
      <c r="D10" s="463" t="s">
        <v>12</v>
      </c>
      <c r="E10" s="464">
        <v>110000</v>
      </c>
      <c r="F10" s="465">
        <v>1</v>
      </c>
      <c r="G10" s="466">
        <f>F10*E10</f>
        <v>110000</v>
      </c>
      <c r="H10" s="467">
        <f>F10</f>
        <v>1</v>
      </c>
      <c r="I10" s="468">
        <f>G10</f>
        <v>110000</v>
      </c>
    </row>
    <row r="11" spans="1:10" ht="15.75">
      <c r="A11" s="461">
        <v>2</v>
      </c>
      <c r="B11" s="462" t="s">
        <v>1553</v>
      </c>
      <c r="C11" s="463">
        <v>2021</v>
      </c>
      <c r="D11" s="463" t="s">
        <v>12</v>
      </c>
      <c r="E11" s="464">
        <v>49900</v>
      </c>
      <c r="F11" s="465">
        <v>1</v>
      </c>
      <c r="G11" s="466">
        <f t="shared" ref="G11:G19" si="0">F11*E11</f>
        <v>49900</v>
      </c>
      <c r="H11" s="467">
        <f t="shared" ref="H11:I19" si="1">F11</f>
        <v>1</v>
      </c>
      <c r="I11" s="468">
        <f t="shared" si="1"/>
        <v>49900</v>
      </c>
    </row>
    <row r="12" spans="1:10" ht="31.5">
      <c r="A12" s="461">
        <v>3</v>
      </c>
      <c r="B12" s="462" t="s">
        <v>1554</v>
      </c>
      <c r="C12" s="463">
        <v>2021</v>
      </c>
      <c r="D12" s="463" t="s">
        <v>12</v>
      </c>
      <c r="E12" s="464">
        <v>29900</v>
      </c>
      <c r="F12" s="465">
        <v>1</v>
      </c>
      <c r="G12" s="466">
        <f t="shared" si="0"/>
        <v>29900</v>
      </c>
      <c r="H12" s="467">
        <f t="shared" si="1"/>
        <v>1</v>
      </c>
      <c r="I12" s="468">
        <f t="shared" si="1"/>
        <v>29900</v>
      </c>
    </row>
    <row r="13" spans="1:10" ht="31.5">
      <c r="A13" s="461">
        <v>4</v>
      </c>
      <c r="B13" s="462" t="s">
        <v>1555</v>
      </c>
      <c r="C13" s="463">
        <v>2022</v>
      </c>
      <c r="D13" s="463" t="s">
        <v>12</v>
      </c>
      <c r="E13" s="464">
        <v>75000</v>
      </c>
      <c r="F13" s="465">
        <v>1</v>
      </c>
      <c r="G13" s="466">
        <f t="shared" si="0"/>
        <v>75000</v>
      </c>
      <c r="H13" s="467">
        <f t="shared" si="1"/>
        <v>1</v>
      </c>
      <c r="I13" s="468">
        <f t="shared" si="1"/>
        <v>75000</v>
      </c>
    </row>
    <row r="14" spans="1:10" ht="31.5">
      <c r="A14" s="461">
        <v>5</v>
      </c>
      <c r="B14" s="462" t="s">
        <v>1556</v>
      </c>
      <c r="C14" s="463">
        <v>2022</v>
      </c>
      <c r="D14" s="463" t="s">
        <v>12</v>
      </c>
      <c r="E14" s="464">
        <v>60000</v>
      </c>
      <c r="F14" s="465">
        <v>1</v>
      </c>
      <c r="G14" s="466">
        <f t="shared" si="0"/>
        <v>60000</v>
      </c>
      <c r="H14" s="467">
        <f t="shared" si="1"/>
        <v>1</v>
      </c>
      <c r="I14" s="468">
        <f t="shared" si="1"/>
        <v>60000</v>
      </c>
    </row>
    <row r="15" spans="1:10" ht="31.5">
      <c r="A15" s="461">
        <v>6</v>
      </c>
      <c r="B15" s="462" t="s">
        <v>1555</v>
      </c>
      <c r="C15" s="463">
        <v>2022</v>
      </c>
      <c r="D15" s="463" t="s">
        <v>12</v>
      </c>
      <c r="E15" s="464">
        <v>70000</v>
      </c>
      <c r="F15" s="465">
        <v>1</v>
      </c>
      <c r="G15" s="466">
        <f t="shared" si="0"/>
        <v>70000</v>
      </c>
      <c r="H15" s="467">
        <f t="shared" si="1"/>
        <v>1</v>
      </c>
      <c r="I15" s="468">
        <f t="shared" si="1"/>
        <v>70000</v>
      </c>
    </row>
    <row r="16" spans="1:10" ht="15.75">
      <c r="A16" s="461">
        <v>7</v>
      </c>
      <c r="B16" s="462" t="s">
        <v>479</v>
      </c>
      <c r="C16" s="463">
        <v>2022</v>
      </c>
      <c r="D16" s="463" t="s">
        <v>12</v>
      </c>
      <c r="E16" s="464">
        <v>60000</v>
      </c>
      <c r="F16" s="465">
        <v>1</v>
      </c>
      <c r="G16" s="466">
        <f t="shared" si="0"/>
        <v>60000</v>
      </c>
      <c r="H16" s="467">
        <f t="shared" si="1"/>
        <v>1</v>
      </c>
      <c r="I16" s="468">
        <f t="shared" si="1"/>
        <v>60000</v>
      </c>
    </row>
    <row r="17" spans="1:9" ht="15.75">
      <c r="A17" s="461">
        <v>8</v>
      </c>
      <c r="B17" s="462" t="s">
        <v>1557</v>
      </c>
      <c r="C17" s="463">
        <v>2021</v>
      </c>
      <c r="D17" s="463" t="s">
        <v>12</v>
      </c>
      <c r="E17" s="464">
        <v>35500</v>
      </c>
      <c r="F17" s="465">
        <v>1</v>
      </c>
      <c r="G17" s="466">
        <f t="shared" si="0"/>
        <v>35500</v>
      </c>
      <c r="H17" s="467">
        <f t="shared" si="1"/>
        <v>1</v>
      </c>
      <c r="I17" s="468">
        <f t="shared" si="1"/>
        <v>35500</v>
      </c>
    </row>
    <row r="18" spans="1:9" ht="15.75">
      <c r="A18" s="461">
        <v>9</v>
      </c>
      <c r="B18" s="462" t="s">
        <v>1558</v>
      </c>
      <c r="C18" s="463">
        <v>2021</v>
      </c>
      <c r="D18" s="463" t="s">
        <v>12</v>
      </c>
      <c r="E18" s="464">
        <v>8488</v>
      </c>
      <c r="F18" s="465">
        <v>9</v>
      </c>
      <c r="G18" s="466">
        <f t="shared" si="0"/>
        <v>76392</v>
      </c>
      <c r="H18" s="467">
        <f t="shared" si="1"/>
        <v>9</v>
      </c>
      <c r="I18" s="468">
        <f t="shared" si="1"/>
        <v>76392</v>
      </c>
    </row>
    <row r="19" spans="1:9" ht="15.75">
      <c r="A19" s="461">
        <v>10</v>
      </c>
      <c r="B19" s="462" t="s">
        <v>1559</v>
      </c>
      <c r="C19" s="463">
        <v>1988</v>
      </c>
      <c r="D19" s="463" t="s">
        <v>12</v>
      </c>
      <c r="E19" s="464">
        <v>190</v>
      </c>
      <c r="F19" s="465">
        <v>1</v>
      </c>
      <c r="G19" s="466">
        <f t="shared" si="0"/>
        <v>190</v>
      </c>
      <c r="H19" s="467">
        <f t="shared" si="1"/>
        <v>1</v>
      </c>
      <c r="I19" s="468">
        <f t="shared" si="1"/>
        <v>190</v>
      </c>
    </row>
    <row r="20" spans="1:9" ht="15.75">
      <c r="A20" s="469">
        <v>11</v>
      </c>
      <c r="B20" s="462" t="s">
        <v>1560</v>
      </c>
      <c r="C20" s="463">
        <v>2016</v>
      </c>
      <c r="D20" s="463" t="s">
        <v>12</v>
      </c>
      <c r="E20" s="464">
        <v>45000</v>
      </c>
      <c r="F20" s="465">
        <v>6</v>
      </c>
      <c r="G20" s="466">
        <f>F20*E20</f>
        <v>270000</v>
      </c>
      <c r="H20" s="467">
        <f>F20</f>
        <v>6</v>
      </c>
      <c r="I20" s="468">
        <f>G20</f>
        <v>270000</v>
      </c>
    </row>
    <row r="21" spans="1:9" ht="15.75">
      <c r="A21" s="461">
        <v>12</v>
      </c>
      <c r="B21" s="462" t="s">
        <v>1561</v>
      </c>
      <c r="C21" s="463">
        <v>2020</v>
      </c>
      <c r="D21" s="463" t="s">
        <v>12</v>
      </c>
      <c r="E21" s="464">
        <v>25200</v>
      </c>
      <c r="F21" s="465">
        <v>6</v>
      </c>
      <c r="G21" s="466">
        <f t="shared" ref="G21:G84" si="2">F21*E21</f>
        <v>151200</v>
      </c>
      <c r="H21" s="467">
        <f t="shared" ref="H21:I84" si="3">F21</f>
        <v>6</v>
      </c>
      <c r="I21" s="468">
        <f t="shared" si="3"/>
        <v>151200</v>
      </c>
    </row>
    <row r="22" spans="1:9" ht="15.75">
      <c r="A22" s="469">
        <v>13</v>
      </c>
      <c r="B22" s="462" t="s">
        <v>1562</v>
      </c>
      <c r="C22" s="463">
        <v>2021</v>
      </c>
      <c r="D22" s="463" t="s">
        <v>12</v>
      </c>
      <c r="E22" s="464">
        <v>58000</v>
      </c>
      <c r="F22" s="467">
        <v>1</v>
      </c>
      <c r="G22" s="466">
        <f t="shared" si="2"/>
        <v>58000</v>
      </c>
      <c r="H22" s="467">
        <f t="shared" si="3"/>
        <v>1</v>
      </c>
      <c r="I22" s="468">
        <f t="shared" si="3"/>
        <v>58000</v>
      </c>
    </row>
    <row r="23" spans="1:9" ht="15.75">
      <c r="A23" s="461">
        <v>14</v>
      </c>
      <c r="B23" s="462" t="s">
        <v>1563</v>
      </c>
      <c r="C23" s="463">
        <v>2021</v>
      </c>
      <c r="D23" s="463" t="s">
        <v>12</v>
      </c>
      <c r="E23" s="464">
        <v>27000</v>
      </c>
      <c r="F23" s="467">
        <v>1</v>
      </c>
      <c r="G23" s="466">
        <f t="shared" si="2"/>
        <v>27000</v>
      </c>
      <c r="H23" s="467">
        <f t="shared" si="3"/>
        <v>1</v>
      </c>
      <c r="I23" s="468">
        <f t="shared" si="3"/>
        <v>27000</v>
      </c>
    </row>
    <row r="24" spans="1:9" ht="15.75">
      <c r="A24" s="469">
        <v>15</v>
      </c>
      <c r="B24" s="462" t="s">
        <v>1564</v>
      </c>
      <c r="C24" s="463">
        <v>2021</v>
      </c>
      <c r="D24" s="463" t="s">
        <v>12</v>
      </c>
      <c r="E24" s="464">
        <v>35500</v>
      </c>
      <c r="F24" s="467">
        <v>2</v>
      </c>
      <c r="G24" s="466">
        <f t="shared" si="2"/>
        <v>71000</v>
      </c>
      <c r="H24" s="467">
        <f t="shared" si="3"/>
        <v>2</v>
      </c>
      <c r="I24" s="468">
        <f t="shared" si="3"/>
        <v>71000</v>
      </c>
    </row>
    <row r="25" spans="1:9" ht="31.5">
      <c r="A25" s="469">
        <v>16</v>
      </c>
      <c r="B25" s="462" t="s">
        <v>1565</v>
      </c>
      <c r="C25" s="463">
        <v>2021</v>
      </c>
      <c r="D25" s="463" t="s">
        <v>12</v>
      </c>
      <c r="E25" s="464">
        <v>44500</v>
      </c>
      <c r="F25" s="467">
        <v>1</v>
      </c>
      <c r="G25" s="466">
        <f t="shared" si="2"/>
        <v>44500</v>
      </c>
      <c r="H25" s="467">
        <f t="shared" si="3"/>
        <v>1</v>
      </c>
      <c r="I25" s="468">
        <f t="shared" si="3"/>
        <v>44500</v>
      </c>
    </row>
    <row r="26" spans="1:9" ht="15.75">
      <c r="A26" s="461">
        <v>17</v>
      </c>
      <c r="B26" s="462" t="s">
        <v>1566</v>
      </c>
      <c r="C26" s="463">
        <v>1988</v>
      </c>
      <c r="D26" s="463" t="s">
        <v>12</v>
      </c>
      <c r="E26" s="464">
        <v>1534</v>
      </c>
      <c r="F26" s="467">
        <v>4</v>
      </c>
      <c r="G26" s="466">
        <f t="shared" si="2"/>
        <v>6136</v>
      </c>
      <c r="H26" s="467">
        <f t="shared" si="3"/>
        <v>4</v>
      </c>
      <c r="I26" s="468">
        <f t="shared" si="3"/>
        <v>6136</v>
      </c>
    </row>
    <row r="27" spans="1:9" ht="15.75">
      <c r="A27" s="469">
        <v>18</v>
      </c>
      <c r="B27" s="462" t="s">
        <v>1563</v>
      </c>
      <c r="C27" s="463">
        <v>1988</v>
      </c>
      <c r="D27" s="463" t="s">
        <v>12</v>
      </c>
      <c r="E27" s="464">
        <v>135</v>
      </c>
      <c r="F27" s="467">
        <v>1</v>
      </c>
      <c r="G27" s="466">
        <f t="shared" si="2"/>
        <v>135</v>
      </c>
      <c r="H27" s="467">
        <f t="shared" si="3"/>
        <v>1</v>
      </c>
      <c r="I27" s="468">
        <f t="shared" si="3"/>
        <v>135</v>
      </c>
    </row>
    <row r="28" spans="1:9" ht="31.5">
      <c r="A28" s="461">
        <v>19</v>
      </c>
      <c r="B28" s="462" t="s">
        <v>1567</v>
      </c>
      <c r="C28" s="463">
        <v>2016</v>
      </c>
      <c r="D28" s="463" t="s">
        <v>12</v>
      </c>
      <c r="E28" s="464">
        <v>10000</v>
      </c>
      <c r="F28" s="467">
        <v>6</v>
      </c>
      <c r="G28" s="466">
        <f t="shared" si="2"/>
        <v>60000</v>
      </c>
      <c r="H28" s="467">
        <f t="shared" si="3"/>
        <v>6</v>
      </c>
      <c r="I28" s="468">
        <f t="shared" si="3"/>
        <v>60000</v>
      </c>
    </row>
    <row r="29" spans="1:9" ht="31.5">
      <c r="A29" s="469">
        <v>20</v>
      </c>
      <c r="B29" s="462" t="s">
        <v>1568</v>
      </c>
      <c r="C29" s="463">
        <v>2016</v>
      </c>
      <c r="D29" s="463" t="s">
        <v>12</v>
      </c>
      <c r="E29" s="464">
        <v>4500</v>
      </c>
      <c r="F29" s="467">
        <v>6</v>
      </c>
      <c r="G29" s="466">
        <f t="shared" si="2"/>
        <v>27000</v>
      </c>
      <c r="H29" s="467">
        <f t="shared" si="3"/>
        <v>6</v>
      </c>
      <c r="I29" s="468">
        <f t="shared" si="3"/>
        <v>27000</v>
      </c>
    </row>
    <row r="30" spans="1:9" ht="15.75">
      <c r="A30" s="469">
        <v>21</v>
      </c>
      <c r="B30" s="462" t="s">
        <v>1465</v>
      </c>
      <c r="C30" s="463">
        <v>1988</v>
      </c>
      <c r="D30" s="463" t="s">
        <v>12</v>
      </c>
      <c r="E30" s="464">
        <v>9</v>
      </c>
      <c r="F30" s="467">
        <v>1</v>
      </c>
      <c r="G30" s="466">
        <f t="shared" si="2"/>
        <v>9</v>
      </c>
      <c r="H30" s="467">
        <f t="shared" si="3"/>
        <v>1</v>
      </c>
      <c r="I30" s="468">
        <f t="shared" si="3"/>
        <v>9</v>
      </c>
    </row>
    <row r="31" spans="1:9" ht="15.75">
      <c r="A31" s="461">
        <v>22</v>
      </c>
      <c r="B31" s="462" t="s">
        <v>1569</v>
      </c>
      <c r="C31" s="463">
        <v>2017</v>
      </c>
      <c r="D31" s="463" t="s">
        <v>12</v>
      </c>
      <c r="E31" s="464">
        <v>7500</v>
      </c>
      <c r="F31" s="467">
        <v>2</v>
      </c>
      <c r="G31" s="466">
        <f t="shared" si="2"/>
        <v>15000</v>
      </c>
      <c r="H31" s="467">
        <f t="shared" si="3"/>
        <v>2</v>
      </c>
      <c r="I31" s="468">
        <f t="shared" si="3"/>
        <v>15000</v>
      </c>
    </row>
    <row r="32" spans="1:9" ht="15.75">
      <c r="A32" s="461">
        <v>23</v>
      </c>
      <c r="B32" s="462" t="s">
        <v>1570</v>
      </c>
      <c r="C32" s="463">
        <v>2017</v>
      </c>
      <c r="D32" s="463" t="s">
        <v>12</v>
      </c>
      <c r="E32" s="464">
        <v>12000</v>
      </c>
      <c r="F32" s="467">
        <v>1</v>
      </c>
      <c r="G32" s="466">
        <f t="shared" si="2"/>
        <v>12000</v>
      </c>
      <c r="H32" s="467">
        <f t="shared" si="3"/>
        <v>1</v>
      </c>
      <c r="I32" s="468">
        <f t="shared" si="3"/>
        <v>12000</v>
      </c>
    </row>
    <row r="33" spans="1:9" ht="15.75">
      <c r="A33" s="469">
        <v>24</v>
      </c>
      <c r="B33" s="462" t="s">
        <v>1571</v>
      </c>
      <c r="C33" s="463">
        <v>2017</v>
      </c>
      <c r="D33" s="463" t="s">
        <v>12</v>
      </c>
      <c r="E33" s="464">
        <v>26000</v>
      </c>
      <c r="F33" s="467">
        <v>4</v>
      </c>
      <c r="G33" s="466">
        <f t="shared" si="2"/>
        <v>104000</v>
      </c>
      <c r="H33" s="467">
        <f t="shared" si="3"/>
        <v>4</v>
      </c>
      <c r="I33" s="468">
        <f t="shared" si="3"/>
        <v>104000</v>
      </c>
    </row>
    <row r="34" spans="1:9" ht="15.75">
      <c r="A34" s="461">
        <v>25</v>
      </c>
      <c r="B34" s="462" t="s">
        <v>1572</v>
      </c>
      <c r="C34" s="463">
        <v>2017</v>
      </c>
      <c r="D34" s="463" t="s">
        <v>12</v>
      </c>
      <c r="E34" s="464">
        <v>4500</v>
      </c>
      <c r="F34" s="467">
        <v>2</v>
      </c>
      <c r="G34" s="466">
        <f t="shared" si="2"/>
        <v>9000</v>
      </c>
      <c r="H34" s="467">
        <f t="shared" si="3"/>
        <v>2</v>
      </c>
      <c r="I34" s="468">
        <f t="shared" si="3"/>
        <v>9000</v>
      </c>
    </row>
    <row r="35" spans="1:9" ht="15.75">
      <c r="A35" s="469">
        <v>26</v>
      </c>
      <c r="B35" s="462" t="s">
        <v>1573</v>
      </c>
      <c r="C35" s="463">
        <v>2017</v>
      </c>
      <c r="D35" s="463" t="s">
        <v>12</v>
      </c>
      <c r="E35" s="464">
        <v>3000</v>
      </c>
      <c r="F35" s="467">
        <v>1</v>
      </c>
      <c r="G35" s="466">
        <f t="shared" si="2"/>
        <v>3000</v>
      </c>
      <c r="H35" s="467">
        <f t="shared" si="3"/>
        <v>1</v>
      </c>
      <c r="I35" s="468">
        <f t="shared" si="3"/>
        <v>3000</v>
      </c>
    </row>
    <row r="36" spans="1:9" ht="15.75">
      <c r="A36" s="461">
        <v>27</v>
      </c>
      <c r="B36" s="462" t="s">
        <v>1574</v>
      </c>
      <c r="C36" s="463">
        <v>2017</v>
      </c>
      <c r="D36" s="463" t="s">
        <v>12</v>
      </c>
      <c r="E36" s="464">
        <v>2500</v>
      </c>
      <c r="F36" s="467">
        <v>1</v>
      </c>
      <c r="G36" s="466">
        <f t="shared" si="2"/>
        <v>2500</v>
      </c>
      <c r="H36" s="467">
        <f t="shared" si="3"/>
        <v>1</v>
      </c>
      <c r="I36" s="468">
        <f t="shared" si="3"/>
        <v>2500</v>
      </c>
    </row>
    <row r="37" spans="1:9" ht="15.75">
      <c r="A37" s="469">
        <v>28</v>
      </c>
      <c r="B37" s="462" t="s">
        <v>1465</v>
      </c>
      <c r="C37" s="463">
        <v>2015</v>
      </c>
      <c r="D37" s="463" t="s">
        <v>12</v>
      </c>
      <c r="E37" s="464">
        <v>1200</v>
      </c>
      <c r="F37" s="467">
        <v>1</v>
      </c>
      <c r="G37" s="466">
        <f t="shared" si="2"/>
        <v>1200</v>
      </c>
      <c r="H37" s="467">
        <f t="shared" si="3"/>
        <v>1</v>
      </c>
      <c r="I37" s="468">
        <f t="shared" si="3"/>
        <v>1200</v>
      </c>
    </row>
    <row r="38" spans="1:9" ht="15.75">
      <c r="A38" s="469">
        <v>29</v>
      </c>
      <c r="B38" s="462" t="s">
        <v>1575</v>
      </c>
      <c r="C38" s="463">
        <v>2017</v>
      </c>
      <c r="D38" s="463" t="s">
        <v>12</v>
      </c>
      <c r="E38" s="464">
        <v>216200</v>
      </c>
      <c r="F38" s="467">
        <v>1</v>
      </c>
      <c r="G38" s="466">
        <f t="shared" si="2"/>
        <v>216200</v>
      </c>
      <c r="H38" s="467">
        <f t="shared" si="3"/>
        <v>1</v>
      </c>
      <c r="I38" s="468">
        <f t="shared" si="3"/>
        <v>216200</v>
      </c>
    </row>
    <row r="39" spans="1:9" ht="31.5">
      <c r="A39" s="461">
        <v>30</v>
      </c>
      <c r="B39" s="462" t="s">
        <v>1576</v>
      </c>
      <c r="C39" s="463">
        <v>2010</v>
      </c>
      <c r="D39" s="463" t="s">
        <v>12</v>
      </c>
      <c r="E39" s="464">
        <v>398636.13</v>
      </c>
      <c r="F39" s="467">
        <v>3</v>
      </c>
      <c r="G39" s="466">
        <f t="shared" si="2"/>
        <v>1195908.3900000001</v>
      </c>
      <c r="H39" s="467">
        <f t="shared" si="3"/>
        <v>3</v>
      </c>
      <c r="I39" s="468">
        <f t="shared" si="3"/>
        <v>1195908.3900000001</v>
      </c>
    </row>
    <row r="40" spans="1:9" ht="15.75">
      <c r="A40" s="469">
        <v>31</v>
      </c>
      <c r="B40" s="462" t="s">
        <v>1577</v>
      </c>
      <c r="C40" s="463">
        <v>2010</v>
      </c>
      <c r="D40" s="463" t="s">
        <v>12</v>
      </c>
      <c r="E40" s="464">
        <v>3324341.61</v>
      </c>
      <c r="F40" s="467">
        <v>1</v>
      </c>
      <c r="G40" s="466">
        <f t="shared" si="2"/>
        <v>3324341.61</v>
      </c>
      <c r="H40" s="467">
        <f t="shared" si="3"/>
        <v>1</v>
      </c>
      <c r="I40" s="468">
        <f t="shared" si="3"/>
        <v>3324341.61</v>
      </c>
    </row>
    <row r="41" spans="1:9" ht="15.75">
      <c r="A41" s="461">
        <v>32</v>
      </c>
      <c r="B41" s="462" t="s">
        <v>1578</v>
      </c>
      <c r="C41" s="463">
        <v>2020</v>
      </c>
      <c r="D41" s="463" t="s">
        <v>12</v>
      </c>
      <c r="E41" s="464">
        <v>540000</v>
      </c>
      <c r="F41" s="467">
        <v>1</v>
      </c>
      <c r="G41" s="466">
        <f t="shared" si="2"/>
        <v>540000</v>
      </c>
      <c r="H41" s="467">
        <f t="shared" si="3"/>
        <v>1</v>
      </c>
      <c r="I41" s="468">
        <f t="shared" si="3"/>
        <v>540000</v>
      </c>
    </row>
    <row r="42" spans="1:9" ht="15.75">
      <c r="A42" s="469">
        <v>33</v>
      </c>
      <c r="B42" s="462" t="s">
        <v>1579</v>
      </c>
      <c r="C42" s="463">
        <v>2020</v>
      </c>
      <c r="D42" s="463" t="s">
        <v>12</v>
      </c>
      <c r="E42" s="464">
        <v>456000</v>
      </c>
      <c r="F42" s="467">
        <v>1</v>
      </c>
      <c r="G42" s="466">
        <f t="shared" si="2"/>
        <v>456000</v>
      </c>
      <c r="H42" s="467">
        <f t="shared" si="3"/>
        <v>1</v>
      </c>
      <c r="I42" s="468">
        <f t="shared" si="3"/>
        <v>456000</v>
      </c>
    </row>
    <row r="43" spans="1:9" ht="47.25">
      <c r="A43" s="461">
        <v>34</v>
      </c>
      <c r="B43" s="470" t="s">
        <v>1580</v>
      </c>
      <c r="C43" s="463">
        <v>2020</v>
      </c>
      <c r="D43" s="463" t="s">
        <v>12</v>
      </c>
      <c r="E43" s="471">
        <v>98333.3</v>
      </c>
      <c r="F43" s="472">
        <v>3</v>
      </c>
      <c r="G43" s="466">
        <f t="shared" si="2"/>
        <v>294999.90000000002</v>
      </c>
      <c r="H43" s="467">
        <f t="shared" si="3"/>
        <v>3</v>
      </c>
      <c r="I43" s="468">
        <f t="shared" si="3"/>
        <v>294999.90000000002</v>
      </c>
    </row>
    <row r="44" spans="1:9" ht="47.25">
      <c r="A44" s="469">
        <v>35</v>
      </c>
      <c r="B44" s="462" t="s">
        <v>1581</v>
      </c>
      <c r="C44" s="463">
        <v>2020</v>
      </c>
      <c r="D44" s="463" t="s">
        <v>12</v>
      </c>
      <c r="E44" s="464">
        <v>218000</v>
      </c>
      <c r="F44" s="466">
        <v>2</v>
      </c>
      <c r="G44" s="466">
        <f t="shared" si="2"/>
        <v>436000</v>
      </c>
      <c r="H44" s="467">
        <f t="shared" si="3"/>
        <v>2</v>
      </c>
      <c r="I44" s="468">
        <f t="shared" si="3"/>
        <v>436000</v>
      </c>
    </row>
    <row r="45" spans="1:9" ht="47.25">
      <c r="A45" s="469">
        <v>36</v>
      </c>
      <c r="B45" s="470" t="s">
        <v>1582</v>
      </c>
      <c r="C45" s="463">
        <v>2020</v>
      </c>
      <c r="D45" s="463" t="s">
        <v>12</v>
      </c>
      <c r="E45" s="464">
        <v>140000</v>
      </c>
      <c r="F45" s="466">
        <v>1</v>
      </c>
      <c r="G45" s="466">
        <f t="shared" si="2"/>
        <v>140000</v>
      </c>
      <c r="H45" s="467">
        <f t="shared" si="3"/>
        <v>1</v>
      </c>
      <c r="I45" s="468">
        <f t="shared" si="3"/>
        <v>140000</v>
      </c>
    </row>
    <row r="46" spans="1:9" ht="31.5">
      <c r="A46" s="469">
        <v>37</v>
      </c>
      <c r="B46" s="462" t="s">
        <v>1583</v>
      </c>
      <c r="C46" s="463">
        <v>2020</v>
      </c>
      <c r="D46" s="463" t="s">
        <v>12</v>
      </c>
      <c r="E46" s="464">
        <v>128400</v>
      </c>
      <c r="F46" s="466">
        <v>1</v>
      </c>
      <c r="G46" s="466">
        <f t="shared" si="2"/>
        <v>128400</v>
      </c>
      <c r="H46" s="467">
        <f t="shared" si="3"/>
        <v>1</v>
      </c>
      <c r="I46" s="468">
        <f t="shared" si="3"/>
        <v>128400</v>
      </c>
    </row>
    <row r="47" spans="1:9" ht="15.75">
      <c r="A47" s="469">
        <v>38</v>
      </c>
      <c r="B47" s="462" t="s">
        <v>1584</v>
      </c>
      <c r="C47" s="463">
        <v>2020</v>
      </c>
      <c r="D47" s="463" t="s">
        <v>12</v>
      </c>
      <c r="E47" s="464">
        <v>198450</v>
      </c>
      <c r="F47" s="466">
        <v>2</v>
      </c>
      <c r="G47" s="466">
        <f t="shared" si="2"/>
        <v>396900</v>
      </c>
      <c r="H47" s="467">
        <f t="shared" si="3"/>
        <v>2</v>
      </c>
      <c r="I47" s="468">
        <f t="shared" si="3"/>
        <v>396900</v>
      </c>
    </row>
    <row r="48" spans="1:9" ht="15.75">
      <c r="A48" s="469">
        <v>39</v>
      </c>
      <c r="B48" s="462" t="s">
        <v>1585</v>
      </c>
      <c r="C48" s="463">
        <v>2020</v>
      </c>
      <c r="D48" s="463" t="s">
        <v>12</v>
      </c>
      <c r="E48" s="464">
        <v>189000</v>
      </c>
      <c r="F48" s="466">
        <v>1</v>
      </c>
      <c r="G48" s="466">
        <f t="shared" si="2"/>
        <v>189000</v>
      </c>
      <c r="H48" s="467">
        <f t="shared" si="3"/>
        <v>1</v>
      </c>
      <c r="I48" s="468">
        <f t="shared" si="3"/>
        <v>189000</v>
      </c>
    </row>
    <row r="49" spans="1:9" ht="31.5">
      <c r="A49" s="469">
        <v>40</v>
      </c>
      <c r="B49" s="462" t="s">
        <v>1586</v>
      </c>
      <c r="C49" s="463">
        <v>2022</v>
      </c>
      <c r="D49" s="463" t="s">
        <v>12</v>
      </c>
      <c r="E49" s="464">
        <v>25000</v>
      </c>
      <c r="F49" s="466">
        <v>1</v>
      </c>
      <c r="G49" s="466">
        <f t="shared" si="2"/>
        <v>25000</v>
      </c>
      <c r="H49" s="467">
        <f t="shared" si="3"/>
        <v>1</v>
      </c>
      <c r="I49" s="468">
        <f t="shared" si="3"/>
        <v>25000</v>
      </c>
    </row>
    <row r="50" spans="1:9" ht="15.75">
      <c r="A50" s="461">
        <v>41</v>
      </c>
      <c r="B50" s="462" t="s">
        <v>1587</v>
      </c>
      <c r="C50" s="463">
        <v>2022</v>
      </c>
      <c r="D50" s="463" t="s">
        <v>12</v>
      </c>
      <c r="E50" s="464">
        <v>50000</v>
      </c>
      <c r="F50" s="466">
        <v>1</v>
      </c>
      <c r="G50" s="466">
        <f t="shared" si="2"/>
        <v>50000</v>
      </c>
      <c r="H50" s="467">
        <f t="shared" si="3"/>
        <v>1</v>
      </c>
      <c r="I50" s="468">
        <f t="shared" si="3"/>
        <v>50000</v>
      </c>
    </row>
    <row r="51" spans="1:9" ht="15.75">
      <c r="A51" s="469">
        <v>42</v>
      </c>
      <c r="B51" s="462" t="s">
        <v>1588</v>
      </c>
      <c r="C51" s="463">
        <v>2017</v>
      </c>
      <c r="D51" s="463" t="s">
        <v>1589</v>
      </c>
      <c r="E51" s="464">
        <v>75000</v>
      </c>
      <c r="F51" s="466">
        <v>1</v>
      </c>
      <c r="G51" s="466">
        <f t="shared" si="2"/>
        <v>75000</v>
      </c>
      <c r="H51" s="467">
        <f t="shared" si="3"/>
        <v>1</v>
      </c>
      <c r="I51" s="468">
        <f t="shared" si="3"/>
        <v>75000</v>
      </c>
    </row>
    <row r="52" spans="1:9" ht="15.75">
      <c r="A52" s="461">
        <v>43</v>
      </c>
      <c r="B52" s="473" t="s">
        <v>1590</v>
      </c>
      <c r="C52" s="463">
        <v>1988</v>
      </c>
      <c r="D52" s="463" t="s">
        <v>12</v>
      </c>
      <c r="E52" s="464">
        <v>64</v>
      </c>
      <c r="F52" s="466">
        <v>2</v>
      </c>
      <c r="G52" s="466">
        <f t="shared" si="2"/>
        <v>128</v>
      </c>
      <c r="H52" s="467">
        <f t="shared" si="3"/>
        <v>2</v>
      </c>
      <c r="I52" s="468">
        <f t="shared" si="3"/>
        <v>128</v>
      </c>
    </row>
    <row r="53" spans="1:9" ht="15.75">
      <c r="A53" s="469">
        <v>44</v>
      </c>
      <c r="B53" s="462" t="s">
        <v>1591</v>
      </c>
      <c r="C53" s="463">
        <v>1988</v>
      </c>
      <c r="D53" s="463" t="s">
        <v>12</v>
      </c>
      <c r="E53" s="464">
        <v>35</v>
      </c>
      <c r="F53" s="466">
        <v>47</v>
      </c>
      <c r="G53" s="466">
        <f t="shared" si="2"/>
        <v>1645</v>
      </c>
      <c r="H53" s="467">
        <f t="shared" si="3"/>
        <v>47</v>
      </c>
      <c r="I53" s="468">
        <f t="shared" si="3"/>
        <v>1645</v>
      </c>
    </row>
    <row r="54" spans="1:9" ht="15.75">
      <c r="A54" s="461">
        <v>45</v>
      </c>
      <c r="B54" s="462" t="s">
        <v>1592</v>
      </c>
      <c r="C54" s="463">
        <v>2017</v>
      </c>
      <c r="D54" s="463" t="s">
        <v>12</v>
      </c>
      <c r="E54" s="464">
        <v>1500</v>
      </c>
      <c r="F54" s="466">
        <v>7</v>
      </c>
      <c r="G54" s="466">
        <f t="shared" si="2"/>
        <v>10500</v>
      </c>
      <c r="H54" s="467">
        <f t="shared" si="3"/>
        <v>7</v>
      </c>
      <c r="I54" s="468">
        <f t="shared" si="3"/>
        <v>10500</v>
      </c>
    </row>
    <row r="55" spans="1:9" ht="15.75">
      <c r="A55" s="469">
        <v>46</v>
      </c>
      <c r="B55" s="462" t="s">
        <v>1593</v>
      </c>
      <c r="C55" s="463">
        <v>1988</v>
      </c>
      <c r="D55" s="463" t="s">
        <v>12</v>
      </c>
      <c r="E55" s="464">
        <v>22320</v>
      </c>
      <c r="F55" s="466">
        <v>1</v>
      </c>
      <c r="G55" s="466">
        <f t="shared" si="2"/>
        <v>22320</v>
      </c>
      <c r="H55" s="467">
        <f t="shared" si="3"/>
        <v>1</v>
      </c>
      <c r="I55" s="468">
        <f t="shared" si="3"/>
        <v>22320</v>
      </c>
    </row>
    <row r="56" spans="1:9" ht="15.75">
      <c r="A56" s="461">
        <v>47</v>
      </c>
      <c r="B56" s="462" t="s">
        <v>1594</v>
      </c>
      <c r="C56" s="463">
        <v>2020</v>
      </c>
      <c r="D56" s="463" t="s">
        <v>12</v>
      </c>
      <c r="E56" s="464">
        <v>9000</v>
      </c>
      <c r="F56" s="466">
        <v>20</v>
      </c>
      <c r="G56" s="466">
        <f t="shared" si="2"/>
        <v>180000</v>
      </c>
      <c r="H56" s="467">
        <f t="shared" si="3"/>
        <v>20</v>
      </c>
      <c r="I56" s="468">
        <f t="shared" si="3"/>
        <v>180000</v>
      </c>
    </row>
    <row r="57" spans="1:9" ht="15.75">
      <c r="A57" s="469">
        <v>48</v>
      </c>
      <c r="B57" s="462" t="s">
        <v>1595</v>
      </c>
      <c r="C57" s="463">
        <v>2021</v>
      </c>
      <c r="D57" s="463" t="s">
        <v>12</v>
      </c>
      <c r="E57" s="464">
        <v>320000</v>
      </c>
      <c r="F57" s="466">
        <v>1</v>
      </c>
      <c r="G57" s="466">
        <f t="shared" si="2"/>
        <v>320000</v>
      </c>
      <c r="H57" s="467">
        <f t="shared" si="3"/>
        <v>1</v>
      </c>
      <c r="I57" s="468">
        <f t="shared" si="3"/>
        <v>320000</v>
      </c>
    </row>
    <row r="58" spans="1:9" ht="31.5">
      <c r="A58" s="461">
        <v>49</v>
      </c>
      <c r="B58" s="462" t="s">
        <v>1596</v>
      </c>
      <c r="C58" s="463">
        <v>2021</v>
      </c>
      <c r="D58" s="463" t="s">
        <v>12</v>
      </c>
      <c r="E58" s="464">
        <v>110000</v>
      </c>
      <c r="F58" s="466">
        <v>1</v>
      </c>
      <c r="G58" s="466">
        <f t="shared" si="2"/>
        <v>110000</v>
      </c>
      <c r="H58" s="467">
        <f t="shared" si="3"/>
        <v>1</v>
      </c>
      <c r="I58" s="468">
        <f t="shared" si="3"/>
        <v>110000</v>
      </c>
    </row>
    <row r="59" spans="1:9" ht="31.5">
      <c r="A59" s="469">
        <v>50</v>
      </c>
      <c r="B59" s="462" t="s">
        <v>1597</v>
      </c>
      <c r="C59" s="463">
        <v>2023</v>
      </c>
      <c r="D59" s="463" t="s">
        <v>12</v>
      </c>
      <c r="E59" s="464">
        <v>38000</v>
      </c>
      <c r="F59" s="466">
        <v>1</v>
      </c>
      <c r="G59" s="466">
        <f t="shared" si="2"/>
        <v>38000</v>
      </c>
      <c r="H59" s="467">
        <f t="shared" si="3"/>
        <v>1</v>
      </c>
      <c r="I59" s="468">
        <f t="shared" si="3"/>
        <v>38000</v>
      </c>
    </row>
    <row r="60" spans="1:9" ht="15.75">
      <c r="A60" s="469">
        <v>51</v>
      </c>
      <c r="B60" s="462" t="s">
        <v>1598</v>
      </c>
      <c r="C60" s="463">
        <v>2007</v>
      </c>
      <c r="D60" s="463" t="s">
        <v>12</v>
      </c>
      <c r="E60" s="464">
        <v>300200</v>
      </c>
      <c r="F60" s="466">
        <v>1</v>
      </c>
      <c r="G60" s="466">
        <f t="shared" si="2"/>
        <v>300200</v>
      </c>
      <c r="H60" s="467">
        <f t="shared" si="3"/>
        <v>1</v>
      </c>
      <c r="I60" s="468">
        <f t="shared" si="3"/>
        <v>300200</v>
      </c>
    </row>
    <row r="61" spans="1:9" ht="15.75">
      <c r="A61" s="469">
        <v>52</v>
      </c>
      <c r="B61" s="462" t="s">
        <v>1599</v>
      </c>
      <c r="C61" s="463">
        <v>2020</v>
      </c>
      <c r="D61" s="463" t="s">
        <v>12</v>
      </c>
      <c r="E61" s="464">
        <v>32144</v>
      </c>
      <c r="F61" s="466">
        <v>1</v>
      </c>
      <c r="G61" s="466">
        <f t="shared" si="2"/>
        <v>32144</v>
      </c>
      <c r="H61" s="467">
        <f t="shared" si="3"/>
        <v>1</v>
      </c>
      <c r="I61" s="468">
        <f t="shared" si="3"/>
        <v>32144</v>
      </c>
    </row>
    <row r="62" spans="1:9" ht="15.75">
      <c r="A62" s="461">
        <v>53</v>
      </c>
      <c r="B62" s="462" t="s">
        <v>1600</v>
      </c>
      <c r="C62" s="463">
        <v>1988</v>
      </c>
      <c r="D62" s="463" t="s">
        <v>12</v>
      </c>
      <c r="E62" s="464">
        <v>98922</v>
      </c>
      <c r="F62" s="466">
        <v>1</v>
      </c>
      <c r="G62" s="466">
        <f t="shared" si="2"/>
        <v>98922</v>
      </c>
      <c r="H62" s="467">
        <f t="shared" si="3"/>
        <v>1</v>
      </c>
      <c r="I62" s="468">
        <f t="shared" si="3"/>
        <v>98922</v>
      </c>
    </row>
    <row r="63" spans="1:9" ht="31.5">
      <c r="A63" s="469">
        <v>54</v>
      </c>
      <c r="B63" s="462" t="s">
        <v>1601</v>
      </c>
      <c r="C63" s="463">
        <v>1988</v>
      </c>
      <c r="D63" s="463" t="s">
        <v>12</v>
      </c>
      <c r="E63" s="464">
        <v>652</v>
      </c>
      <c r="F63" s="466">
        <v>1</v>
      </c>
      <c r="G63" s="466">
        <f t="shared" si="2"/>
        <v>652</v>
      </c>
      <c r="H63" s="467">
        <f t="shared" si="3"/>
        <v>1</v>
      </c>
      <c r="I63" s="468">
        <f t="shared" si="3"/>
        <v>652</v>
      </c>
    </row>
    <row r="64" spans="1:9" ht="31.5">
      <c r="A64" s="469">
        <v>55</v>
      </c>
      <c r="B64" s="462" t="s">
        <v>1602</v>
      </c>
      <c r="C64" s="463">
        <v>1988</v>
      </c>
      <c r="D64" s="463" t="s">
        <v>12</v>
      </c>
      <c r="E64" s="464">
        <v>425</v>
      </c>
      <c r="F64" s="466">
        <v>1</v>
      </c>
      <c r="G64" s="466">
        <f t="shared" si="2"/>
        <v>425</v>
      </c>
      <c r="H64" s="467">
        <f t="shared" si="3"/>
        <v>1</v>
      </c>
      <c r="I64" s="468">
        <f t="shared" si="3"/>
        <v>425</v>
      </c>
    </row>
    <row r="65" spans="1:9" ht="31.5">
      <c r="A65" s="461">
        <v>56</v>
      </c>
      <c r="B65" s="462" t="s">
        <v>1603</v>
      </c>
      <c r="C65" s="463">
        <v>2021</v>
      </c>
      <c r="D65" s="463" t="s">
        <v>12</v>
      </c>
      <c r="E65" s="464">
        <v>34900</v>
      </c>
      <c r="F65" s="466">
        <v>12</v>
      </c>
      <c r="G65" s="466">
        <f t="shared" si="2"/>
        <v>418800</v>
      </c>
      <c r="H65" s="467">
        <f t="shared" si="3"/>
        <v>12</v>
      </c>
      <c r="I65" s="468">
        <f t="shared" si="3"/>
        <v>418800</v>
      </c>
    </row>
    <row r="66" spans="1:9" ht="15.75">
      <c r="A66" s="469">
        <v>57</v>
      </c>
      <c r="B66" s="462" t="s">
        <v>1604</v>
      </c>
      <c r="C66" s="463">
        <v>2021</v>
      </c>
      <c r="D66" s="463" t="s">
        <v>12</v>
      </c>
      <c r="E66" s="464">
        <v>24200</v>
      </c>
      <c r="F66" s="466">
        <v>24</v>
      </c>
      <c r="G66" s="466">
        <f t="shared" si="2"/>
        <v>580800</v>
      </c>
      <c r="H66" s="467">
        <f t="shared" si="3"/>
        <v>24</v>
      </c>
      <c r="I66" s="468">
        <f t="shared" si="3"/>
        <v>580800</v>
      </c>
    </row>
    <row r="67" spans="1:9" ht="15.75">
      <c r="A67" s="461">
        <v>58</v>
      </c>
      <c r="B67" s="462" t="s">
        <v>1605</v>
      </c>
      <c r="C67" s="463">
        <v>2009</v>
      </c>
      <c r="D67" s="463" t="s">
        <v>12</v>
      </c>
      <c r="E67" s="464">
        <v>81500</v>
      </c>
      <c r="F67" s="466">
        <v>1</v>
      </c>
      <c r="G67" s="466">
        <f t="shared" si="2"/>
        <v>81500</v>
      </c>
      <c r="H67" s="467">
        <f t="shared" si="3"/>
        <v>1</v>
      </c>
      <c r="I67" s="468">
        <f t="shared" si="3"/>
        <v>81500</v>
      </c>
    </row>
    <row r="68" spans="1:9" ht="15.75">
      <c r="A68" s="461">
        <v>59</v>
      </c>
      <c r="B68" s="462" t="s">
        <v>1606</v>
      </c>
      <c r="C68" s="463">
        <v>2020</v>
      </c>
      <c r="D68" s="463" t="s">
        <v>12</v>
      </c>
      <c r="E68" s="464">
        <v>36738.46</v>
      </c>
      <c r="F68" s="466">
        <v>65</v>
      </c>
      <c r="G68" s="466">
        <f t="shared" si="2"/>
        <v>2387999.9</v>
      </c>
      <c r="H68" s="467">
        <f t="shared" si="3"/>
        <v>65</v>
      </c>
      <c r="I68" s="468">
        <f t="shared" si="3"/>
        <v>2387999.9</v>
      </c>
    </row>
    <row r="69" spans="1:9" ht="15.75">
      <c r="A69" s="461">
        <v>60</v>
      </c>
      <c r="B69" s="462" t="s">
        <v>1607</v>
      </c>
      <c r="C69" s="463">
        <v>2020</v>
      </c>
      <c r="D69" s="463" t="s">
        <v>12</v>
      </c>
      <c r="E69" s="464">
        <v>59400</v>
      </c>
      <c r="F69" s="466">
        <v>20</v>
      </c>
      <c r="G69" s="466">
        <f t="shared" si="2"/>
        <v>1188000</v>
      </c>
      <c r="H69" s="467">
        <f t="shared" si="3"/>
        <v>20</v>
      </c>
      <c r="I69" s="468">
        <f t="shared" si="3"/>
        <v>1188000</v>
      </c>
    </row>
    <row r="70" spans="1:9" ht="15.75">
      <c r="A70" s="469">
        <v>61</v>
      </c>
      <c r="B70" s="462" t="s">
        <v>173</v>
      </c>
      <c r="C70" s="463">
        <v>2020</v>
      </c>
      <c r="D70" s="463" t="s">
        <v>12</v>
      </c>
      <c r="E70" s="464">
        <v>47250</v>
      </c>
      <c r="F70" s="466">
        <v>2</v>
      </c>
      <c r="G70" s="466">
        <f t="shared" si="2"/>
        <v>94500</v>
      </c>
      <c r="H70" s="467">
        <f t="shared" si="3"/>
        <v>2</v>
      </c>
      <c r="I70" s="468">
        <f t="shared" si="3"/>
        <v>94500</v>
      </c>
    </row>
    <row r="71" spans="1:9" ht="15.75">
      <c r="A71" s="461">
        <v>62</v>
      </c>
      <c r="B71" s="462" t="s">
        <v>1608</v>
      </c>
      <c r="C71" s="463">
        <v>2021</v>
      </c>
      <c r="D71" s="463" t="s">
        <v>12</v>
      </c>
      <c r="E71" s="464">
        <v>190000</v>
      </c>
      <c r="F71" s="466">
        <v>1</v>
      </c>
      <c r="G71" s="466">
        <f t="shared" si="2"/>
        <v>190000</v>
      </c>
      <c r="H71" s="467">
        <f t="shared" si="3"/>
        <v>1</v>
      </c>
      <c r="I71" s="468">
        <f t="shared" si="3"/>
        <v>190000</v>
      </c>
    </row>
    <row r="72" spans="1:9" ht="15.75">
      <c r="A72" s="469">
        <v>63</v>
      </c>
      <c r="B72" s="462" t="s">
        <v>1608</v>
      </c>
      <c r="C72" s="463">
        <v>2021</v>
      </c>
      <c r="D72" s="463" t="s">
        <v>12</v>
      </c>
      <c r="E72" s="464">
        <v>150000</v>
      </c>
      <c r="F72" s="466">
        <v>1</v>
      </c>
      <c r="G72" s="466">
        <f t="shared" si="2"/>
        <v>150000</v>
      </c>
      <c r="H72" s="467">
        <f t="shared" si="3"/>
        <v>1</v>
      </c>
      <c r="I72" s="468">
        <f t="shared" si="3"/>
        <v>150000</v>
      </c>
    </row>
    <row r="73" spans="1:9" ht="15.75">
      <c r="A73" s="469">
        <v>64</v>
      </c>
      <c r="B73" s="462" t="s">
        <v>1609</v>
      </c>
      <c r="C73" s="463">
        <v>2021</v>
      </c>
      <c r="D73" s="463" t="s">
        <v>12</v>
      </c>
      <c r="E73" s="464">
        <v>150000</v>
      </c>
      <c r="F73" s="466">
        <v>1</v>
      </c>
      <c r="G73" s="466">
        <f t="shared" si="2"/>
        <v>150000</v>
      </c>
      <c r="H73" s="467">
        <f t="shared" si="3"/>
        <v>1</v>
      </c>
      <c r="I73" s="468">
        <f t="shared" si="3"/>
        <v>150000</v>
      </c>
    </row>
    <row r="74" spans="1:9" ht="15.75">
      <c r="A74" s="469">
        <v>65</v>
      </c>
      <c r="B74" s="462" t="s">
        <v>1422</v>
      </c>
      <c r="C74" s="463">
        <v>2020</v>
      </c>
      <c r="D74" s="463" t="s">
        <v>12</v>
      </c>
      <c r="E74" s="464">
        <v>8400</v>
      </c>
      <c r="F74" s="466">
        <v>10</v>
      </c>
      <c r="G74" s="466">
        <f t="shared" si="2"/>
        <v>84000</v>
      </c>
      <c r="H74" s="467">
        <f t="shared" si="3"/>
        <v>10</v>
      </c>
      <c r="I74" s="468">
        <f t="shared" si="3"/>
        <v>84000</v>
      </c>
    </row>
    <row r="75" spans="1:9" ht="15.75">
      <c r="A75" s="461">
        <v>66</v>
      </c>
      <c r="B75" s="462" t="s">
        <v>1610</v>
      </c>
      <c r="C75" s="463">
        <v>2020</v>
      </c>
      <c r="D75" s="463" t="s">
        <v>12</v>
      </c>
      <c r="E75" s="464">
        <v>10000</v>
      </c>
      <c r="F75" s="466">
        <v>30</v>
      </c>
      <c r="G75" s="466">
        <f t="shared" si="2"/>
        <v>300000</v>
      </c>
      <c r="H75" s="467">
        <f t="shared" si="3"/>
        <v>30</v>
      </c>
      <c r="I75" s="468">
        <f t="shared" si="3"/>
        <v>300000</v>
      </c>
    </row>
    <row r="76" spans="1:9" ht="15.75">
      <c r="A76" s="461">
        <v>67</v>
      </c>
      <c r="B76" s="462" t="s">
        <v>1611</v>
      </c>
      <c r="C76" s="463">
        <v>2020</v>
      </c>
      <c r="D76" s="463" t="s">
        <v>12</v>
      </c>
      <c r="E76" s="464">
        <v>3600</v>
      </c>
      <c r="F76" s="466">
        <v>90</v>
      </c>
      <c r="G76" s="466">
        <f t="shared" si="2"/>
        <v>324000</v>
      </c>
      <c r="H76" s="467">
        <f t="shared" si="3"/>
        <v>90</v>
      </c>
      <c r="I76" s="468">
        <f t="shared" si="3"/>
        <v>324000</v>
      </c>
    </row>
    <row r="77" spans="1:9" ht="15.75">
      <c r="A77" s="469">
        <v>68</v>
      </c>
      <c r="B77" s="462" t="s">
        <v>1612</v>
      </c>
      <c r="C77" s="463">
        <v>2020</v>
      </c>
      <c r="D77" s="463" t="s">
        <v>12</v>
      </c>
      <c r="E77" s="464">
        <v>35000</v>
      </c>
      <c r="F77" s="466">
        <v>5</v>
      </c>
      <c r="G77" s="466">
        <f t="shared" si="2"/>
        <v>175000</v>
      </c>
      <c r="H77" s="467">
        <f t="shared" si="3"/>
        <v>5</v>
      </c>
      <c r="I77" s="468">
        <f t="shared" si="3"/>
        <v>175000</v>
      </c>
    </row>
    <row r="78" spans="1:9" ht="15.75">
      <c r="A78" s="461">
        <v>69</v>
      </c>
      <c r="B78" s="462" t="s">
        <v>1613</v>
      </c>
      <c r="C78" s="463">
        <v>2021</v>
      </c>
      <c r="D78" s="463" t="s">
        <v>12</v>
      </c>
      <c r="E78" s="464">
        <v>39500</v>
      </c>
      <c r="F78" s="466">
        <v>5</v>
      </c>
      <c r="G78" s="466">
        <f t="shared" si="2"/>
        <v>197500</v>
      </c>
      <c r="H78" s="467">
        <f t="shared" si="3"/>
        <v>5</v>
      </c>
      <c r="I78" s="468">
        <f t="shared" si="3"/>
        <v>197500</v>
      </c>
    </row>
    <row r="79" spans="1:9" ht="15.75">
      <c r="A79" s="469">
        <v>70</v>
      </c>
      <c r="B79" s="462" t="s">
        <v>1614</v>
      </c>
      <c r="C79" s="463">
        <v>2021</v>
      </c>
      <c r="D79" s="463" t="s">
        <v>12</v>
      </c>
      <c r="E79" s="464">
        <v>29500</v>
      </c>
      <c r="F79" s="466">
        <v>11</v>
      </c>
      <c r="G79" s="466">
        <f t="shared" si="2"/>
        <v>324500</v>
      </c>
      <c r="H79" s="467">
        <f t="shared" si="3"/>
        <v>11</v>
      </c>
      <c r="I79" s="468">
        <f t="shared" si="3"/>
        <v>324500</v>
      </c>
    </row>
    <row r="80" spans="1:9" ht="15.75">
      <c r="A80" s="461">
        <v>71</v>
      </c>
      <c r="B80" s="462" t="s">
        <v>752</v>
      </c>
      <c r="C80" s="463">
        <v>1988</v>
      </c>
      <c r="D80" s="463" t="s">
        <v>12</v>
      </c>
      <c r="E80" s="464">
        <v>73</v>
      </c>
      <c r="F80" s="466">
        <v>3</v>
      </c>
      <c r="G80" s="466">
        <f t="shared" si="2"/>
        <v>219</v>
      </c>
      <c r="H80" s="467">
        <f t="shared" si="3"/>
        <v>3</v>
      </c>
      <c r="I80" s="468">
        <f t="shared" si="3"/>
        <v>219</v>
      </c>
    </row>
    <row r="81" spans="1:9" ht="15.75">
      <c r="A81" s="469">
        <v>72</v>
      </c>
      <c r="B81" s="462" t="s">
        <v>1053</v>
      </c>
      <c r="C81" s="463">
        <v>2020</v>
      </c>
      <c r="D81" s="463" t="s">
        <v>12</v>
      </c>
      <c r="E81" s="464">
        <v>39000</v>
      </c>
      <c r="F81" s="466">
        <v>3</v>
      </c>
      <c r="G81" s="466">
        <f t="shared" si="2"/>
        <v>117000</v>
      </c>
      <c r="H81" s="467">
        <f t="shared" si="3"/>
        <v>3</v>
      </c>
      <c r="I81" s="468">
        <f t="shared" si="3"/>
        <v>117000</v>
      </c>
    </row>
    <row r="82" spans="1:9" ht="15.75">
      <c r="A82" s="461">
        <v>73</v>
      </c>
      <c r="B82" s="462" t="s">
        <v>151</v>
      </c>
      <c r="C82" s="463">
        <v>2020</v>
      </c>
      <c r="D82" s="463" t="s">
        <v>12</v>
      </c>
      <c r="E82" s="464">
        <v>34800</v>
      </c>
      <c r="F82" s="466">
        <v>4</v>
      </c>
      <c r="G82" s="466">
        <f t="shared" si="2"/>
        <v>139200</v>
      </c>
      <c r="H82" s="467">
        <f t="shared" si="3"/>
        <v>4</v>
      </c>
      <c r="I82" s="468">
        <f t="shared" si="3"/>
        <v>139200</v>
      </c>
    </row>
    <row r="83" spans="1:9" ht="15.75">
      <c r="A83" s="469">
        <v>74</v>
      </c>
      <c r="B83" s="462" t="s">
        <v>1615</v>
      </c>
      <c r="C83" s="463">
        <v>2020</v>
      </c>
      <c r="D83" s="463" t="s">
        <v>12</v>
      </c>
      <c r="E83" s="464">
        <v>84000</v>
      </c>
      <c r="F83" s="466">
        <v>50</v>
      </c>
      <c r="G83" s="466">
        <f t="shared" si="2"/>
        <v>4200000</v>
      </c>
      <c r="H83" s="467">
        <f t="shared" si="3"/>
        <v>50</v>
      </c>
      <c r="I83" s="468">
        <f t="shared" si="3"/>
        <v>4200000</v>
      </c>
    </row>
    <row r="84" spans="1:9" ht="15.75">
      <c r="A84" s="461">
        <v>75</v>
      </c>
      <c r="B84" s="462" t="s">
        <v>1616</v>
      </c>
      <c r="C84" s="463">
        <v>2020</v>
      </c>
      <c r="D84" s="463" t="s">
        <v>12</v>
      </c>
      <c r="E84" s="464">
        <v>45000</v>
      </c>
      <c r="F84" s="466">
        <v>4</v>
      </c>
      <c r="G84" s="466">
        <f t="shared" si="2"/>
        <v>180000</v>
      </c>
      <c r="H84" s="467">
        <f t="shared" si="3"/>
        <v>4</v>
      </c>
      <c r="I84" s="468">
        <f t="shared" si="3"/>
        <v>180000</v>
      </c>
    </row>
    <row r="85" spans="1:9" ht="31.5">
      <c r="A85" s="469">
        <v>76</v>
      </c>
      <c r="B85" s="462" t="s">
        <v>1617</v>
      </c>
      <c r="C85" s="463">
        <v>2020</v>
      </c>
      <c r="D85" s="463" t="s">
        <v>12</v>
      </c>
      <c r="E85" s="464">
        <v>32500</v>
      </c>
      <c r="F85" s="466">
        <v>15</v>
      </c>
      <c r="G85" s="466">
        <f t="shared" ref="G85:G126" si="4">F85*E85</f>
        <v>487500</v>
      </c>
      <c r="H85" s="467">
        <f t="shared" ref="H85:I126" si="5">F85</f>
        <v>15</v>
      </c>
      <c r="I85" s="468">
        <f t="shared" si="5"/>
        <v>487500</v>
      </c>
    </row>
    <row r="86" spans="1:9" ht="31.5">
      <c r="A86" s="461">
        <v>77</v>
      </c>
      <c r="B86" s="462" t="s">
        <v>1618</v>
      </c>
      <c r="C86" s="463">
        <v>2020</v>
      </c>
      <c r="D86" s="463" t="s">
        <v>12</v>
      </c>
      <c r="E86" s="464">
        <v>66666.66</v>
      </c>
      <c r="F86" s="466">
        <v>2</v>
      </c>
      <c r="G86" s="466">
        <f t="shared" si="4"/>
        <v>133333.32</v>
      </c>
      <c r="H86" s="467">
        <f t="shared" si="5"/>
        <v>2</v>
      </c>
      <c r="I86" s="468">
        <f t="shared" si="5"/>
        <v>133333.32</v>
      </c>
    </row>
    <row r="87" spans="1:9" ht="15.75">
      <c r="A87" s="461">
        <v>78</v>
      </c>
      <c r="B87" s="462" t="s">
        <v>1619</v>
      </c>
      <c r="C87" s="463">
        <v>2021</v>
      </c>
      <c r="D87" s="463" t="s">
        <v>12</v>
      </c>
      <c r="E87" s="464">
        <v>35500</v>
      </c>
      <c r="F87" s="466">
        <v>6</v>
      </c>
      <c r="G87" s="466">
        <f t="shared" si="4"/>
        <v>213000</v>
      </c>
      <c r="H87" s="467">
        <f t="shared" si="5"/>
        <v>6</v>
      </c>
      <c r="I87" s="468">
        <f t="shared" si="5"/>
        <v>213000</v>
      </c>
    </row>
    <row r="88" spans="1:9" ht="15.75">
      <c r="A88" s="469">
        <v>79</v>
      </c>
      <c r="B88" s="462" t="s">
        <v>1620</v>
      </c>
      <c r="C88" s="463">
        <v>2020</v>
      </c>
      <c r="D88" s="463" t="s">
        <v>12</v>
      </c>
      <c r="E88" s="464">
        <v>50000</v>
      </c>
      <c r="F88" s="466">
        <v>3</v>
      </c>
      <c r="G88" s="466">
        <f t="shared" si="4"/>
        <v>150000</v>
      </c>
      <c r="H88" s="467">
        <f t="shared" si="5"/>
        <v>3</v>
      </c>
      <c r="I88" s="468">
        <f t="shared" si="5"/>
        <v>150000</v>
      </c>
    </row>
    <row r="89" spans="1:9" ht="15.75">
      <c r="A89" s="461">
        <v>80</v>
      </c>
      <c r="B89" s="462" t="s">
        <v>1464</v>
      </c>
      <c r="C89" s="463">
        <v>1988</v>
      </c>
      <c r="D89" s="463" t="s">
        <v>12</v>
      </c>
      <c r="E89" s="464">
        <v>1500</v>
      </c>
      <c r="F89" s="466">
        <v>1</v>
      </c>
      <c r="G89" s="466">
        <f t="shared" si="4"/>
        <v>1500</v>
      </c>
      <c r="H89" s="467">
        <f t="shared" si="5"/>
        <v>1</v>
      </c>
      <c r="I89" s="468">
        <f t="shared" si="5"/>
        <v>1500</v>
      </c>
    </row>
    <row r="90" spans="1:9" ht="15.75">
      <c r="A90" s="469">
        <v>81</v>
      </c>
      <c r="B90" s="462" t="s">
        <v>1611</v>
      </c>
      <c r="C90" s="463">
        <v>2015</v>
      </c>
      <c r="D90" s="463" t="s">
        <v>12</v>
      </c>
      <c r="E90" s="464">
        <v>5100</v>
      </c>
      <c r="F90" s="466">
        <v>38</v>
      </c>
      <c r="G90" s="466">
        <f t="shared" si="4"/>
        <v>193800</v>
      </c>
      <c r="H90" s="467">
        <f t="shared" si="5"/>
        <v>38</v>
      </c>
      <c r="I90" s="468">
        <f t="shared" si="5"/>
        <v>193800</v>
      </c>
    </row>
    <row r="91" spans="1:9" ht="15.75">
      <c r="A91" s="461">
        <v>82</v>
      </c>
      <c r="B91" s="462" t="s">
        <v>1621</v>
      </c>
      <c r="C91" s="463">
        <v>2015</v>
      </c>
      <c r="D91" s="463" t="s">
        <v>12</v>
      </c>
      <c r="E91" s="464">
        <v>23800</v>
      </c>
      <c r="F91" s="466">
        <v>11</v>
      </c>
      <c r="G91" s="466">
        <f t="shared" si="4"/>
        <v>261800</v>
      </c>
      <c r="H91" s="467">
        <f t="shared" si="5"/>
        <v>11</v>
      </c>
      <c r="I91" s="468">
        <f t="shared" si="5"/>
        <v>261800</v>
      </c>
    </row>
    <row r="92" spans="1:9" ht="15.75">
      <c r="A92" s="461">
        <v>83</v>
      </c>
      <c r="B92" s="474" t="s">
        <v>151</v>
      </c>
      <c r="C92" s="16">
        <v>2015</v>
      </c>
      <c r="D92" s="463" t="s">
        <v>12</v>
      </c>
      <c r="E92" s="475">
        <v>45000</v>
      </c>
      <c r="F92" s="476">
        <v>1</v>
      </c>
      <c r="G92" s="466">
        <f t="shared" si="4"/>
        <v>45000</v>
      </c>
      <c r="H92" s="467">
        <f t="shared" si="5"/>
        <v>1</v>
      </c>
      <c r="I92" s="468">
        <f t="shared" si="5"/>
        <v>45000</v>
      </c>
    </row>
    <row r="93" spans="1:9" ht="15.75">
      <c r="A93" s="469">
        <v>84</v>
      </c>
      <c r="B93" s="462" t="s">
        <v>1622</v>
      </c>
      <c r="C93" s="463">
        <v>2015</v>
      </c>
      <c r="D93" s="463" t="s">
        <v>12</v>
      </c>
      <c r="E93" s="464">
        <v>196250</v>
      </c>
      <c r="F93" s="466">
        <v>1</v>
      </c>
      <c r="G93" s="466">
        <f t="shared" si="4"/>
        <v>196250</v>
      </c>
      <c r="H93" s="467">
        <f t="shared" si="5"/>
        <v>1</v>
      </c>
      <c r="I93" s="468">
        <f t="shared" si="5"/>
        <v>196250</v>
      </c>
    </row>
    <row r="94" spans="1:9" ht="15.75">
      <c r="A94" s="461">
        <v>85</v>
      </c>
      <c r="B94" s="462" t="s">
        <v>778</v>
      </c>
      <c r="C94" s="463">
        <v>2017</v>
      </c>
      <c r="D94" s="463" t="s">
        <v>12</v>
      </c>
      <c r="E94" s="464">
        <v>3068</v>
      </c>
      <c r="F94" s="466">
        <v>1</v>
      </c>
      <c r="G94" s="466">
        <f t="shared" si="4"/>
        <v>3068</v>
      </c>
      <c r="H94" s="467">
        <f t="shared" si="5"/>
        <v>1</v>
      </c>
      <c r="I94" s="468">
        <f t="shared" si="5"/>
        <v>3068</v>
      </c>
    </row>
    <row r="95" spans="1:9" ht="15.75">
      <c r="A95" s="469">
        <v>86</v>
      </c>
      <c r="B95" s="462" t="s">
        <v>1623</v>
      </c>
      <c r="C95" s="463">
        <v>2021</v>
      </c>
      <c r="D95" s="463" t="s">
        <v>12</v>
      </c>
      <c r="E95" s="464">
        <v>199000</v>
      </c>
      <c r="F95" s="466">
        <v>1</v>
      </c>
      <c r="G95" s="466">
        <f t="shared" si="4"/>
        <v>199000</v>
      </c>
      <c r="H95" s="467">
        <f t="shared" si="5"/>
        <v>1</v>
      </c>
      <c r="I95" s="468">
        <f t="shared" si="5"/>
        <v>199000</v>
      </c>
    </row>
    <row r="96" spans="1:9" ht="15.75">
      <c r="A96" s="461">
        <v>86</v>
      </c>
      <c r="B96" s="462" t="s">
        <v>1624</v>
      </c>
      <c r="C96" s="463">
        <v>2018</v>
      </c>
      <c r="D96" s="463" t="s">
        <v>12</v>
      </c>
      <c r="E96" s="464">
        <v>649000</v>
      </c>
      <c r="F96" s="466">
        <v>1</v>
      </c>
      <c r="G96" s="466">
        <f t="shared" si="4"/>
        <v>649000</v>
      </c>
      <c r="H96" s="467">
        <f t="shared" si="5"/>
        <v>1</v>
      </c>
      <c r="I96" s="468">
        <f t="shared" si="5"/>
        <v>649000</v>
      </c>
    </row>
    <row r="97" spans="1:9" ht="15.75">
      <c r="A97" s="469">
        <v>88</v>
      </c>
      <c r="B97" s="462" t="s">
        <v>245</v>
      </c>
      <c r="C97" s="463">
        <v>2018</v>
      </c>
      <c r="D97" s="463" t="s">
        <v>12</v>
      </c>
      <c r="E97" s="464">
        <v>54000</v>
      </c>
      <c r="F97" s="466">
        <v>1</v>
      </c>
      <c r="G97" s="466">
        <f t="shared" si="4"/>
        <v>54000</v>
      </c>
      <c r="H97" s="467">
        <f t="shared" si="5"/>
        <v>1</v>
      </c>
      <c r="I97" s="468">
        <f t="shared" si="5"/>
        <v>54000</v>
      </c>
    </row>
    <row r="98" spans="1:9" ht="31.5">
      <c r="A98" s="461">
        <v>89</v>
      </c>
      <c r="B98" s="462" t="s">
        <v>1625</v>
      </c>
      <c r="C98" s="463">
        <v>2022</v>
      </c>
      <c r="D98" s="463" t="s">
        <v>12</v>
      </c>
      <c r="E98" s="464">
        <v>120000</v>
      </c>
      <c r="F98" s="466">
        <v>1</v>
      </c>
      <c r="G98" s="466">
        <f t="shared" si="4"/>
        <v>120000</v>
      </c>
      <c r="H98" s="467">
        <f t="shared" si="5"/>
        <v>1</v>
      </c>
      <c r="I98" s="468">
        <f t="shared" si="5"/>
        <v>120000</v>
      </c>
    </row>
    <row r="99" spans="1:9" ht="15.75">
      <c r="A99" s="469">
        <v>90</v>
      </c>
      <c r="B99" s="462" t="s">
        <v>1615</v>
      </c>
      <c r="C99" s="463">
        <v>2021</v>
      </c>
      <c r="D99" s="463" t="s">
        <v>12</v>
      </c>
      <c r="E99" s="464">
        <v>88400</v>
      </c>
      <c r="F99" s="466">
        <v>33</v>
      </c>
      <c r="G99" s="466">
        <f t="shared" si="4"/>
        <v>2917200</v>
      </c>
      <c r="H99" s="467">
        <f t="shared" si="5"/>
        <v>33</v>
      </c>
      <c r="I99" s="468">
        <f t="shared" si="5"/>
        <v>2917200</v>
      </c>
    </row>
    <row r="100" spans="1:9" ht="31.5">
      <c r="A100" s="461">
        <v>91</v>
      </c>
      <c r="B100" s="462" t="s">
        <v>1626</v>
      </c>
      <c r="C100" s="463">
        <v>2021</v>
      </c>
      <c r="D100" s="463" t="s">
        <v>12</v>
      </c>
      <c r="E100" s="464">
        <v>3000</v>
      </c>
      <c r="F100" s="466">
        <v>100</v>
      </c>
      <c r="G100" s="466">
        <f t="shared" si="4"/>
        <v>300000</v>
      </c>
      <c r="H100" s="467">
        <f t="shared" si="5"/>
        <v>100</v>
      </c>
      <c r="I100" s="468">
        <f t="shared" si="5"/>
        <v>300000</v>
      </c>
    </row>
    <row r="101" spans="1:9" ht="31.5">
      <c r="A101" s="469">
        <v>92</v>
      </c>
      <c r="B101" s="462" t="s">
        <v>1627</v>
      </c>
      <c r="C101" s="463">
        <v>2021</v>
      </c>
      <c r="D101" s="463" t="s">
        <v>12</v>
      </c>
      <c r="E101" s="464">
        <v>10781</v>
      </c>
      <c r="F101" s="466">
        <v>32</v>
      </c>
      <c r="G101" s="466">
        <f t="shared" si="4"/>
        <v>344992</v>
      </c>
      <c r="H101" s="467">
        <f t="shared" si="5"/>
        <v>32</v>
      </c>
      <c r="I101" s="468">
        <f t="shared" si="5"/>
        <v>344992</v>
      </c>
    </row>
    <row r="102" spans="1:9" ht="15.75">
      <c r="A102" s="461">
        <v>93</v>
      </c>
      <c r="B102" s="462" t="s">
        <v>1422</v>
      </c>
      <c r="C102" s="463">
        <v>2015</v>
      </c>
      <c r="D102" s="463" t="s">
        <v>12</v>
      </c>
      <c r="E102" s="464">
        <v>15000</v>
      </c>
      <c r="F102" s="466">
        <v>2</v>
      </c>
      <c r="G102" s="466">
        <f t="shared" si="4"/>
        <v>30000</v>
      </c>
      <c r="H102" s="467">
        <f t="shared" si="5"/>
        <v>2</v>
      </c>
      <c r="I102" s="468">
        <f t="shared" si="5"/>
        <v>30000</v>
      </c>
    </row>
    <row r="103" spans="1:9" ht="15.75">
      <c r="A103" s="469">
        <v>94</v>
      </c>
      <c r="B103" s="462" t="s">
        <v>1628</v>
      </c>
      <c r="C103" s="463">
        <v>2015</v>
      </c>
      <c r="D103" s="463" t="s">
        <v>1589</v>
      </c>
      <c r="E103" s="464">
        <v>175000</v>
      </c>
      <c r="F103" s="466">
        <v>1</v>
      </c>
      <c r="G103" s="466">
        <f t="shared" si="4"/>
        <v>175000</v>
      </c>
      <c r="H103" s="467">
        <f t="shared" si="5"/>
        <v>1</v>
      </c>
      <c r="I103" s="468">
        <f t="shared" si="5"/>
        <v>175000</v>
      </c>
    </row>
    <row r="104" spans="1:9" ht="15.75">
      <c r="A104" s="461">
        <v>95</v>
      </c>
      <c r="B104" s="462" t="s">
        <v>1629</v>
      </c>
      <c r="C104" s="463">
        <v>2015</v>
      </c>
      <c r="D104" s="463" t="s">
        <v>12</v>
      </c>
      <c r="E104" s="464">
        <v>36250</v>
      </c>
      <c r="F104" s="466">
        <v>1</v>
      </c>
      <c r="G104" s="466">
        <f t="shared" si="4"/>
        <v>36250</v>
      </c>
      <c r="H104" s="467">
        <f t="shared" si="5"/>
        <v>1</v>
      </c>
      <c r="I104" s="468">
        <f t="shared" si="5"/>
        <v>36250</v>
      </c>
    </row>
    <row r="105" spans="1:9" ht="15.75">
      <c r="A105" s="469">
        <v>96</v>
      </c>
      <c r="B105" s="462" t="s">
        <v>1630</v>
      </c>
      <c r="C105" s="463">
        <v>2015</v>
      </c>
      <c r="D105" s="463" t="s">
        <v>12</v>
      </c>
      <c r="E105" s="464">
        <v>21250</v>
      </c>
      <c r="F105" s="466">
        <v>1</v>
      </c>
      <c r="G105" s="466">
        <f t="shared" si="4"/>
        <v>21250</v>
      </c>
      <c r="H105" s="467">
        <f t="shared" si="5"/>
        <v>1</v>
      </c>
      <c r="I105" s="468">
        <f t="shared" si="5"/>
        <v>21250</v>
      </c>
    </row>
    <row r="106" spans="1:9" ht="31.5">
      <c r="A106" s="461">
        <v>97</v>
      </c>
      <c r="B106" s="462" t="s">
        <v>1631</v>
      </c>
      <c r="C106" s="463">
        <v>2015</v>
      </c>
      <c r="D106" s="463" t="s">
        <v>12</v>
      </c>
      <c r="E106" s="464">
        <v>50000</v>
      </c>
      <c r="F106" s="466">
        <v>1</v>
      </c>
      <c r="G106" s="466">
        <f t="shared" si="4"/>
        <v>50000</v>
      </c>
      <c r="H106" s="467">
        <f t="shared" si="5"/>
        <v>1</v>
      </c>
      <c r="I106" s="468">
        <f t="shared" si="5"/>
        <v>50000</v>
      </c>
    </row>
    <row r="107" spans="1:9" ht="15.75">
      <c r="A107" s="469">
        <v>98</v>
      </c>
      <c r="B107" s="462" t="s">
        <v>151</v>
      </c>
      <c r="C107" s="463">
        <v>2015</v>
      </c>
      <c r="D107" s="463" t="s">
        <v>12</v>
      </c>
      <c r="E107" s="464">
        <v>45000</v>
      </c>
      <c r="F107" s="466">
        <v>1</v>
      </c>
      <c r="G107" s="466">
        <f t="shared" si="4"/>
        <v>45000</v>
      </c>
      <c r="H107" s="467">
        <f t="shared" si="5"/>
        <v>1</v>
      </c>
      <c r="I107" s="468">
        <f t="shared" si="5"/>
        <v>45000</v>
      </c>
    </row>
    <row r="108" spans="1:9" ht="15.75">
      <c r="A108" s="461">
        <v>99</v>
      </c>
      <c r="B108" s="462" t="s">
        <v>1632</v>
      </c>
      <c r="C108" s="463">
        <v>2015</v>
      </c>
      <c r="D108" s="463" t="s">
        <v>12</v>
      </c>
      <c r="E108" s="464">
        <v>45000</v>
      </c>
      <c r="F108" s="466">
        <v>8</v>
      </c>
      <c r="G108" s="466">
        <f t="shared" si="4"/>
        <v>360000</v>
      </c>
      <c r="H108" s="467">
        <f t="shared" si="5"/>
        <v>8</v>
      </c>
      <c r="I108" s="468">
        <f t="shared" si="5"/>
        <v>360000</v>
      </c>
    </row>
    <row r="109" spans="1:9" ht="15.75">
      <c r="A109" s="469">
        <v>100</v>
      </c>
      <c r="B109" s="477" t="s">
        <v>1423</v>
      </c>
      <c r="C109" s="463">
        <v>2015</v>
      </c>
      <c r="D109" s="463" t="s">
        <v>12</v>
      </c>
      <c r="E109" s="464">
        <v>35000</v>
      </c>
      <c r="F109" s="466">
        <v>1</v>
      </c>
      <c r="G109" s="466">
        <f t="shared" si="4"/>
        <v>35000</v>
      </c>
      <c r="H109" s="467">
        <f t="shared" si="5"/>
        <v>1</v>
      </c>
      <c r="I109" s="468">
        <f t="shared" si="5"/>
        <v>35000</v>
      </c>
    </row>
    <row r="110" spans="1:9" ht="15.75">
      <c r="A110" s="461">
        <v>101</v>
      </c>
      <c r="B110" s="477" t="s">
        <v>1633</v>
      </c>
      <c r="C110" s="463">
        <v>2015</v>
      </c>
      <c r="D110" s="463" t="s">
        <v>12</v>
      </c>
      <c r="E110" s="464">
        <v>80000</v>
      </c>
      <c r="F110" s="466">
        <v>1</v>
      </c>
      <c r="G110" s="466">
        <f t="shared" si="4"/>
        <v>80000</v>
      </c>
      <c r="H110" s="467">
        <f t="shared" si="5"/>
        <v>1</v>
      </c>
      <c r="I110" s="468">
        <f t="shared" si="5"/>
        <v>80000</v>
      </c>
    </row>
    <row r="111" spans="1:9" ht="15.75">
      <c r="A111" s="469">
        <v>102</v>
      </c>
      <c r="B111" s="477" t="s">
        <v>1053</v>
      </c>
      <c r="C111" s="463">
        <v>2015</v>
      </c>
      <c r="D111" s="463" t="s">
        <v>12</v>
      </c>
      <c r="E111" s="464">
        <v>60000</v>
      </c>
      <c r="F111" s="466">
        <v>2</v>
      </c>
      <c r="G111" s="466">
        <f t="shared" si="4"/>
        <v>120000</v>
      </c>
      <c r="H111" s="467">
        <f t="shared" si="5"/>
        <v>2</v>
      </c>
      <c r="I111" s="468">
        <f t="shared" si="5"/>
        <v>120000</v>
      </c>
    </row>
    <row r="112" spans="1:9" ht="15.75">
      <c r="A112" s="461">
        <v>103</v>
      </c>
      <c r="B112" s="477" t="s">
        <v>1275</v>
      </c>
      <c r="C112" s="463">
        <v>2021</v>
      </c>
      <c r="D112" s="463" t="s">
        <v>12</v>
      </c>
      <c r="E112" s="464">
        <v>39000</v>
      </c>
      <c r="F112" s="466">
        <v>2</v>
      </c>
      <c r="G112" s="466">
        <f t="shared" si="4"/>
        <v>78000</v>
      </c>
      <c r="H112" s="467">
        <f t="shared" si="5"/>
        <v>2</v>
      </c>
      <c r="I112" s="468">
        <f t="shared" si="5"/>
        <v>78000</v>
      </c>
    </row>
    <row r="113" spans="1:9" ht="15.75">
      <c r="A113" s="469">
        <v>104</v>
      </c>
      <c r="B113" s="477" t="s">
        <v>151</v>
      </c>
      <c r="C113" s="463">
        <v>2021</v>
      </c>
      <c r="D113" s="463" t="s">
        <v>12</v>
      </c>
      <c r="E113" s="464">
        <v>35500</v>
      </c>
      <c r="F113" s="466">
        <v>2</v>
      </c>
      <c r="G113" s="466">
        <f t="shared" si="4"/>
        <v>71000</v>
      </c>
      <c r="H113" s="467">
        <f t="shared" si="5"/>
        <v>2</v>
      </c>
      <c r="I113" s="468">
        <f t="shared" si="5"/>
        <v>71000</v>
      </c>
    </row>
    <row r="114" spans="1:9" ht="15.75">
      <c r="A114" s="461">
        <v>105</v>
      </c>
      <c r="B114" s="477" t="s">
        <v>153</v>
      </c>
      <c r="C114" s="463">
        <v>2021</v>
      </c>
      <c r="D114" s="463" t="s">
        <v>12</v>
      </c>
      <c r="E114" s="464">
        <v>18500</v>
      </c>
      <c r="F114" s="466">
        <v>4</v>
      </c>
      <c r="G114" s="466">
        <f t="shared" si="4"/>
        <v>74000</v>
      </c>
      <c r="H114" s="467">
        <f t="shared" si="5"/>
        <v>4</v>
      </c>
      <c r="I114" s="468">
        <f t="shared" si="5"/>
        <v>74000</v>
      </c>
    </row>
    <row r="115" spans="1:9" ht="15.75">
      <c r="A115" s="461">
        <v>106</v>
      </c>
      <c r="B115" s="477" t="s">
        <v>1634</v>
      </c>
      <c r="C115" s="463">
        <v>2021</v>
      </c>
      <c r="D115" s="463" t="s">
        <v>12</v>
      </c>
      <c r="E115" s="464">
        <v>28000</v>
      </c>
      <c r="F115" s="466">
        <v>3</v>
      </c>
      <c r="G115" s="466">
        <f t="shared" si="4"/>
        <v>84000</v>
      </c>
      <c r="H115" s="467">
        <f t="shared" si="5"/>
        <v>3</v>
      </c>
      <c r="I115" s="468">
        <f t="shared" si="5"/>
        <v>84000</v>
      </c>
    </row>
    <row r="116" spans="1:9" ht="15.75">
      <c r="A116" s="469">
        <v>107</v>
      </c>
      <c r="B116" s="477" t="s">
        <v>1632</v>
      </c>
      <c r="C116" s="463">
        <v>2021</v>
      </c>
      <c r="D116" s="463" t="s">
        <v>12</v>
      </c>
      <c r="E116" s="464">
        <v>40400</v>
      </c>
      <c r="F116" s="466">
        <v>16</v>
      </c>
      <c r="G116" s="466">
        <f t="shared" si="4"/>
        <v>646400</v>
      </c>
      <c r="H116" s="467">
        <f t="shared" si="5"/>
        <v>16</v>
      </c>
      <c r="I116" s="468">
        <f t="shared" si="5"/>
        <v>646400</v>
      </c>
    </row>
    <row r="117" spans="1:9" ht="15.75">
      <c r="A117" s="469">
        <v>108</v>
      </c>
      <c r="B117" s="477" t="s">
        <v>1635</v>
      </c>
      <c r="C117" s="463">
        <v>2021</v>
      </c>
      <c r="D117" s="463" t="s">
        <v>12</v>
      </c>
      <c r="E117" s="464">
        <v>34666</v>
      </c>
      <c r="F117" s="466">
        <v>3</v>
      </c>
      <c r="G117" s="466">
        <f t="shared" si="4"/>
        <v>103998</v>
      </c>
      <c r="H117" s="467">
        <f t="shared" si="5"/>
        <v>3</v>
      </c>
      <c r="I117" s="468">
        <f t="shared" si="5"/>
        <v>103998</v>
      </c>
    </row>
    <row r="118" spans="1:9" ht="31.5">
      <c r="A118" s="461">
        <v>109</v>
      </c>
      <c r="B118" s="462" t="s">
        <v>1617</v>
      </c>
      <c r="C118" s="463">
        <v>2021</v>
      </c>
      <c r="D118" s="463" t="s">
        <v>12</v>
      </c>
      <c r="E118" s="464">
        <v>32100</v>
      </c>
      <c r="F118" s="466">
        <v>9</v>
      </c>
      <c r="G118" s="466">
        <f t="shared" si="4"/>
        <v>288900</v>
      </c>
      <c r="H118" s="467">
        <f t="shared" si="5"/>
        <v>9</v>
      </c>
      <c r="I118" s="468">
        <f t="shared" si="5"/>
        <v>288900</v>
      </c>
    </row>
    <row r="119" spans="1:9" ht="31.5">
      <c r="A119" s="461">
        <v>110</v>
      </c>
      <c r="B119" s="462" t="s">
        <v>1636</v>
      </c>
      <c r="C119" s="463">
        <v>2022</v>
      </c>
      <c r="D119" s="463" t="s">
        <v>12</v>
      </c>
      <c r="E119" s="464">
        <v>85000</v>
      </c>
      <c r="F119" s="466">
        <v>2</v>
      </c>
      <c r="G119" s="466">
        <f t="shared" si="4"/>
        <v>170000</v>
      </c>
      <c r="H119" s="467">
        <f t="shared" si="5"/>
        <v>2</v>
      </c>
      <c r="I119" s="468">
        <f t="shared" si="5"/>
        <v>170000</v>
      </c>
    </row>
    <row r="120" spans="1:9" ht="15.75">
      <c r="A120" s="461">
        <v>111</v>
      </c>
      <c r="B120" s="462" t="s">
        <v>1637</v>
      </c>
      <c r="C120" s="463">
        <v>2022</v>
      </c>
      <c r="D120" s="463" t="s">
        <v>12</v>
      </c>
      <c r="E120" s="464">
        <v>9694</v>
      </c>
      <c r="F120" s="466">
        <v>15</v>
      </c>
      <c r="G120" s="466">
        <f t="shared" si="4"/>
        <v>145410</v>
      </c>
      <c r="H120" s="467">
        <f t="shared" si="5"/>
        <v>15</v>
      </c>
      <c r="I120" s="468">
        <f t="shared" si="5"/>
        <v>145410</v>
      </c>
    </row>
    <row r="121" spans="1:9" ht="31.5">
      <c r="A121" s="461">
        <v>112</v>
      </c>
      <c r="B121" s="462" t="s">
        <v>1638</v>
      </c>
      <c r="C121" s="463">
        <v>2022</v>
      </c>
      <c r="D121" s="463" t="s">
        <v>12</v>
      </c>
      <c r="E121" s="464">
        <v>123500</v>
      </c>
      <c r="F121" s="466">
        <v>13</v>
      </c>
      <c r="G121" s="466">
        <f t="shared" si="4"/>
        <v>1605500</v>
      </c>
      <c r="H121" s="467">
        <f t="shared" si="5"/>
        <v>13</v>
      </c>
      <c r="I121" s="468">
        <f t="shared" si="5"/>
        <v>1605500</v>
      </c>
    </row>
    <row r="122" spans="1:9" ht="15.75">
      <c r="A122" s="461">
        <v>113</v>
      </c>
      <c r="B122" s="462" t="s">
        <v>1639</v>
      </c>
      <c r="C122" s="463">
        <v>2022</v>
      </c>
      <c r="D122" s="463" t="s">
        <v>12</v>
      </c>
      <c r="E122" s="464">
        <v>30353</v>
      </c>
      <c r="F122" s="466">
        <v>1</v>
      </c>
      <c r="G122" s="466">
        <f t="shared" si="4"/>
        <v>30353</v>
      </c>
      <c r="H122" s="467">
        <f t="shared" si="5"/>
        <v>1</v>
      </c>
      <c r="I122" s="468">
        <f t="shared" si="5"/>
        <v>30353</v>
      </c>
    </row>
    <row r="123" spans="1:9" ht="15.75">
      <c r="A123" s="467">
        <v>114</v>
      </c>
      <c r="B123" s="462" t="s">
        <v>1640</v>
      </c>
      <c r="C123" s="463">
        <v>2022</v>
      </c>
      <c r="D123" s="463" t="s">
        <v>12</v>
      </c>
      <c r="E123" s="464">
        <v>261000</v>
      </c>
      <c r="F123" s="466">
        <v>1</v>
      </c>
      <c r="G123" s="466">
        <f t="shared" si="4"/>
        <v>261000</v>
      </c>
      <c r="H123" s="467">
        <f t="shared" si="5"/>
        <v>1</v>
      </c>
      <c r="I123" s="468">
        <f t="shared" si="5"/>
        <v>261000</v>
      </c>
    </row>
    <row r="124" spans="1:9" ht="31.5">
      <c r="A124" s="467">
        <v>115</v>
      </c>
      <c r="B124" s="462" t="s">
        <v>1641</v>
      </c>
      <c r="C124" s="463">
        <v>2022</v>
      </c>
      <c r="D124" s="463" t="s">
        <v>12</v>
      </c>
      <c r="E124" s="464">
        <v>112740</v>
      </c>
      <c r="F124" s="466">
        <v>1</v>
      </c>
      <c r="G124" s="466">
        <f t="shared" si="4"/>
        <v>112740</v>
      </c>
      <c r="H124" s="467">
        <f t="shared" si="5"/>
        <v>1</v>
      </c>
      <c r="I124" s="468">
        <f t="shared" si="5"/>
        <v>112740</v>
      </c>
    </row>
    <row r="125" spans="1:9" ht="15.75">
      <c r="A125" s="478">
        <v>116</v>
      </c>
      <c r="B125" s="462" t="s">
        <v>1275</v>
      </c>
      <c r="C125" s="463">
        <v>2023</v>
      </c>
      <c r="D125" s="463" t="s">
        <v>12</v>
      </c>
      <c r="E125" s="464">
        <v>60000</v>
      </c>
      <c r="F125" s="466">
        <v>2</v>
      </c>
      <c r="G125" s="466">
        <f t="shared" si="4"/>
        <v>120000</v>
      </c>
      <c r="H125" s="467">
        <f t="shared" si="5"/>
        <v>2</v>
      </c>
      <c r="I125" s="468">
        <f t="shared" si="5"/>
        <v>120000</v>
      </c>
    </row>
    <row r="126" spans="1:9" ht="15.75">
      <c r="A126" s="479">
        <v>117</v>
      </c>
      <c r="B126" s="462" t="s">
        <v>95</v>
      </c>
      <c r="C126" s="367">
        <v>2023</v>
      </c>
      <c r="D126" s="367" t="s">
        <v>12</v>
      </c>
      <c r="E126" s="480">
        <v>80000</v>
      </c>
      <c r="F126" s="468">
        <v>1</v>
      </c>
      <c r="G126" s="468">
        <f t="shared" si="4"/>
        <v>80000</v>
      </c>
      <c r="H126" s="461">
        <f t="shared" si="5"/>
        <v>1</v>
      </c>
      <c r="I126" s="468">
        <f t="shared" si="5"/>
        <v>80000</v>
      </c>
    </row>
    <row r="127" spans="1:9" ht="15.75">
      <c r="A127" s="1335" t="s">
        <v>638</v>
      </c>
      <c r="B127" s="1336"/>
      <c r="C127" s="367"/>
      <c r="D127" s="367"/>
      <c r="E127" s="468"/>
      <c r="F127" s="468">
        <f>SUM(F10:F126)</f>
        <v>854</v>
      </c>
      <c r="G127" s="468">
        <f>SUM(G10:G126)</f>
        <v>32387511.120000001</v>
      </c>
      <c r="H127" s="468">
        <f>SUM(H10:H126)</f>
        <v>854</v>
      </c>
      <c r="I127" s="461">
        <f>SUM(I10:I126)</f>
        <v>32387511.120000001</v>
      </c>
    </row>
    <row r="133" spans="1:8" ht="16.5">
      <c r="A133" s="1229" t="s">
        <v>1642</v>
      </c>
      <c r="B133" s="1229"/>
      <c r="C133" s="1229"/>
      <c r="D133" s="1229"/>
      <c r="E133" s="1229"/>
      <c r="F133" s="1229"/>
      <c r="G133" s="1229"/>
      <c r="H133" s="1229"/>
    </row>
    <row r="134" spans="1:8" ht="16.5">
      <c r="A134" s="1229" t="s">
        <v>1643</v>
      </c>
      <c r="B134" s="1229" t="s">
        <v>720</v>
      </c>
      <c r="C134" s="1229"/>
      <c r="D134" s="1229"/>
      <c r="E134" s="1229"/>
      <c r="F134" s="1229"/>
      <c r="G134" s="1229"/>
      <c r="H134" s="1229"/>
    </row>
    <row r="135" spans="1:8" ht="15.75">
      <c r="A135" s="159"/>
      <c r="B135" s="172"/>
      <c r="C135" s="138"/>
      <c r="D135" s="173"/>
      <c r="E135" s="172"/>
      <c r="F135" s="173"/>
      <c r="G135" s="173"/>
      <c r="H135" s="172"/>
    </row>
    <row r="136" spans="1:8">
      <c r="A136" s="1230" t="s">
        <v>678</v>
      </c>
      <c r="B136" s="1230" t="s">
        <v>679</v>
      </c>
      <c r="C136" s="1232" t="s">
        <v>5</v>
      </c>
      <c r="D136" s="1234" t="s">
        <v>724</v>
      </c>
      <c r="E136" s="1236" t="s">
        <v>682</v>
      </c>
      <c r="F136" s="1237"/>
      <c r="G136" s="1228" t="s">
        <v>683</v>
      </c>
      <c r="H136" s="1228"/>
    </row>
    <row r="137" spans="1:8" ht="21">
      <c r="A137" s="1231"/>
      <c r="B137" s="1231"/>
      <c r="C137" s="1233"/>
      <c r="D137" s="1235"/>
      <c r="E137" s="184" t="s">
        <v>684</v>
      </c>
      <c r="F137" s="188" t="s">
        <v>685</v>
      </c>
      <c r="G137" s="162" t="s">
        <v>725</v>
      </c>
      <c r="H137" s="78" t="s">
        <v>726</v>
      </c>
    </row>
    <row r="138" spans="1:8" ht="15.75">
      <c r="A138" s="141">
        <v>1</v>
      </c>
      <c r="B138" s="141" t="s">
        <v>948</v>
      </c>
      <c r="C138" s="141" t="s">
        <v>949</v>
      </c>
      <c r="D138" s="142">
        <v>5000</v>
      </c>
      <c r="E138" s="141">
        <v>3.2</v>
      </c>
      <c r="F138" s="176">
        <f>SUM(D138*E138)</f>
        <v>16000</v>
      </c>
      <c r="G138" s="141">
        <f>SUM(E138)</f>
        <v>3.2</v>
      </c>
      <c r="H138" s="233">
        <f t="shared" ref="H138:H150" si="6">SUM(F138)</f>
        <v>16000</v>
      </c>
    </row>
    <row r="139" spans="1:8" ht="15.75">
      <c r="A139" s="163">
        <v>2</v>
      </c>
      <c r="B139" s="141" t="s">
        <v>1644</v>
      </c>
      <c r="C139" s="141" t="s">
        <v>954</v>
      </c>
      <c r="D139" s="141">
        <v>949</v>
      </c>
      <c r="E139" s="142">
        <v>5</v>
      </c>
      <c r="F139" s="176">
        <f t="shared" ref="F139:F150" si="7">SUM(D139*E139)</f>
        <v>4745</v>
      </c>
      <c r="G139" s="141">
        <f t="shared" ref="G139:G150" si="8">SUM(E139)</f>
        <v>5</v>
      </c>
      <c r="H139" s="233">
        <f t="shared" si="6"/>
        <v>4745</v>
      </c>
    </row>
    <row r="140" spans="1:8" ht="15.75">
      <c r="A140" s="141">
        <v>3</v>
      </c>
      <c r="B140" s="141" t="s">
        <v>950</v>
      </c>
      <c r="C140" s="141" t="s">
        <v>949</v>
      </c>
      <c r="D140" s="141">
        <v>450</v>
      </c>
      <c r="E140" s="142">
        <v>5.5</v>
      </c>
      <c r="F140" s="176">
        <f t="shared" si="7"/>
        <v>2475</v>
      </c>
      <c r="G140" s="141">
        <f t="shared" si="8"/>
        <v>5.5</v>
      </c>
      <c r="H140" s="233">
        <f t="shared" si="6"/>
        <v>2475</v>
      </c>
    </row>
    <row r="141" spans="1:8" ht="15.75">
      <c r="A141" s="163">
        <v>4</v>
      </c>
      <c r="B141" s="141" t="s">
        <v>1645</v>
      </c>
      <c r="C141" s="141" t="s">
        <v>949</v>
      </c>
      <c r="D141" s="141">
        <v>409</v>
      </c>
      <c r="E141" s="142">
        <v>26.2</v>
      </c>
      <c r="F141" s="176">
        <f t="shared" si="7"/>
        <v>10715.8</v>
      </c>
      <c r="G141" s="141">
        <f t="shared" si="8"/>
        <v>26.2</v>
      </c>
      <c r="H141" s="233">
        <f t="shared" si="6"/>
        <v>10715.8</v>
      </c>
    </row>
    <row r="142" spans="1:8" ht="15.75">
      <c r="A142" s="141">
        <v>5</v>
      </c>
      <c r="B142" s="141" t="s">
        <v>960</v>
      </c>
      <c r="C142" s="141" t="s">
        <v>949</v>
      </c>
      <c r="D142" s="141">
        <v>727</v>
      </c>
      <c r="E142" s="142">
        <v>9.8000000000000007</v>
      </c>
      <c r="F142" s="176">
        <f t="shared" si="7"/>
        <v>7124.6</v>
      </c>
      <c r="G142" s="141">
        <f t="shared" si="8"/>
        <v>9.8000000000000007</v>
      </c>
      <c r="H142" s="233">
        <f t="shared" si="6"/>
        <v>7124.6</v>
      </c>
    </row>
    <row r="143" spans="1:8" ht="15.75">
      <c r="A143" s="141">
        <v>6</v>
      </c>
      <c r="B143" s="141" t="s">
        <v>951</v>
      </c>
      <c r="C143" s="141" t="s">
        <v>949</v>
      </c>
      <c r="D143" s="141">
        <v>429</v>
      </c>
      <c r="E143" s="142">
        <v>24.2</v>
      </c>
      <c r="F143" s="176">
        <f t="shared" si="7"/>
        <v>10381.799999999999</v>
      </c>
      <c r="G143" s="141">
        <f t="shared" si="8"/>
        <v>24.2</v>
      </c>
      <c r="H143" s="233">
        <f t="shared" si="6"/>
        <v>10381.799999999999</v>
      </c>
    </row>
    <row r="144" spans="1:8" ht="15.75">
      <c r="A144" s="163">
        <v>7</v>
      </c>
      <c r="B144" s="141" t="s">
        <v>961</v>
      </c>
      <c r="C144" s="141" t="s">
        <v>949</v>
      </c>
      <c r="D144" s="141">
        <v>500</v>
      </c>
      <c r="E144" s="142">
        <v>6.6</v>
      </c>
      <c r="F144" s="176">
        <f t="shared" si="7"/>
        <v>3300</v>
      </c>
      <c r="G144" s="141">
        <f t="shared" si="8"/>
        <v>6.6</v>
      </c>
      <c r="H144" s="233">
        <f t="shared" si="6"/>
        <v>3300</v>
      </c>
    </row>
    <row r="145" spans="1:8" ht="15.75">
      <c r="A145" s="141">
        <v>8</v>
      </c>
      <c r="B145" s="141" t="s">
        <v>956</v>
      </c>
      <c r="C145" s="141" t="s">
        <v>949</v>
      </c>
      <c r="D145" s="141">
        <v>719</v>
      </c>
      <c r="E145" s="142">
        <v>11.8</v>
      </c>
      <c r="F145" s="176">
        <f t="shared" si="7"/>
        <v>8484.2000000000007</v>
      </c>
      <c r="G145" s="141">
        <f t="shared" si="8"/>
        <v>11.8</v>
      </c>
      <c r="H145" s="233">
        <f t="shared" si="6"/>
        <v>8484.2000000000007</v>
      </c>
    </row>
    <row r="146" spans="1:8" ht="15.75">
      <c r="A146" s="141">
        <v>9</v>
      </c>
      <c r="B146" s="141" t="s">
        <v>963</v>
      </c>
      <c r="C146" s="141" t="s">
        <v>949</v>
      </c>
      <c r="D146" s="141">
        <v>149</v>
      </c>
      <c r="E146" s="142">
        <v>5.3</v>
      </c>
      <c r="F146" s="176">
        <f t="shared" si="7"/>
        <v>789.69999999999993</v>
      </c>
      <c r="G146" s="141">
        <f t="shared" si="8"/>
        <v>5.3</v>
      </c>
      <c r="H146" s="233">
        <f t="shared" si="6"/>
        <v>789.69999999999993</v>
      </c>
    </row>
    <row r="147" spans="1:8" ht="15.75">
      <c r="A147" s="141">
        <v>10</v>
      </c>
      <c r="B147" s="141" t="s">
        <v>958</v>
      </c>
      <c r="C147" s="141" t="s">
        <v>949</v>
      </c>
      <c r="D147" s="141">
        <v>310</v>
      </c>
      <c r="E147" s="142">
        <v>1.8</v>
      </c>
      <c r="F147" s="176">
        <f t="shared" si="7"/>
        <v>558</v>
      </c>
      <c r="G147" s="141">
        <f t="shared" si="8"/>
        <v>1.8</v>
      </c>
      <c r="H147" s="233">
        <f t="shared" si="6"/>
        <v>558</v>
      </c>
    </row>
    <row r="148" spans="1:8" ht="15.75">
      <c r="A148" s="141">
        <v>11</v>
      </c>
      <c r="B148" s="141" t="s">
        <v>1646</v>
      </c>
      <c r="C148" s="141" t="s">
        <v>949</v>
      </c>
      <c r="D148" s="141">
        <v>3500</v>
      </c>
      <c r="E148" s="142">
        <v>0.6</v>
      </c>
      <c r="F148" s="176">
        <f t="shared" si="7"/>
        <v>2100</v>
      </c>
      <c r="G148" s="141">
        <f t="shared" si="8"/>
        <v>0.6</v>
      </c>
      <c r="H148" s="233">
        <f t="shared" si="6"/>
        <v>2100</v>
      </c>
    </row>
    <row r="149" spans="1:8" ht="15.75">
      <c r="A149" s="163">
        <v>12</v>
      </c>
      <c r="B149" s="141" t="s">
        <v>1359</v>
      </c>
      <c r="C149" s="141" t="s">
        <v>12</v>
      </c>
      <c r="D149" s="141">
        <v>889</v>
      </c>
      <c r="E149" s="142">
        <v>5</v>
      </c>
      <c r="F149" s="176">
        <f t="shared" si="7"/>
        <v>4445</v>
      </c>
      <c r="G149" s="141">
        <f t="shared" si="8"/>
        <v>5</v>
      </c>
      <c r="H149" s="233">
        <f t="shared" si="6"/>
        <v>4445</v>
      </c>
    </row>
    <row r="150" spans="1:8" ht="15.75">
      <c r="A150" s="141">
        <v>13</v>
      </c>
      <c r="B150" s="141" t="s">
        <v>955</v>
      </c>
      <c r="C150" s="141" t="s">
        <v>949</v>
      </c>
      <c r="D150" s="141">
        <v>896</v>
      </c>
      <c r="E150" s="142">
        <v>4.84</v>
      </c>
      <c r="F150" s="176">
        <f t="shared" si="7"/>
        <v>4336.6399999999994</v>
      </c>
      <c r="G150" s="141">
        <f t="shared" si="8"/>
        <v>4.84</v>
      </c>
      <c r="H150" s="233">
        <f t="shared" si="6"/>
        <v>4336.6399999999994</v>
      </c>
    </row>
    <row r="151" spans="1:8" ht="15.75">
      <c r="A151" s="1188" t="s">
        <v>970</v>
      </c>
      <c r="B151" s="1190"/>
      <c r="C151" s="68"/>
      <c r="D151" s="142"/>
      <c r="E151" s="142">
        <f>SUM(E138:E150)</f>
        <v>109.83999999999999</v>
      </c>
      <c r="F151" s="176">
        <f>SUM(F138:F150)</f>
        <v>75455.739999999991</v>
      </c>
      <c r="G151" s="142">
        <f>SUM(G138:G150)</f>
        <v>109.83999999999999</v>
      </c>
      <c r="H151" s="233">
        <f>SUM(H138:H150)</f>
        <v>75455.739999999991</v>
      </c>
    </row>
    <row r="156" spans="1:8" ht="16.5">
      <c r="A156" s="1229" t="s">
        <v>1642</v>
      </c>
      <c r="B156" s="1229"/>
      <c r="C156" s="1229"/>
      <c r="D156" s="1229"/>
      <c r="E156" s="1229"/>
      <c r="F156" s="1229"/>
      <c r="G156" s="1229"/>
      <c r="H156" s="1229"/>
    </row>
    <row r="157" spans="1:8" ht="16.5">
      <c r="A157" s="1229" t="s">
        <v>1647</v>
      </c>
      <c r="B157" s="1229" t="s">
        <v>720</v>
      </c>
      <c r="C157" s="1229"/>
      <c r="D157" s="1229"/>
      <c r="E157" s="1229"/>
      <c r="F157" s="1229"/>
      <c r="G157" s="1229"/>
      <c r="H157" s="1229"/>
    </row>
    <row r="158" spans="1:8" ht="15.75">
      <c r="A158" s="159"/>
      <c r="B158" s="172"/>
      <c r="C158" s="138"/>
      <c r="D158" s="173"/>
      <c r="E158" s="172"/>
      <c r="F158" s="173"/>
      <c r="G158" s="173"/>
      <c r="H158" s="172"/>
    </row>
    <row r="159" spans="1:8">
      <c r="A159" s="1230" t="s">
        <v>678</v>
      </c>
      <c r="B159" s="1230" t="s">
        <v>1648</v>
      </c>
      <c r="C159" s="1232" t="s">
        <v>5</v>
      </c>
      <c r="D159" s="1230" t="s">
        <v>724</v>
      </c>
      <c r="E159" s="1236" t="s">
        <v>682</v>
      </c>
      <c r="F159" s="1237"/>
      <c r="G159" s="1228" t="s">
        <v>683</v>
      </c>
      <c r="H159" s="1228"/>
    </row>
    <row r="160" spans="1:8" ht="21">
      <c r="A160" s="1231"/>
      <c r="B160" s="1231"/>
      <c r="C160" s="1233"/>
      <c r="D160" s="1231"/>
      <c r="E160" s="184" t="s">
        <v>684</v>
      </c>
      <c r="F160" s="184" t="s">
        <v>685</v>
      </c>
      <c r="G160" s="481" t="s">
        <v>725</v>
      </c>
      <c r="H160" s="183" t="s">
        <v>726</v>
      </c>
    </row>
    <row r="161" spans="1:10" ht="15.75">
      <c r="A161" s="1188" t="s">
        <v>970</v>
      </c>
      <c r="B161" s="1190"/>
      <c r="C161" s="68"/>
      <c r="D161" s="142"/>
      <c r="E161" s="142">
        <v>0</v>
      </c>
      <c r="F161" s="176">
        <v>0</v>
      </c>
      <c r="G161" s="142">
        <v>0</v>
      </c>
      <c r="H161" s="233">
        <v>0</v>
      </c>
    </row>
    <row r="168" spans="1:10" ht="15.75">
      <c r="A168" s="1238" t="s">
        <v>1649</v>
      </c>
      <c r="B168" s="1238"/>
      <c r="C168" s="1238"/>
      <c r="D168" s="1238"/>
      <c r="E168" s="1238"/>
      <c r="F168" s="1238"/>
      <c r="G168" s="1238"/>
      <c r="H168" s="1238"/>
      <c r="I168" s="1238"/>
      <c r="J168" s="482"/>
    </row>
    <row r="169" spans="1:10" ht="15.75">
      <c r="A169" s="189" t="s">
        <v>992</v>
      </c>
      <c r="B169" s="189"/>
      <c r="C169" s="189"/>
      <c r="D169" s="189"/>
      <c r="E169" s="189"/>
      <c r="F169" s="189"/>
      <c r="G169" s="189"/>
      <c r="H169" s="189"/>
      <c r="I169" s="189"/>
      <c r="J169" s="482"/>
    </row>
    <row r="170" spans="1:10" ht="15.75">
      <c r="A170" s="189" t="s">
        <v>993</v>
      </c>
      <c r="B170" s="189"/>
      <c r="C170" s="189"/>
      <c r="D170" s="189"/>
      <c r="E170" s="189"/>
      <c r="F170" s="189"/>
      <c r="G170" s="189"/>
      <c r="H170" s="189"/>
      <c r="I170" s="189"/>
      <c r="J170" s="482"/>
    </row>
    <row r="171" spans="1:10" ht="15.75">
      <c r="A171" s="189"/>
      <c r="B171" s="189"/>
      <c r="C171" s="189"/>
      <c r="D171" s="189"/>
      <c r="E171" s="189"/>
      <c r="F171" s="189"/>
      <c r="G171" s="189"/>
      <c r="H171" s="189"/>
      <c r="I171" s="189"/>
      <c r="J171" s="482"/>
    </row>
    <row r="172" spans="1:10" ht="15.75">
      <c r="A172" s="189"/>
      <c r="B172" s="317" t="s">
        <v>994</v>
      </c>
      <c r="C172" s="317"/>
      <c r="D172" s="317"/>
      <c r="E172" s="317"/>
      <c r="F172" s="317"/>
      <c r="G172" s="317"/>
      <c r="H172" s="317"/>
      <c r="I172" s="317"/>
      <c r="J172" s="317"/>
    </row>
    <row r="173" spans="1:10" ht="15" customHeight="1">
      <c r="A173" s="189"/>
      <c r="B173" s="1286" t="s">
        <v>995</v>
      </c>
      <c r="C173" s="1273" t="s">
        <v>996</v>
      </c>
      <c r="D173" s="1276" t="s">
        <v>997</v>
      </c>
      <c r="E173" s="1277"/>
      <c r="F173" s="1278"/>
      <c r="G173" s="1279" t="s">
        <v>998</v>
      </c>
      <c r="H173" s="1280"/>
      <c r="I173" s="1280"/>
      <c r="J173" s="1281"/>
    </row>
    <row r="174" spans="1:10" ht="15.75">
      <c r="A174" s="189"/>
      <c r="B174" s="1287"/>
      <c r="C174" s="1274"/>
      <c r="D174" s="1273" t="s">
        <v>999</v>
      </c>
      <c r="E174" s="1279" t="s">
        <v>1000</v>
      </c>
      <c r="F174" s="1281"/>
      <c r="G174" s="1273" t="s">
        <v>999</v>
      </c>
      <c r="H174" s="1276" t="s">
        <v>1000</v>
      </c>
      <c r="I174" s="1277"/>
      <c r="J174" s="1278"/>
    </row>
    <row r="175" spans="1:10" ht="88.5">
      <c r="A175" s="189"/>
      <c r="B175" s="1288"/>
      <c r="C175" s="1275"/>
      <c r="D175" s="1275"/>
      <c r="E175" s="318" t="s">
        <v>1001</v>
      </c>
      <c r="F175" s="318" t="s">
        <v>1002</v>
      </c>
      <c r="G175" s="1275"/>
      <c r="H175" s="319" t="s">
        <v>1001</v>
      </c>
      <c r="I175" s="319" t="s">
        <v>1002</v>
      </c>
      <c r="J175" s="319" t="s">
        <v>1003</v>
      </c>
    </row>
    <row r="176" spans="1:10" ht="15.75">
      <c r="A176" s="189"/>
      <c r="B176" s="320"/>
      <c r="C176" s="321"/>
      <c r="D176" s="322"/>
      <c r="E176" s="322"/>
      <c r="F176" s="318"/>
      <c r="G176" s="323"/>
      <c r="H176" s="319"/>
      <c r="I176" s="319"/>
      <c r="J176" s="319"/>
    </row>
    <row r="177" spans="1:10" ht="15.75">
      <c r="A177" s="189"/>
      <c r="B177" s="324"/>
      <c r="C177" s="325"/>
      <c r="D177" s="322"/>
      <c r="E177" s="326"/>
      <c r="F177" s="318"/>
      <c r="G177" s="323"/>
      <c r="H177" s="319"/>
      <c r="I177" s="319"/>
      <c r="J177" s="319"/>
    </row>
    <row r="178" spans="1:10" ht="15.75">
      <c r="A178" s="189"/>
      <c r="B178" s="318"/>
      <c r="C178" s="327"/>
      <c r="D178" s="328"/>
      <c r="E178" s="326"/>
      <c r="F178" s="329"/>
      <c r="G178" s="330"/>
      <c r="H178" s="318"/>
      <c r="I178" s="318"/>
      <c r="J178" s="318"/>
    </row>
    <row r="179" spans="1:10" ht="15.75">
      <c r="A179" s="189"/>
      <c r="B179" s="331" t="s">
        <v>999</v>
      </c>
      <c r="C179" s="331"/>
      <c r="D179" s="332">
        <v>0</v>
      </c>
      <c r="E179" s="332">
        <v>0</v>
      </c>
      <c r="F179" s="333"/>
      <c r="G179" s="334"/>
      <c r="H179" s="334"/>
      <c r="I179" s="334"/>
      <c r="J179" s="334"/>
    </row>
    <row r="180" spans="1:10" ht="15.75">
      <c r="A180" s="189"/>
      <c r="B180" s="189"/>
      <c r="C180" s="189"/>
      <c r="D180" s="189"/>
      <c r="E180" s="189"/>
      <c r="F180" s="189"/>
      <c r="G180" s="189"/>
      <c r="H180" s="189"/>
      <c r="I180" s="189"/>
      <c r="J180" s="482"/>
    </row>
    <row r="181" spans="1:10" ht="15.75">
      <c r="A181" s="189"/>
      <c r="B181" s="189"/>
      <c r="C181" s="189"/>
      <c r="D181" s="189"/>
      <c r="E181" s="189"/>
      <c r="F181" s="189"/>
      <c r="G181" s="189"/>
      <c r="H181" s="189"/>
      <c r="I181" s="189"/>
      <c r="J181" s="482"/>
    </row>
    <row r="182" spans="1:10" ht="15.75">
      <c r="A182" s="189"/>
      <c r="B182" s="189"/>
      <c r="C182" s="189"/>
      <c r="D182" s="189"/>
      <c r="E182" s="189"/>
      <c r="F182" s="189"/>
      <c r="G182" s="189"/>
      <c r="H182" s="189"/>
      <c r="I182" s="189"/>
      <c r="J182" s="482"/>
    </row>
    <row r="183" spans="1:10" ht="15.75">
      <c r="A183" s="189"/>
      <c r="B183" s="189"/>
      <c r="C183" s="189"/>
      <c r="D183" s="189"/>
      <c r="E183" s="189"/>
      <c r="F183" s="189"/>
      <c r="G183" s="189"/>
      <c r="H183" s="189"/>
      <c r="I183" s="189"/>
      <c r="J183" s="482"/>
    </row>
    <row r="184" spans="1:10" ht="15.75">
      <c r="A184" s="482"/>
      <c r="B184" s="205" t="s">
        <v>1006</v>
      </c>
      <c r="C184" s="205"/>
      <c r="D184" s="189"/>
      <c r="E184" s="189"/>
      <c r="F184" s="189"/>
      <c r="G184" s="189"/>
      <c r="H184" s="189"/>
      <c r="I184" s="189"/>
      <c r="J184" s="189"/>
    </row>
    <row r="185" spans="1:10" ht="15" customHeight="1">
      <c r="A185" s="482"/>
      <c r="B185" s="1242" t="s">
        <v>1007</v>
      </c>
      <c r="C185" s="1242" t="s">
        <v>996</v>
      </c>
      <c r="D185" s="1245" t="s">
        <v>997</v>
      </c>
      <c r="E185" s="1246"/>
      <c r="F185" s="1247"/>
      <c r="G185" s="1248" t="s">
        <v>998</v>
      </c>
      <c r="H185" s="1249"/>
      <c r="I185" s="1249"/>
      <c r="J185" s="1250"/>
    </row>
    <row r="186" spans="1:10" ht="15" customHeight="1">
      <c r="A186" s="482"/>
      <c r="B186" s="1243"/>
      <c r="C186" s="1243"/>
      <c r="D186" s="1242" t="s">
        <v>999</v>
      </c>
      <c r="E186" s="1248" t="s">
        <v>1000</v>
      </c>
      <c r="F186" s="1250"/>
      <c r="G186" s="1232" t="s">
        <v>999</v>
      </c>
      <c r="H186" s="1245" t="s">
        <v>1008</v>
      </c>
      <c r="I186" s="1246"/>
      <c r="J186" s="1247"/>
    </row>
    <row r="187" spans="1:10" ht="88.5">
      <c r="A187" s="482"/>
      <c r="B187" s="1244"/>
      <c r="C187" s="1244"/>
      <c r="D187" s="1244"/>
      <c r="E187" s="183" t="s">
        <v>1009</v>
      </c>
      <c r="F187" s="183" t="s">
        <v>1010</v>
      </c>
      <c r="G187" s="1233"/>
      <c r="H187" s="190" t="s">
        <v>1009</v>
      </c>
      <c r="I187" s="190" t="s">
        <v>1011</v>
      </c>
      <c r="J187" s="190" t="s">
        <v>1003</v>
      </c>
    </row>
    <row r="188" spans="1:10" ht="28.5">
      <c r="A188" s="482"/>
      <c r="B188" s="193" t="s">
        <v>1017</v>
      </c>
      <c r="C188" s="206" t="s">
        <v>1650</v>
      </c>
      <c r="D188" s="207">
        <v>20523</v>
      </c>
      <c r="E188" s="207">
        <v>20523</v>
      </c>
      <c r="F188" s="183"/>
      <c r="G188" s="187"/>
      <c r="H188" s="190"/>
      <c r="I188" s="190"/>
      <c r="J188" s="190"/>
    </row>
    <row r="189" spans="1:10">
      <c r="A189" s="482"/>
      <c r="B189" s="193" t="s">
        <v>1019</v>
      </c>
      <c r="C189" s="206" t="s">
        <v>1403</v>
      </c>
      <c r="D189" s="207">
        <v>490304</v>
      </c>
      <c r="E189" s="207">
        <v>490304</v>
      </c>
      <c r="F189" s="183"/>
      <c r="G189" s="187"/>
      <c r="H189" s="190"/>
      <c r="I189" s="190"/>
      <c r="J189" s="190"/>
    </row>
    <row r="190" spans="1:10">
      <c r="A190" s="482"/>
      <c r="B190" s="193" t="s">
        <v>1021</v>
      </c>
      <c r="C190" s="206" t="s">
        <v>1022</v>
      </c>
      <c r="D190" s="207">
        <v>14824.82</v>
      </c>
      <c r="E190" s="207">
        <v>14824.82</v>
      </c>
      <c r="F190" s="183"/>
      <c r="G190" s="187"/>
      <c r="H190" s="190"/>
      <c r="I190" s="190"/>
      <c r="J190" s="190"/>
    </row>
    <row r="191" spans="1:10">
      <c r="A191" s="482"/>
      <c r="B191" s="191" t="s">
        <v>1651</v>
      </c>
      <c r="C191" s="208" t="s">
        <v>1652</v>
      </c>
      <c r="D191" s="207">
        <v>12000</v>
      </c>
      <c r="E191" s="207">
        <v>12000</v>
      </c>
      <c r="F191" s="183"/>
      <c r="G191" s="187"/>
      <c r="H191" s="190"/>
      <c r="I191" s="190"/>
      <c r="J191" s="190"/>
    </row>
    <row r="192" spans="1:10">
      <c r="A192" s="482"/>
      <c r="B192" s="191" t="s">
        <v>1653</v>
      </c>
      <c r="C192" s="208" t="s">
        <v>1654</v>
      </c>
      <c r="D192" s="207">
        <v>1075900</v>
      </c>
      <c r="E192" s="207">
        <v>1075900</v>
      </c>
      <c r="F192" s="183"/>
      <c r="G192" s="187"/>
      <c r="H192" s="190"/>
      <c r="I192" s="190"/>
      <c r="J192" s="190"/>
    </row>
    <row r="193" spans="1:10">
      <c r="A193" s="482"/>
      <c r="B193" s="191" t="s">
        <v>1655</v>
      </c>
      <c r="C193" s="208" t="s">
        <v>1034</v>
      </c>
      <c r="D193" s="207">
        <v>176527.24</v>
      </c>
      <c r="E193" s="207">
        <v>176527.24</v>
      </c>
      <c r="F193" s="183"/>
      <c r="G193" s="187"/>
      <c r="H193" s="190"/>
      <c r="I193" s="190"/>
      <c r="J193" s="190"/>
    </row>
    <row r="194" spans="1:10" ht="28.5">
      <c r="A194" s="482"/>
      <c r="B194" s="191" t="s">
        <v>1656</v>
      </c>
      <c r="C194" s="208" t="s">
        <v>1657</v>
      </c>
      <c r="D194" s="207">
        <v>174696</v>
      </c>
      <c r="E194" s="207">
        <v>174696</v>
      </c>
      <c r="F194" s="183"/>
      <c r="G194" s="187"/>
      <c r="H194" s="190"/>
      <c r="I194" s="190"/>
      <c r="J194" s="190"/>
    </row>
    <row r="195" spans="1:10">
      <c r="A195" s="482"/>
      <c r="B195" s="191" t="s">
        <v>1658</v>
      </c>
      <c r="C195" s="208" t="s">
        <v>1659</v>
      </c>
      <c r="D195" s="207">
        <v>5500</v>
      </c>
      <c r="E195" s="207">
        <v>5500</v>
      </c>
      <c r="F195" s="183"/>
      <c r="G195" s="187"/>
      <c r="H195" s="190"/>
      <c r="I195" s="190"/>
      <c r="J195" s="190"/>
    </row>
    <row r="196" spans="1:10" ht="28.5">
      <c r="A196" s="482"/>
      <c r="B196" s="191" t="s">
        <v>1660</v>
      </c>
      <c r="C196" s="208" t="s">
        <v>1661</v>
      </c>
      <c r="D196" s="207">
        <v>4800</v>
      </c>
      <c r="E196" s="207">
        <v>4800</v>
      </c>
      <c r="F196" s="183"/>
      <c r="G196" s="187"/>
      <c r="H196" s="190"/>
      <c r="I196" s="190"/>
      <c r="J196" s="190"/>
    </row>
    <row r="197" spans="1:10" ht="15.75">
      <c r="A197" s="482"/>
      <c r="B197" s="191" t="s">
        <v>1662</v>
      </c>
      <c r="C197" s="195" t="s">
        <v>1663</v>
      </c>
      <c r="D197" s="207">
        <v>48000</v>
      </c>
      <c r="E197" s="207">
        <v>48000</v>
      </c>
      <c r="F197" s="183"/>
      <c r="G197" s="187"/>
      <c r="H197" s="190"/>
      <c r="I197" s="190"/>
      <c r="J197" s="190"/>
    </row>
    <row r="198" spans="1:10" ht="15.75">
      <c r="A198" s="482"/>
      <c r="B198" s="201" t="s">
        <v>999</v>
      </c>
      <c r="C198" s="201"/>
      <c r="D198" s="210">
        <f>SUM(D188:D197)</f>
        <v>2023075.0599999998</v>
      </c>
      <c r="E198" s="210">
        <f>SUM(E188:E197)</f>
        <v>2023075.0599999998</v>
      </c>
      <c r="F198" s="201"/>
      <c r="G198" s="201"/>
      <c r="H198" s="201"/>
      <c r="I198" s="201"/>
      <c r="J198" s="201"/>
    </row>
    <row r="202" spans="1:10">
      <c r="B202" s="123" t="s">
        <v>660</v>
      </c>
      <c r="C202" s="123"/>
      <c r="D202" s="123"/>
    </row>
    <row r="203" spans="1:10">
      <c r="B203" s="123" t="s">
        <v>661</v>
      </c>
      <c r="C203" s="123"/>
      <c r="D203" s="123"/>
    </row>
    <row r="204" spans="1:10">
      <c r="B204" s="123" t="s">
        <v>662</v>
      </c>
      <c r="C204" s="123"/>
      <c r="D204" s="123"/>
    </row>
    <row r="205" spans="1:10">
      <c r="B205" s="123" t="s">
        <v>663</v>
      </c>
      <c r="C205" s="123"/>
      <c r="D205" s="123"/>
    </row>
    <row r="206" spans="1:10">
      <c r="B206" s="123" t="s">
        <v>1404</v>
      </c>
      <c r="C206" s="123"/>
      <c r="D206" s="123"/>
    </row>
    <row r="207" spans="1:10">
      <c r="B207" s="46"/>
      <c r="C207" s="46"/>
      <c r="D207" s="46"/>
    </row>
    <row r="208" spans="1:10">
      <c r="B208" s="124" t="s">
        <v>665</v>
      </c>
      <c r="C208" s="124"/>
      <c r="D208" s="124"/>
    </row>
    <row r="212" spans="1:8">
      <c r="A212" s="1222" t="s">
        <v>1</v>
      </c>
      <c r="B212" s="1224" t="s">
        <v>667</v>
      </c>
      <c r="C212" s="1224" t="s">
        <v>668</v>
      </c>
      <c r="D212" s="1224" t="s">
        <v>669</v>
      </c>
      <c r="E212" s="1226" t="s">
        <v>670</v>
      </c>
      <c r="F212" s="1227"/>
      <c r="G212" s="1222" t="s">
        <v>671</v>
      </c>
      <c r="H212" s="1223"/>
    </row>
    <row r="213" spans="1:8" ht="45">
      <c r="A213" s="1223"/>
      <c r="B213" s="1225"/>
      <c r="C213" s="1225"/>
      <c r="D213" s="1225"/>
      <c r="E213" s="126" t="s">
        <v>672</v>
      </c>
      <c r="F213" s="126" t="s">
        <v>673</v>
      </c>
      <c r="G213" s="127" t="s">
        <v>674</v>
      </c>
      <c r="H213" s="127" t="s">
        <v>675</v>
      </c>
    </row>
    <row r="214" spans="1:8">
      <c r="A214" s="128">
        <v>1</v>
      </c>
      <c r="B214" s="180">
        <v>2</v>
      </c>
      <c r="C214" s="180">
        <v>3</v>
      </c>
      <c r="D214" s="180">
        <v>4</v>
      </c>
      <c r="E214" s="130">
        <v>5</v>
      </c>
      <c r="F214" s="130">
        <v>6</v>
      </c>
      <c r="G214" s="131">
        <v>7</v>
      </c>
      <c r="H214" s="131">
        <v>8</v>
      </c>
    </row>
    <row r="215" spans="1:8" ht="31.5">
      <c r="A215" s="71">
        <v>1</v>
      </c>
      <c r="B215" s="483" t="s">
        <v>1665</v>
      </c>
      <c r="C215" s="213">
        <v>2473700433140010</v>
      </c>
      <c r="D215" s="214">
        <v>44924</v>
      </c>
      <c r="E215" s="6">
        <v>250</v>
      </c>
      <c r="F215" s="6"/>
      <c r="G215" s="215">
        <v>0</v>
      </c>
      <c r="H215" s="215">
        <v>0</v>
      </c>
    </row>
    <row r="216" spans="1:8" ht="15.75">
      <c r="A216" s="71"/>
      <c r="B216" s="212"/>
      <c r="C216" s="216"/>
      <c r="D216" s="71"/>
      <c r="E216" s="217"/>
      <c r="F216" s="68"/>
      <c r="G216" s="71"/>
      <c r="H216" s="71"/>
    </row>
  </sheetData>
  <mergeCells count="51">
    <mergeCell ref="B7:H7"/>
    <mergeCell ref="A8:A9"/>
    <mergeCell ref="B8:B9"/>
    <mergeCell ref="C8:C9"/>
    <mergeCell ref="D8:D9"/>
    <mergeCell ref="E8:E9"/>
    <mergeCell ref="F8:G8"/>
    <mergeCell ref="H8:I8"/>
    <mergeCell ref="A127:B127"/>
    <mergeCell ref="A133:H133"/>
    <mergeCell ref="A134:H134"/>
    <mergeCell ref="A136:A137"/>
    <mergeCell ref="B136:B137"/>
    <mergeCell ref="C136:C137"/>
    <mergeCell ref="D136:D137"/>
    <mergeCell ref="E136:F136"/>
    <mergeCell ref="G136:H136"/>
    <mergeCell ref="A161:B161"/>
    <mergeCell ref="A151:B151"/>
    <mergeCell ref="A156:H156"/>
    <mergeCell ref="A157:H157"/>
    <mergeCell ref="A159:A160"/>
    <mergeCell ref="B159:B160"/>
    <mergeCell ref="C159:C160"/>
    <mergeCell ref="D159:D160"/>
    <mergeCell ref="E159:F159"/>
    <mergeCell ref="G159:H159"/>
    <mergeCell ref="A212:A213"/>
    <mergeCell ref="E212:F212"/>
    <mergeCell ref="G212:H212"/>
    <mergeCell ref="G1:J3"/>
    <mergeCell ref="B212:B213"/>
    <mergeCell ref="C212:C213"/>
    <mergeCell ref="D212:D213"/>
    <mergeCell ref="A168:I168"/>
    <mergeCell ref="B185:B187"/>
    <mergeCell ref="C185:C187"/>
    <mergeCell ref="D185:F185"/>
    <mergeCell ref="G185:J185"/>
    <mergeCell ref="D186:D187"/>
    <mergeCell ref="E186:F186"/>
    <mergeCell ref="G186:G187"/>
    <mergeCell ref="H186:J186"/>
    <mergeCell ref="H174:J174"/>
    <mergeCell ref="B173:B175"/>
    <mergeCell ref="C173:C175"/>
    <mergeCell ref="D173:F173"/>
    <mergeCell ref="G173:J173"/>
    <mergeCell ref="D174:D175"/>
    <mergeCell ref="E174:F174"/>
    <mergeCell ref="G174:G17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1"/>
  <sheetViews>
    <sheetView topLeftCell="A400" workbookViewId="0">
      <selection activeCell="R14" sqref="R14"/>
    </sheetView>
  </sheetViews>
  <sheetFormatPr defaultRowHeight="15"/>
  <cols>
    <col min="1" max="1" width="7.28515625" customWidth="1"/>
    <col min="2" max="2" width="30.5703125" customWidth="1"/>
    <col min="3" max="3" width="20" customWidth="1"/>
    <col min="4" max="4" width="14.140625" customWidth="1"/>
    <col min="5" max="5" width="12" customWidth="1"/>
    <col min="6" max="6" width="11.42578125" customWidth="1"/>
    <col min="8" max="8" width="11.5703125" customWidth="1"/>
    <col min="9" max="9" width="13.28515625" customWidth="1"/>
  </cols>
  <sheetData>
    <row r="1" spans="1:10">
      <c r="G1" s="1202" t="s">
        <v>1993</v>
      </c>
      <c r="H1" s="1202"/>
      <c r="I1" s="1202"/>
      <c r="J1" s="1202"/>
    </row>
    <row r="2" spans="1:10">
      <c r="G2" s="1202"/>
      <c r="H2" s="1202"/>
      <c r="I2" s="1202"/>
      <c r="J2" s="1202"/>
    </row>
    <row r="3" spans="1:10">
      <c r="G3" s="1202"/>
      <c r="H3" s="1202"/>
      <c r="I3" s="1202"/>
      <c r="J3" s="1202"/>
    </row>
    <row r="4" spans="1:10">
      <c r="G4" s="248"/>
      <c r="H4" s="248"/>
      <c r="I4" s="248"/>
      <c r="J4" s="248"/>
    </row>
    <row r="6" spans="1:10" ht="16.5">
      <c r="B6" s="1229" t="s">
        <v>1857</v>
      </c>
      <c r="C6" s="1229"/>
      <c r="D6" s="1229"/>
      <c r="E6" s="1229"/>
      <c r="F6" s="1229"/>
      <c r="G6" s="1229"/>
      <c r="H6" s="1229"/>
      <c r="I6" s="1229"/>
    </row>
    <row r="7" spans="1:10" ht="15.75">
      <c r="A7" s="155" t="s">
        <v>720</v>
      </c>
      <c r="B7" s="155"/>
      <c r="C7" s="156"/>
      <c r="D7" s="156"/>
      <c r="E7" s="157"/>
      <c r="F7" s="155"/>
      <c r="G7" s="157"/>
      <c r="H7" s="158"/>
      <c r="I7" s="159"/>
    </row>
    <row r="8" spans="1:10" ht="15.75">
      <c r="A8" s="160" t="s">
        <v>721</v>
      </c>
      <c r="B8" s="160"/>
      <c r="C8" s="160"/>
      <c r="D8" s="160"/>
      <c r="E8" s="160"/>
      <c r="F8" s="160"/>
      <c r="G8" s="160"/>
      <c r="H8" s="160"/>
      <c r="I8" s="160"/>
    </row>
    <row r="9" spans="1:10" ht="25.5">
      <c r="A9" s="184" t="s">
        <v>678</v>
      </c>
      <c r="B9" s="184" t="s">
        <v>679</v>
      </c>
      <c r="C9" s="186" t="s">
        <v>722</v>
      </c>
      <c r="D9" s="186" t="s">
        <v>723</v>
      </c>
      <c r="E9" s="184" t="s">
        <v>724</v>
      </c>
      <c r="F9" s="1236" t="s">
        <v>682</v>
      </c>
      <c r="G9" s="1237"/>
      <c r="H9" s="1346" t="s">
        <v>683</v>
      </c>
      <c r="I9" s="1347"/>
    </row>
    <row r="10" spans="1:10" ht="21">
      <c r="A10" s="185"/>
      <c r="B10" s="185"/>
      <c r="C10" s="187"/>
      <c r="D10" s="187"/>
      <c r="E10" s="185"/>
      <c r="F10" s="184" t="s">
        <v>684</v>
      </c>
      <c r="G10" s="188" t="s">
        <v>685</v>
      </c>
      <c r="H10" s="162" t="s">
        <v>725</v>
      </c>
      <c r="I10" s="78" t="s">
        <v>726</v>
      </c>
    </row>
    <row r="11" spans="1:10" ht="15.75">
      <c r="A11" s="141">
        <v>1</v>
      </c>
      <c r="B11" s="141" t="s">
        <v>1058</v>
      </c>
      <c r="C11" s="68">
        <v>1984</v>
      </c>
      <c r="D11" s="68" t="s">
        <v>12</v>
      </c>
      <c r="E11" s="142"/>
      <c r="F11" s="141">
        <v>17</v>
      </c>
      <c r="G11" s="142">
        <f t="shared" ref="G11:G17" si="0">SUM(E11*F11)</f>
        <v>0</v>
      </c>
      <c r="H11" s="141">
        <v>17</v>
      </c>
      <c r="I11" s="141">
        <f t="shared" ref="I11:I20" si="1">SUM(G11)</f>
        <v>0</v>
      </c>
    </row>
    <row r="12" spans="1:10" ht="15.75">
      <c r="A12" s="163">
        <v>2</v>
      </c>
      <c r="B12" s="141" t="s">
        <v>727</v>
      </c>
      <c r="C12" s="68">
        <v>1984</v>
      </c>
      <c r="D12" s="68" t="s">
        <v>12</v>
      </c>
      <c r="E12" s="142"/>
      <c r="F12" s="141">
        <v>1</v>
      </c>
      <c r="G12" s="142">
        <f t="shared" si="0"/>
        <v>0</v>
      </c>
      <c r="H12" s="141">
        <v>1</v>
      </c>
      <c r="I12" s="141">
        <f t="shared" si="1"/>
        <v>0</v>
      </c>
    </row>
    <row r="13" spans="1:10" ht="15.75">
      <c r="A13" s="141">
        <v>3</v>
      </c>
      <c r="B13" s="141" t="s">
        <v>1666</v>
      </c>
      <c r="C13" s="68">
        <v>2010</v>
      </c>
      <c r="D13" s="68" t="s">
        <v>12</v>
      </c>
      <c r="E13" s="142"/>
      <c r="F13" s="141">
        <v>1</v>
      </c>
      <c r="G13" s="142">
        <f t="shared" si="0"/>
        <v>0</v>
      </c>
      <c r="H13" s="141">
        <v>1</v>
      </c>
      <c r="I13" s="141">
        <f t="shared" si="1"/>
        <v>0</v>
      </c>
    </row>
    <row r="14" spans="1:10" ht="15.75">
      <c r="A14" s="141">
        <v>4</v>
      </c>
      <c r="B14" s="141" t="s">
        <v>1667</v>
      </c>
      <c r="C14" s="68">
        <v>2010</v>
      </c>
      <c r="D14" s="68" t="s">
        <v>12</v>
      </c>
      <c r="E14" s="142"/>
      <c r="F14" s="141">
        <v>8</v>
      </c>
      <c r="G14" s="142"/>
      <c r="H14" s="141">
        <v>8</v>
      </c>
      <c r="I14" s="141"/>
    </row>
    <row r="15" spans="1:10" ht="15.75">
      <c r="A15" s="141">
        <v>5</v>
      </c>
      <c r="B15" s="10" t="s">
        <v>1668</v>
      </c>
      <c r="C15" s="4">
        <v>2010</v>
      </c>
      <c r="D15" s="68" t="s">
        <v>12</v>
      </c>
      <c r="E15" s="84"/>
      <c r="F15" s="10">
        <v>10</v>
      </c>
      <c r="G15" s="142">
        <f t="shared" si="0"/>
        <v>0</v>
      </c>
      <c r="H15" s="10">
        <v>10</v>
      </c>
      <c r="I15" s="141">
        <f t="shared" si="1"/>
        <v>0</v>
      </c>
    </row>
    <row r="16" spans="1:10" ht="15.75">
      <c r="A16" s="141">
        <v>6</v>
      </c>
      <c r="B16" s="141" t="s">
        <v>1669</v>
      </c>
      <c r="C16" s="68">
        <v>2010</v>
      </c>
      <c r="D16" s="68" t="s">
        <v>12</v>
      </c>
      <c r="E16" s="142"/>
      <c r="F16" s="141">
        <v>4</v>
      </c>
      <c r="G16" s="142">
        <f t="shared" si="0"/>
        <v>0</v>
      </c>
      <c r="H16" s="141">
        <v>4</v>
      </c>
      <c r="I16" s="141">
        <f t="shared" si="1"/>
        <v>0</v>
      </c>
    </row>
    <row r="17" spans="1:9" ht="15.75">
      <c r="A17" s="141">
        <v>7</v>
      </c>
      <c r="B17" s="10" t="s">
        <v>1670</v>
      </c>
      <c r="C17" s="68">
        <v>2010</v>
      </c>
      <c r="D17" s="68" t="s">
        <v>12</v>
      </c>
      <c r="E17" s="142"/>
      <c r="F17" s="141">
        <v>19</v>
      </c>
      <c r="G17" s="142">
        <f t="shared" si="0"/>
        <v>0</v>
      </c>
      <c r="H17" s="141">
        <v>19</v>
      </c>
      <c r="I17" s="141">
        <f t="shared" si="1"/>
        <v>0</v>
      </c>
    </row>
    <row r="18" spans="1:9" ht="15.75">
      <c r="A18" s="163">
        <v>8</v>
      </c>
      <c r="B18" s="10" t="s">
        <v>1671</v>
      </c>
      <c r="C18" s="68">
        <v>2010</v>
      </c>
      <c r="D18" s="68" t="s">
        <v>12</v>
      </c>
      <c r="E18" s="142"/>
      <c r="F18" s="141">
        <v>2</v>
      </c>
      <c r="G18" s="142"/>
      <c r="H18" s="141">
        <v>2</v>
      </c>
      <c r="I18" s="141">
        <f t="shared" si="1"/>
        <v>0</v>
      </c>
    </row>
    <row r="19" spans="1:9" ht="15.75">
      <c r="A19" s="141">
        <v>9</v>
      </c>
      <c r="B19" s="141" t="s">
        <v>1444</v>
      </c>
      <c r="C19" s="68">
        <v>2010</v>
      </c>
      <c r="D19" s="68" t="s">
        <v>12</v>
      </c>
      <c r="E19" s="142">
        <v>65000</v>
      </c>
      <c r="F19" s="141">
        <v>1</v>
      </c>
      <c r="G19" s="142">
        <v>65000</v>
      </c>
      <c r="H19" s="141">
        <v>1</v>
      </c>
      <c r="I19" s="141">
        <f t="shared" si="1"/>
        <v>65000</v>
      </c>
    </row>
    <row r="20" spans="1:9" ht="15.75">
      <c r="A20" s="163">
        <v>10</v>
      </c>
      <c r="B20" s="10" t="s">
        <v>141</v>
      </c>
      <c r="C20" s="4">
        <v>2010</v>
      </c>
      <c r="D20" s="68" t="s">
        <v>12</v>
      </c>
      <c r="E20" s="84"/>
      <c r="F20" s="10">
        <v>6</v>
      </c>
      <c r="G20" s="142"/>
      <c r="H20" s="10">
        <v>6</v>
      </c>
      <c r="I20" s="141">
        <f t="shared" si="1"/>
        <v>0</v>
      </c>
    </row>
    <row r="21" spans="1:9" ht="15.75">
      <c r="A21" s="141">
        <v>11</v>
      </c>
      <c r="B21" s="10" t="s">
        <v>248</v>
      </c>
      <c r="C21" s="4">
        <v>2010</v>
      </c>
      <c r="D21" s="68" t="s">
        <v>12</v>
      </c>
      <c r="E21" s="84"/>
      <c r="F21" s="10">
        <v>1</v>
      </c>
      <c r="G21" s="142"/>
      <c r="H21" s="10">
        <v>1</v>
      </c>
      <c r="I21" s="141"/>
    </row>
    <row r="22" spans="1:9" ht="15.75">
      <c r="A22" s="163">
        <v>12</v>
      </c>
      <c r="B22" s="10" t="s">
        <v>1672</v>
      </c>
      <c r="C22" s="4">
        <v>2010</v>
      </c>
      <c r="D22" s="68" t="s">
        <v>12</v>
      </c>
      <c r="E22" s="84">
        <v>200000</v>
      </c>
      <c r="F22" s="10">
        <v>1</v>
      </c>
      <c r="G22" s="142">
        <v>200000</v>
      </c>
      <c r="H22" s="10">
        <v>1</v>
      </c>
      <c r="I22" s="141">
        <v>200000</v>
      </c>
    </row>
    <row r="23" spans="1:9" ht="15.75">
      <c r="A23" s="141">
        <v>13</v>
      </c>
      <c r="B23" s="10" t="s">
        <v>1673</v>
      </c>
      <c r="C23" s="4">
        <v>2010</v>
      </c>
      <c r="D23" s="68" t="s">
        <v>12</v>
      </c>
      <c r="E23" s="84"/>
      <c r="F23" s="10">
        <v>1</v>
      </c>
      <c r="G23" s="142"/>
      <c r="H23" s="10">
        <v>1</v>
      </c>
      <c r="I23" s="141"/>
    </row>
    <row r="24" spans="1:9" ht="15.75">
      <c r="A24" s="163">
        <v>14</v>
      </c>
      <c r="B24" s="10" t="s">
        <v>1674</v>
      </c>
      <c r="C24" s="4">
        <v>2010</v>
      </c>
      <c r="D24" s="68" t="s">
        <v>12</v>
      </c>
      <c r="E24" s="84"/>
      <c r="F24" s="10">
        <v>1</v>
      </c>
      <c r="G24" s="142"/>
      <c r="H24" s="10">
        <v>1</v>
      </c>
      <c r="I24" s="141"/>
    </row>
    <row r="25" spans="1:9" ht="15.75">
      <c r="A25" s="163">
        <v>15</v>
      </c>
      <c r="B25" s="10" t="s">
        <v>1675</v>
      </c>
      <c r="C25" s="4">
        <v>2010</v>
      </c>
      <c r="D25" s="68" t="s">
        <v>12</v>
      </c>
      <c r="E25" s="84">
        <v>80000</v>
      </c>
      <c r="F25" s="10">
        <v>1</v>
      </c>
      <c r="G25" s="142">
        <v>80000</v>
      </c>
      <c r="H25" s="10">
        <v>1</v>
      </c>
      <c r="I25" s="141">
        <v>80000</v>
      </c>
    </row>
    <row r="26" spans="1:9" ht="15.75">
      <c r="A26" s="141">
        <v>16</v>
      </c>
      <c r="B26" s="10" t="s">
        <v>264</v>
      </c>
      <c r="C26" s="4">
        <v>2010</v>
      </c>
      <c r="D26" s="68" t="s">
        <v>12</v>
      </c>
      <c r="E26" s="84"/>
      <c r="F26" s="10">
        <v>2</v>
      </c>
      <c r="G26" s="142"/>
      <c r="H26" s="10">
        <v>2</v>
      </c>
      <c r="I26" s="141"/>
    </row>
    <row r="27" spans="1:9" ht="15.75">
      <c r="A27" s="163">
        <v>17</v>
      </c>
      <c r="B27" s="10" t="s">
        <v>740</v>
      </c>
      <c r="C27" s="4">
        <v>2010</v>
      </c>
      <c r="D27" s="68" t="s">
        <v>12</v>
      </c>
      <c r="E27" s="84"/>
      <c r="F27" s="10">
        <v>1</v>
      </c>
      <c r="G27" s="142"/>
      <c r="H27" s="10">
        <v>1</v>
      </c>
      <c r="I27" s="141"/>
    </row>
    <row r="28" spans="1:9" ht="15.75">
      <c r="A28" s="141">
        <v>18</v>
      </c>
      <c r="B28" s="141" t="s">
        <v>1463</v>
      </c>
      <c r="C28" s="68">
        <v>2010</v>
      </c>
      <c r="D28" s="68" t="s">
        <v>12</v>
      </c>
      <c r="E28" s="142">
        <v>310000</v>
      </c>
      <c r="F28" s="141">
        <v>1</v>
      </c>
      <c r="G28" s="142">
        <v>310000</v>
      </c>
      <c r="H28" s="141">
        <v>1</v>
      </c>
      <c r="I28" s="141">
        <v>310000</v>
      </c>
    </row>
    <row r="29" spans="1:9" ht="15.75">
      <c r="A29" s="163">
        <v>19</v>
      </c>
      <c r="B29" s="141" t="s">
        <v>1676</v>
      </c>
      <c r="C29" s="68">
        <v>2010</v>
      </c>
      <c r="D29" s="68" t="s">
        <v>12</v>
      </c>
      <c r="E29" s="142">
        <v>20000</v>
      </c>
      <c r="F29" s="141">
        <v>3</v>
      </c>
      <c r="G29" s="142">
        <v>60000</v>
      </c>
      <c r="H29" s="141">
        <v>3</v>
      </c>
      <c r="I29" s="141">
        <v>60000</v>
      </c>
    </row>
    <row r="30" spans="1:9" ht="15.75">
      <c r="A30" s="163">
        <v>20</v>
      </c>
      <c r="B30" s="141" t="s">
        <v>1677</v>
      </c>
      <c r="C30" s="68">
        <v>2010</v>
      </c>
      <c r="D30" s="68" t="s">
        <v>12</v>
      </c>
      <c r="E30" s="142"/>
      <c r="F30" s="141">
        <v>2</v>
      </c>
      <c r="G30" s="142"/>
      <c r="H30" s="141">
        <v>2</v>
      </c>
      <c r="I30" s="141"/>
    </row>
    <row r="31" spans="1:9" ht="15.75">
      <c r="A31" s="141">
        <v>21</v>
      </c>
      <c r="B31" s="141" t="s">
        <v>1678</v>
      </c>
      <c r="C31" s="68">
        <v>2010</v>
      </c>
      <c r="D31" s="68" t="s">
        <v>12</v>
      </c>
      <c r="E31" s="142"/>
      <c r="F31" s="141">
        <v>1</v>
      </c>
      <c r="G31" s="142"/>
      <c r="H31" s="141">
        <v>1</v>
      </c>
      <c r="I31" s="141"/>
    </row>
    <row r="32" spans="1:9" ht="15.75">
      <c r="A32" s="141">
        <v>22</v>
      </c>
      <c r="B32" s="141" t="s">
        <v>1679</v>
      </c>
      <c r="C32" s="68">
        <v>2010</v>
      </c>
      <c r="D32" s="68" t="s">
        <v>12</v>
      </c>
      <c r="E32" s="142"/>
      <c r="F32" s="141">
        <v>2</v>
      </c>
      <c r="G32" s="142"/>
      <c r="H32" s="141">
        <v>2</v>
      </c>
      <c r="I32" s="141"/>
    </row>
    <row r="33" spans="1:9" ht="15.75">
      <c r="A33" s="163">
        <v>23</v>
      </c>
      <c r="B33" s="141" t="s">
        <v>1680</v>
      </c>
      <c r="C33" s="68">
        <v>2010</v>
      </c>
      <c r="D33" s="68" t="s">
        <v>12</v>
      </c>
      <c r="E33" s="142"/>
      <c r="F33" s="141">
        <v>7</v>
      </c>
      <c r="G33" s="142"/>
      <c r="H33" s="141">
        <v>7</v>
      </c>
      <c r="I33" s="141"/>
    </row>
    <row r="34" spans="1:9" ht="15.75">
      <c r="A34" s="141">
        <v>24</v>
      </c>
      <c r="B34" s="141" t="s">
        <v>1063</v>
      </c>
      <c r="C34" s="68">
        <v>2010</v>
      </c>
      <c r="D34" s="68" t="s">
        <v>12</v>
      </c>
      <c r="E34" s="142"/>
      <c r="F34" s="141">
        <v>149</v>
      </c>
      <c r="G34" s="142"/>
      <c r="H34" s="141">
        <v>149</v>
      </c>
      <c r="I34" s="141"/>
    </row>
    <row r="35" spans="1:9" ht="15.75">
      <c r="A35" s="163">
        <v>25</v>
      </c>
      <c r="B35" s="141" t="s">
        <v>1681</v>
      </c>
      <c r="C35" s="68">
        <v>2010</v>
      </c>
      <c r="D35" s="68" t="s">
        <v>12</v>
      </c>
      <c r="E35" s="142">
        <v>2013</v>
      </c>
      <c r="F35" s="141">
        <v>323</v>
      </c>
      <c r="G35" s="142">
        <v>650000</v>
      </c>
      <c r="H35" s="141">
        <v>323</v>
      </c>
      <c r="I35" s="141">
        <v>650000</v>
      </c>
    </row>
    <row r="36" spans="1:9" ht="15.75">
      <c r="A36" s="141">
        <v>26</v>
      </c>
      <c r="B36" s="141" t="s">
        <v>1682</v>
      </c>
      <c r="C36" s="68">
        <v>2010</v>
      </c>
      <c r="D36" s="68" t="s">
        <v>12</v>
      </c>
      <c r="E36" s="142">
        <v>704</v>
      </c>
      <c r="F36" s="141">
        <v>323</v>
      </c>
      <c r="G36" s="142">
        <v>227500</v>
      </c>
      <c r="H36" s="141">
        <v>323</v>
      </c>
      <c r="I36" s="141">
        <v>227500</v>
      </c>
    </row>
    <row r="37" spans="1:9" ht="15.75">
      <c r="A37" s="163">
        <v>27</v>
      </c>
      <c r="B37" s="141" t="s">
        <v>1683</v>
      </c>
      <c r="C37" s="68">
        <v>2010</v>
      </c>
      <c r="D37" s="68" t="s">
        <v>12</v>
      </c>
      <c r="E37" s="142">
        <v>332</v>
      </c>
      <c r="F37" s="141">
        <v>323</v>
      </c>
      <c r="G37" s="142">
        <v>107250</v>
      </c>
      <c r="H37" s="141">
        <v>323</v>
      </c>
      <c r="I37" s="141">
        <v>107250</v>
      </c>
    </row>
    <row r="38" spans="1:9" ht="15.75">
      <c r="A38" s="163">
        <v>28</v>
      </c>
      <c r="B38" s="141" t="s">
        <v>1684</v>
      </c>
      <c r="C38" s="68">
        <v>2010</v>
      </c>
      <c r="D38" s="68" t="s">
        <v>12</v>
      </c>
      <c r="E38" s="142">
        <v>7500</v>
      </c>
      <c r="F38" s="141">
        <v>4</v>
      </c>
      <c r="G38" s="142">
        <v>30000</v>
      </c>
      <c r="H38" s="141">
        <v>4</v>
      </c>
      <c r="I38" s="141">
        <v>30000</v>
      </c>
    </row>
    <row r="39" spans="1:9" ht="15.75">
      <c r="A39" s="141">
        <v>29</v>
      </c>
      <c r="B39" s="141" t="s">
        <v>1685</v>
      </c>
      <c r="C39" s="68">
        <v>2010</v>
      </c>
      <c r="D39" s="68" t="s">
        <v>12</v>
      </c>
      <c r="E39" s="142"/>
      <c r="F39" s="141">
        <v>5</v>
      </c>
      <c r="G39" s="142"/>
      <c r="H39" s="141">
        <v>5</v>
      </c>
      <c r="I39" s="141"/>
    </row>
    <row r="40" spans="1:9" ht="15.75">
      <c r="A40" s="163">
        <v>30</v>
      </c>
      <c r="B40" s="141" t="s">
        <v>1686</v>
      </c>
      <c r="C40" s="68">
        <v>2010</v>
      </c>
      <c r="D40" s="68" t="s">
        <v>12</v>
      </c>
      <c r="E40" s="142"/>
      <c r="F40" s="141">
        <v>4</v>
      </c>
      <c r="G40" s="142"/>
      <c r="H40" s="141">
        <v>4</v>
      </c>
      <c r="I40" s="141"/>
    </row>
    <row r="41" spans="1:9" ht="15.75">
      <c r="A41" s="141">
        <v>31</v>
      </c>
      <c r="B41" s="141" t="s">
        <v>912</v>
      </c>
      <c r="C41" s="68">
        <v>2010</v>
      </c>
      <c r="D41" s="68" t="s">
        <v>12</v>
      </c>
      <c r="E41" s="142">
        <v>1490</v>
      </c>
      <c r="F41" s="141">
        <v>15</v>
      </c>
      <c r="G41" s="142">
        <v>22350</v>
      </c>
      <c r="H41" s="141">
        <v>15</v>
      </c>
      <c r="I41" s="141">
        <v>22350</v>
      </c>
    </row>
    <row r="42" spans="1:9" ht="15.75">
      <c r="A42" s="163">
        <v>32</v>
      </c>
      <c r="B42" s="141" t="s">
        <v>1687</v>
      </c>
      <c r="C42" s="68">
        <v>2010</v>
      </c>
      <c r="D42" s="68" t="s">
        <v>12</v>
      </c>
      <c r="E42" s="142">
        <v>625</v>
      </c>
      <c r="F42" s="141">
        <v>2</v>
      </c>
      <c r="G42" s="142">
        <v>1250</v>
      </c>
      <c r="H42" s="141">
        <v>2</v>
      </c>
      <c r="I42" s="141">
        <v>1250</v>
      </c>
    </row>
    <row r="43" spans="1:9" ht="15.75">
      <c r="A43" s="141">
        <v>33</v>
      </c>
      <c r="B43" s="163" t="s">
        <v>1688</v>
      </c>
      <c r="C43" s="68">
        <v>2010</v>
      </c>
      <c r="D43" s="68" t="s">
        <v>12</v>
      </c>
      <c r="E43" s="164">
        <v>167</v>
      </c>
      <c r="F43" s="164">
        <v>126</v>
      </c>
      <c r="G43" s="142">
        <v>21040</v>
      </c>
      <c r="H43" s="164">
        <v>126</v>
      </c>
      <c r="I43" s="141">
        <v>21040</v>
      </c>
    </row>
    <row r="44" spans="1:9" ht="15.75">
      <c r="A44" s="163">
        <v>34</v>
      </c>
      <c r="B44" s="141" t="s">
        <v>1689</v>
      </c>
      <c r="C44" s="68">
        <v>2010</v>
      </c>
      <c r="D44" s="68" t="s">
        <v>12</v>
      </c>
      <c r="E44" s="142">
        <v>1660</v>
      </c>
      <c r="F44" s="142">
        <v>3</v>
      </c>
      <c r="G44" s="142">
        <v>4980</v>
      </c>
      <c r="H44" s="142">
        <v>3</v>
      </c>
      <c r="I44" s="141">
        <v>4980</v>
      </c>
    </row>
    <row r="45" spans="1:9" ht="15.75">
      <c r="A45" s="141">
        <v>35</v>
      </c>
      <c r="B45" s="141" t="s">
        <v>916</v>
      </c>
      <c r="C45" s="68">
        <v>2010</v>
      </c>
      <c r="D45" s="68" t="s">
        <v>12</v>
      </c>
      <c r="E45" s="142"/>
      <c r="F45" s="142">
        <v>3</v>
      </c>
      <c r="G45" s="142"/>
      <c r="H45" s="142">
        <v>3</v>
      </c>
      <c r="I45" s="141"/>
    </row>
    <row r="46" spans="1:9" ht="15.75">
      <c r="A46" s="163">
        <v>36</v>
      </c>
      <c r="B46" s="141" t="s">
        <v>1690</v>
      </c>
      <c r="C46" s="68">
        <v>2010</v>
      </c>
      <c r="D46" s="68" t="s">
        <v>12</v>
      </c>
      <c r="E46" s="142">
        <v>875</v>
      </c>
      <c r="F46" s="142">
        <v>15</v>
      </c>
      <c r="G46" s="142">
        <v>13125</v>
      </c>
      <c r="H46" s="142">
        <v>15</v>
      </c>
      <c r="I46" s="141">
        <v>13125</v>
      </c>
    </row>
    <row r="47" spans="1:9" ht="15.75">
      <c r="A47" s="141">
        <v>37</v>
      </c>
      <c r="B47" s="141" t="s">
        <v>1691</v>
      </c>
      <c r="C47" s="68">
        <v>2010</v>
      </c>
      <c r="D47" s="68" t="s">
        <v>12</v>
      </c>
      <c r="E47" s="142">
        <v>450</v>
      </c>
      <c r="F47" s="142">
        <v>5</v>
      </c>
      <c r="G47" s="142">
        <v>2250</v>
      </c>
      <c r="H47" s="142">
        <v>5</v>
      </c>
      <c r="I47" s="141">
        <v>2250</v>
      </c>
    </row>
    <row r="48" spans="1:9" ht="15.75">
      <c r="A48" s="163">
        <v>38</v>
      </c>
      <c r="B48" s="141" t="s">
        <v>1473</v>
      </c>
      <c r="C48" s="68">
        <v>2010</v>
      </c>
      <c r="D48" s="68" t="s">
        <v>12</v>
      </c>
      <c r="E48" s="142">
        <v>330</v>
      </c>
      <c r="F48" s="142">
        <v>6</v>
      </c>
      <c r="G48" s="142">
        <v>2000</v>
      </c>
      <c r="H48" s="142">
        <v>6</v>
      </c>
      <c r="I48" s="141">
        <v>2000</v>
      </c>
    </row>
    <row r="49" spans="1:9" ht="15.75">
      <c r="A49" s="141">
        <v>39</v>
      </c>
      <c r="B49" s="141" t="s">
        <v>1692</v>
      </c>
      <c r="C49" s="68">
        <v>2010</v>
      </c>
      <c r="D49" s="68" t="s">
        <v>12</v>
      </c>
      <c r="E49" s="142">
        <v>220</v>
      </c>
      <c r="F49" s="142">
        <v>5</v>
      </c>
      <c r="G49" s="142">
        <v>1100</v>
      </c>
      <c r="H49" s="142">
        <v>5</v>
      </c>
      <c r="I49" s="141">
        <v>1100</v>
      </c>
    </row>
    <row r="50" spans="1:9" ht="15.75">
      <c r="A50" s="163">
        <v>40</v>
      </c>
      <c r="B50" s="141" t="s">
        <v>732</v>
      </c>
      <c r="C50" s="68">
        <v>2010</v>
      </c>
      <c r="D50" s="68" t="s">
        <v>12</v>
      </c>
      <c r="E50" s="142">
        <v>148</v>
      </c>
      <c r="F50" s="142">
        <v>18</v>
      </c>
      <c r="G50" s="142">
        <v>2676</v>
      </c>
      <c r="H50" s="142">
        <v>18</v>
      </c>
      <c r="I50" s="141">
        <v>2676</v>
      </c>
    </row>
    <row r="51" spans="1:9" ht="15.75">
      <c r="A51" s="141">
        <v>41</v>
      </c>
      <c r="B51" s="165" t="s">
        <v>867</v>
      </c>
      <c r="C51" s="68">
        <v>2010</v>
      </c>
      <c r="D51" s="68" t="s">
        <v>12</v>
      </c>
      <c r="E51" s="142">
        <v>260</v>
      </c>
      <c r="F51" s="142">
        <v>2</v>
      </c>
      <c r="G51" s="142">
        <v>520</v>
      </c>
      <c r="H51" s="142">
        <v>2</v>
      </c>
      <c r="I51" s="141">
        <v>520</v>
      </c>
    </row>
    <row r="52" spans="1:9" ht="15.75">
      <c r="A52" s="163">
        <v>42</v>
      </c>
      <c r="B52" s="141" t="s">
        <v>1693</v>
      </c>
      <c r="C52" s="68">
        <v>2010</v>
      </c>
      <c r="D52" s="68" t="s">
        <v>12</v>
      </c>
      <c r="E52" s="142">
        <v>600</v>
      </c>
      <c r="F52" s="142">
        <v>4</v>
      </c>
      <c r="G52" s="142">
        <v>2400</v>
      </c>
      <c r="H52" s="142">
        <v>4</v>
      </c>
      <c r="I52" s="141">
        <v>2400</v>
      </c>
    </row>
    <row r="53" spans="1:9" ht="15.75">
      <c r="A53" s="141">
        <v>43</v>
      </c>
      <c r="B53" s="141" t="s">
        <v>1694</v>
      </c>
      <c r="C53" s="68">
        <v>2010</v>
      </c>
      <c r="D53" s="68" t="s">
        <v>12</v>
      </c>
      <c r="E53" s="142"/>
      <c r="F53" s="142">
        <v>4</v>
      </c>
      <c r="G53" s="142"/>
      <c r="H53" s="142">
        <v>4</v>
      </c>
      <c r="I53" s="141"/>
    </row>
    <row r="54" spans="1:9" ht="15.75">
      <c r="A54" s="163">
        <v>44</v>
      </c>
      <c r="B54" s="141" t="s">
        <v>1695</v>
      </c>
      <c r="C54" s="68">
        <v>2010</v>
      </c>
      <c r="D54" s="68" t="s">
        <v>12</v>
      </c>
      <c r="E54" s="142">
        <v>960</v>
      </c>
      <c r="F54" s="142">
        <v>8</v>
      </c>
      <c r="G54" s="142">
        <v>7690</v>
      </c>
      <c r="H54" s="142">
        <v>8</v>
      </c>
      <c r="I54" s="141">
        <v>7690</v>
      </c>
    </row>
    <row r="55" spans="1:9" ht="15.75">
      <c r="A55" s="141">
        <v>45</v>
      </c>
      <c r="B55" s="141" t="s">
        <v>1696</v>
      </c>
      <c r="C55" s="68">
        <v>2010</v>
      </c>
      <c r="D55" s="68" t="s">
        <v>12</v>
      </c>
      <c r="E55" s="142">
        <v>850</v>
      </c>
      <c r="F55" s="142">
        <v>1</v>
      </c>
      <c r="G55" s="142">
        <v>850</v>
      </c>
      <c r="H55" s="142">
        <v>1</v>
      </c>
      <c r="I55" s="141">
        <v>850</v>
      </c>
    </row>
    <row r="56" spans="1:9" ht="15.75">
      <c r="A56" s="163">
        <v>46</v>
      </c>
      <c r="B56" s="141" t="s">
        <v>752</v>
      </c>
      <c r="C56" s="68">
        <v>2010</v>
      </c>
      <c r="D56" s="68" t="s">
        <v>12</v>
      </c>
      <c r="E56" s="142"/>
      <c r="F56" s="142">
        <v>2</v>
      </c>
      <c r="G56" s="142"/>
      <c r="H56" s="142">
        <v>2</v>
      </c>
      <c r="I56" s="141"/>
    </row>
    <row r="57" spans="1:9" ht="15.75">
      <c r="A57" s="141">
        <v>47</v>
      </c>
      <c r="B57" s="141" t="s">
        <v>1697</v>
      </c>
      <c r="C57" s="68">
        <v>2010</v>
      </c>
      <c r="D57" s="68" t="s">
        <v>12</v>
      </c>
      <c r="E57" s="142">
        <v>2500</v>
      </c>
      <c r="F57" s="142">
        <v>2</v>
      </c>
      <c r="G57" s="142">
        <v>5000</v>
      </c>
      <c r="H57" s="142">
        <v>2</v>
      </c>
      <c r="I57" s="141">
        <v>5000</v>
      </c>
    </row>
    <row r="58" spans="1:9" ht="15.75">
      <c r="A58" s="163">
        <v>48</v>
      </c>
      <c r="B58" s="141" t="s">
        <v>1698</v>
      </c>
      <c r="C58" s="68">
        <v>2010</v>
      </c>
      <c r="D58" s="68" t="s">
        <v>12</v>
      </c>
      <c r="E58" s="142">
        <v>3500</v>
      </c>
      <c r="F58" s="142">
        <v>2</v>
      </c>
      <c r="G58" s="142">
        <v>7000</v>
      </c>
      <c r="H58" s="142">
        <v>2</v>
      </c>
      <c r="I58" s="141">
        <v>7000</v>
      </c>
    </row>
    <row r="59" spans="1:9" ht="15.75">
      <c r="A59" s="141">
        <v>49</v>
      </c>
      <c r="B59" s="141" t="s">
        <v>1699</v>
      </c>
      <c r="C59" s="68">
        <v>2010</v>
      </c>
      <c r="D59" s="68" t="s">
        <v>12</v>
      </c>
      <c r="E59" s="142">
        <v>1333</v>
      </c>
      <c r="F59" s="142">
        <v>2</v>
      </c>
      <c r="G59" s="142">
        <v>2666</v>
      </c>
      <c r="H59" s="142">
        <v>2</v>
      </c>
      <c r="I59" s="141">
        <v>2666</v>
      </c>
    </row>
    <row r="60" spans="1:9" ht="15.75">
      <c r="A60" s="163">
        <v>50</v>
      </c>
      <c r="B60" s="141" t="s">
        <v>1700</v>
      </c>
      <c r="C60" s="68">
        <v>2010</v>
      </c>
      <c r="D60" s="68" t="s">
        <v>12</v>
      </c>
      <c r="E60" s="142">
        <v>800</v>
      </c>
      <c r="F60" s="142">
        <v>1</v>
      </c>
      <c r="G60" s="142">
        <v>800</v>
      </c>
      <c r="H60" s="142">
        <v>1</v>
      </c>
      <c r="I60" s="141">
        <v>800</v>
      </c>
    </row>
    <row r="61" spans="1:9" ht="15.75">
      <c r="A61" s="141">
        <v>51</v>
      </c>
      <c r="B61" s="141" t="s">
        <v>1701</v>
      </c>
      <c r="C61" s="68">
        <v>2010</v>
      </c>
      <c r="D61" s="68" t="s">
        <v>12</v>
      </c>
      <c r="E61" s="142"/>
      <c r="F61" s="142">
        <v>1</v>
      </c>
      <c r="G61" s="142"/>
      <c r="H61" s="142">
        <v>1</v>
      </c>
      <c r="I61" s="141"/>
    </row>
    <row r="62" spans="1:9" ht="15.75">
      <c r="A62" s="163">
        <v>52</v>
      </c>
      <c r="B62" s="141" t="s">
        <v>1702</v>
      </c>
      <c r="C62" s="68">
        <v>2010</v>
      </c>
      <c r="D62" s="68" t="s">
        <v>12</v>
      </c>
      <c r="E62" s="142">
        <v>2000</v>
      </c>
      <c r="F62" s="142">
        <v>1</v>
      </c>
      <c r="G62" s="142">
        <v>2000</v>
      </c>
      <c r="H62" s="142">
        <v>1</v>
      </c>
      <c r="I62" s="141">
        <v>2000</v>
      </c>
    </row>
    <row r="63" spans="1:9" ht="15.75">
      <c r="A63" s="141">
        <v>53</v>
      </c>
      <c r="B63" s="141" t="s">
        <v>1703</v>
      </c>
      <c r="C63" s="68">
        <v>2010</v>
      </c>
      <c r="D63" s="68" t="s">
        <v>12</v>
      </c>
      <c r="E63" s="142">
        <v>1500</v>
      </c>
      <c r="F63" s="142">
        <v>1</v>
      </c>
      <c r="G63" s="142">
        <v>1500</v>
      </c>
      <c r="H63" s="142">
        <v>1</v>
      </c>
      <c r="I63" s="141">
        <v>1500</v>
      </c>
    </row>
    <row r="64" spans="1:9" ht="15.75">
      <c r="A64" s="163">
        <v>54</v>
      </c>
      <c r="B64" s="141" t="s">
        <v>1704</v>
      </c>
      <c r="C64" s="68">
        <v>2010</v>
      </c>
      <c r="D64" s="68" t="s">
        <v>12</v>
      </c>
      <c r="E64" s="142">
        <v>1800</v>
      </c>
      <c r="F64" s="142">
        <v>4</v>
      </c>
      <c r="G64" s="142">
        <v>7200</v>
      </c>
      <c r="H64" s="142">
        <v>4</v>
      </c>
      <c r="I64" s="141">
        <v>7200</v>
      </c>
    </row>
    <row r="65" spans="1:9" ht="15.75">
      <c r="A65" s="141">
        <v>55</v>
      </c>
      <c r="B65" s="141" t="s">
        <v>1705</v>
      </c>
      <c r="C65" s="68">
        <v>2010</v>
      </c>
      <c r="D65" s="68" t="s">
        <v>12</v>
      </c>
      <c r="E65" s="142">
        <v>447</v>
      </c>
      <c r="F65" s="142">
        <v>57</v>
      </c>
      <c r="G65" s="142">
        <v>25500</v>
      </c>
      <c r="H65" s="142">
        <v>57</v>
      </c>
      <c r="I65" s="141">
        <v>25500</v>
      </c>
    </row>
    <row r="66" spans="1:9" ht="15.75">
      <c r="A66" s="163">
        <v>56</v>
      </c>
      <c r="B66" s="141" t="s">
        <v>1706</v>
      </c>
      <c r="C66" s="68">
        <v>2010</v>
      </c>
      <c r="D66" s="68" t="s">
        <v>12</v>
      </c>
      <c r="E66" s="142">
        <v>1300</v>
      </c>
      <c r="F66" s="142">
        <v>2</v>
      </c>
      <c r="G66" s="142">
        <v>2600</v>
      </c>
      <c r="H66" s="142">
        <v>2</v>
      </c>
      <c r="I66" s="141">
        <v>2600</v>
      </c>
    </row>
    <row r="67" spans="1:9" ht="15.75">
      <c r="A67" s="141">
        <v>57</v>
      </c>
      <c r="B67" s="141" t="s">
        <v>1707</v>
      </c>
      <c r="C67" s="68">
        <v>2010</v>
      </c>
      <c r="D67" s="68" t="s">
        <v>12</v>
      </c>
      <c r="E67" s="142"/>
      <c r="F67" s="142">
        <v>1</v>
      </c>
      <c r="G67" s="142"/>
      <c r="H67" s="142">
        <v>1</v>
      </c>
      <c r="I67" s="141"/>
    </row>
    <row r="68" spans="1:9" ht="15.75">
      <c r="A68" s="163">
        <v>58</v>
      </c>
      <c r="B68" s="141" t="s">
        <v>1697</v>
      </c>
      <c r="C68" s="68">
        <v>2010</v>
      </c>
      <c r="D68" s="68" t="s">
        <v>12</v>
      </c>
      <c r="E68" s="142">
        <v>970</v>
      </c>
      <c r="F68" s="142">
        <v>1</v>
      </c>
      <c r="G68" s="142">
        <v>970</v>
      </c>
      <c r="H68" s="142">
        <v>1</v>
      </c>
      <c r="I68" s="141">
        <v>970</v>
      </c>
    </row>
    <row r="69" spans="1:9" ht="15.75">
      <c r="A69" s="141">
        <v>59</v>
      </c>
      <c r="B69" s="141" t="s">
        <v>1708</v>
      </c>
      <c r="C69" s="68">
        <v>2010</v>
      </c>
      <c r="D69" s="68" t="s">
        <v>12</v>
      </c>
      <c r="E69" s="142"/>
      <c r="F69" s="142">
        <v>1</v>
      </c>
      <c r="G69" s="142"/>
      <c r="H69" s="142">
        <v>1</v>
      </c>
      <c r="I69" s="141"/>
    </row>
    <row r="70" spans="1:9" ht="15.75">
      <c r="A70" s="141">
        <v>60</v>
      </c>
      <c r="B70" s="141" t="s">
        <v>1709</v>
      </c>
      <c r="C70" s="68">
        <v>2010</v>
      </c>
      <c r="D70" s="68" t="s">
        <v>12</v>
      </c>
      <c r="E70" s="142"/>
      <c r="F70" s="142">
        <v>2</v>
      </c>
      <c r="G70" s="142"/>
      <c r="H70" s="142">
        <v>2</v>
      </c>
      <c r="I70" s="141"/>
    </row>
    <row r="71" spans="1:9" ht="15.75">
      <c r="A71" s="163">
        <v>61</v>
      </c>
      <c r="B71" s="141" t="s">
        <v>1710</v>
      </c>
      <c r="C71" s="68">
        <v>2010</v>
      </c>
      <c r="D71" s="68" t="s">
        <v>12</v>
      </c>
      <c r="E71" s="142">
        <v>1100</v>
      </c>
      <c r="F71" s="142">
        <v>1</v>
      </c>
      <c r="G71" s="142">
        <v>1100</v>
      </c>
      <c r="H71" s="142">
        <v>1</v>
      </c>
      <c r="I71" s="141">
        <v>1100</v>
      </c>
    </row>
    <row r="72" spans="1:9" ht="15.75">
      <c r="A72" s="141">
        <v>62</v>
      </c>
      <c r="B72" s="141" t="s">
        <v>1687</v>
      </c>
      <c r="C72" s="68">
        <v>2010</v>
      </c>
      <c r="D72" s="68" t="s">
        <v>12</v>
      </c>
      <c r="E72" s="142"/>
      <c r="F72" s="142">
        <v>2</v>
      </c>
      <c r="G72" s="142"/>
      <c r="H72" s="142">
        <v>2</v>
      </c>
      <c r="I72" s="141"/>
    </row>
    <row r="73" spans="1:9" ht="15.75">
      <c r="A73" s="163">
        <v>63</v>
      </c>
      <c r="B73" s="141" t="s">
        <v>1711</v>
      </c>
      <c r="C73" s="68">
        <v>2010</v>
      </c>
      <c r="D73" s="68" t="s">
        <v>12</v>
      </c>
      <c r="E73" s="142"/>
      <c r="F73" s="142">
        <v>1</v>
      </c>
      <c r="G73" s="142"/>
      <c r="H73" s="142">
        <v>1</v>
      </c>
      <c r="I73" s="141"/>
    </row>
    <row r="74" spans="1:9" ht="15.75">
      <c r="A74" s="141">
        <v>64</v>
      </c>
      <c r="B74" s="163" t="s">
        <v>1712</v>
      </c>
      <c r="C74" s="68">
        <v>2010</v>
      </c>
      <c r="D74" s="68" t="s">
        <v>12</v>
      </c>
      <c r="E74" s="164"/>
      <c r="F74" s="164">
        <v>1</v>
      </c>
      <c r="G74" s="142"/>
      <c r="H74" s="164">
        <v>1</v>
      </c>
      <c r="I74" s="141"/>
    </row>
    <row r="75" spans="1:9" ht="15.75">
      <c r="A75" s="163">
        <v>65</v>
      </c>
      <c r="B75" s="141" t="s">
        <v>1713</v>
      </c>
      <c r="C75" s="68">
        <v>2010</v>
      </c>
      <c r="D75" s="68" t="s">
        <v>1714</v>
      </c>
      <c r="E75" s="142"/>
      <c r="F75" s="142">
        <v>2</v>
      </c>
      <c r="G75" s="142"/>
      <c r="H75" s="142">
        <v>2</v>
      </c>
      <c r="I75" s="141"/>
    </row>
    <row r="76" spans="1:9" ht="15.75">
      <c r="A76" s="141">
        <v>66</v>
      </c>
      <c r="B76" s="141" t="s">
        <v>1715</v>
      </c>
      <c r="C76" s="68">
        <v>2010</v>
      </c>
      <c r="D76" s="68" t="s">
        <v>12</v>
      </c>
      <c r="E76" s="142">
        <v>800</v>
      </c>
      <c r="F76" s="142">
        <v>2</v>
      </c>
      <c r="G76" s="142">
        <v>1600</v>
      </c>
      <c r="H76" s="142">
        <v>2</v>
      </c>
      <c r="I76" s="141">
        <v>1600</v>
      </c>
    </row>
    <row r="77" spans="1:9" ht="15.75">
      <c r="A77" s="163">
        <v>67</v>
      </c>
      <c r="B77" s="141" t="s">
        <v>867</v>
      </c>
      <c r="C77" s="68">
        <v>2010</v>
      </c>
      <c r="D77" s="68" t="s">
        <v>12</v>
      </c>
      <c r="E77" s="142">
        <v>900</v>
      </c>
      <c r="F77" s="142">
        <v>5</v>
      </c>
      <c r="G77" s="142">
        <v>4500</v>
      </c>
      <c r="H77" s="142">
        <v>5</v>
      </c>
      <c r="I77" s="141">
        <v>4500</v>
      </c>
    </row>
    <row r="78" spans="1:9" ht="15.75">
      <c r="A78" s="141">
        <v>68</v>
      </c>
      <c r="B78" s="141" t="s">
        <v>1716</v>
      </c>
      <c r="C78" s="68">
        <v>2010</v>
      </c>
      <c r="D78" s="68" t="s">
        <v>12</v>
      </c>
      <c r="E78" s="142"/>
      <c r="F78" s="142">
        <v>2</v>
      </c>
      <c r="G78" s="142"/>
      <c r="H78" s="142">
        <v>2</v>
      </c>
      <c r="I78" s="141"/>
    </row>
    <row r="79" spans="1:9" ht="15.75">
      <c r="A79" s="141">
        <v>69</v>
      </c>
      <c r="B79" s="141" t="s">
        <v>1717</v>
      </c>
      <c r="C79" s="68">
        <v>2010</v>
      </c>
      <c r="D79" s="68" t="s">
        <v>12</v>
      </c>
      <c r="E79" s="142"/>
      <c r="F79" s="142">
        <v>2</v>
      </c>
      <c r="G79" s="142"/>
      <c r="H79" s="142">
        <v>2</v>
      </c>
      <c r="I79" s="141"/>
    </row>
    <row r="80" spans="1:9" ht="15.75">
      <c r="A80" s="163">
        <v>70</v>
      </c>
      <c r="B80" s="141" t="s">
        <v>912</v>
      </c>
      <c r="C80" s="68">
        <v>2010</v>
      </c>
      <c r="D80" s="68" t="s">
        <v>12</v>
      </c>
      <c r="E80" s="142">
        <v>1600</v>
      </c>
      <c r="F80" s="142">
        <v>1</v>
      </c>
      <c r="G80" s="142">
        <v>1600</v>
      </c>
      <c r="H80" s="142">
        <v>1</v>
      </c>
      <c r="I80" s="141">
        <v>1600</v>
      </c>
    </row>
    <row r="81" spans="1:9" ht="15.75">
      <c r="A81" s="141">
        <v>71</v>
      </c>
      <c r="B81" s="141" t="s">
        <v>1718</v>
      </c>
      <c r="C81" s="68">
        <v>2010</v>
      </c>
      <c r="D81" s="68" t="s">
        <v>12</v>
      </c>
      <c r="E81" s="142"/>
      <c r="F81" s="142">
        <v>2</v>
      </c>
      <c r="G81" s="142"/>
      <c r="H81" s="142">
        <v>2</v>
      </c>
      <c r="I81" s="141"/>
    </row>
    <row r="82" spans="1:9" ht="15.75">
      <c r="A82" s="163">
        <v>72</v>
      </c>
      <c r="B82" s="141" t="s">
        <v>1719</v>
      </c>
      <c r="C82" s="68">
        <v>2010</v>
      </c>
      <c r="D82" s="68" t="s">
        <v>12</v>
      </c>
      <c r="E82" s="142">
        <v>4500</v>
      </c>
      <c r="F82" s="142">
        <v>1</v>
      </c>
      <c r="G82" s="142">
        <v>4500</v>
      </c>
      <c r="H82" s="142">
        <v>1</v>
      </c>
      <c r="I82" s="141">
        <v>4500</v>
      </c>
    </row>
    <row r="83" spans="1:9" ht="15.75">
      <c r="A83" s="141">
        <v>73</v>
      </c>
      <c r="B83" s="141" t="s">
        <v>1720</v>
      </c>
      <c r="C83" s="68">
        <v>2010</v>
      </c>
      <c r="D83" s="68" t="s">
        <v>12</v>
      </c>
      <c r="E83" s="142">
        <v>1100</v>
      </c>
      <c r="F83" s="142">
        <v>2</v>
      </c>
      <c r="G83" s="142">
        <v>2200</v>
      </c>
      <c r="H83" s="142">
        <v>2</v>
      </c>
      <c r="I83" s="141">
        <v>2200</v>
      </c>
    </row>
    <row r="84" spans="1:9" ht="15.75">
      <c r="A84" s="163">
        <v>74</v>
      </c>
      <c r="B84" s="141" t="s">
        <v>1721</v>
      </c>
      <c r="C84" s="68">
        <v>2013</v>
      </c>
      <c r="D84" s="68" t="s">
        <v>12</v>
      </c>
      <c r="E84" s="142">
        <v>16000</v>
      </c>
      <c r="F84" s="142">
        <v>1</v>
      </c>
      <c r="G84" s="142">
        <v>16000</v>
      </c>
      <c r="H84" s="142">
        <v>1</v>
      </c>
      <c r="I84" s="141">
        <v>16000</v>
      </c>
    </row>
    <row r="85" spans="1:9" ht="15.75">
      <c r="A85" s="141">
        <v>75</v>
      </c>
      <c r="B85" s="141" t="s">
        <v>1722</v>
      </c>
      <c r="C85" s="68">
        <v>2013</v>
      </c>
      <c r="D85" s="68" t="s">
        <v>12</v>
      </c>
      <c r="E85" s="142">
        <v>26000</v>
      </c>
      <c r="F85" s="142">
        <v>1</v>
      </c>
      <c r="G85" s="142">
        <v>26000</v>
      </c>
      <c r="H85" s="142">
        <v>1</v>
      </c>
      <c r="I85" s="141">
        <v>26000</v>
      </c>
    </row>
    <row r="86" spans="1:9" ht="15.75">
      <c r="A86" s="163">
        <v>76</v>
      </c>
      <c r="B86" s="141" t="s">
        <v>1475</v>
      </c>
      <c r="C86" s="68">
        <v>2013</v>
      </c>
      <c r="D86" s="68" t="s">
        <v>12</v>
      </c>
      <c r="E86" s="142">
        <v>1100</v>
      </c>
      <c r="F86" s="142">
        <v>6</v>
      </c>
      <c r="G86" s="142">
        <v>6600</v>
      </c>
      <c r="H86" s="142">
        <v>6</v>
      </c>
      <c r="I86" s="141">
        <v>6600</v>
      </c>
    </row>
    <row r="87" spans="1:9" ht="15.75">
      <c r="A87" s="141">
        <v>77</v>
      </c>
      <c r="B87" s="141" t="s">
        <v>1723</v>
      </c>
      <c r="C87" s="68">
        <v>2013</v>
      </c>
      <c r="D87" s="68" t="s">
        <v>12</v>
      </c>
      <c r="E87" s="142">
        <v>2000</v>
      </c>
      <c r="F87" s="142">
        <v>1</v>
      </c>
      <c r="G87" s="142">
        <v>2000</v>
      </c>
      <c r="H87" s="142">
        <v>1</v>
      </c>
      <c r="I87" s="141">
        <v>2000</v>
      </c>
    </row>
    <row r="88" spans="1:9" ht="15.75">
      <c r="A88" s="163">
        <v>78</v>
      </c>
      <c r="B88" s="141" t="s">
        <v>1724</v>
      </c>
      <c r="C88" s="68">
        <v>2013</v>
      </c>
      <c r="D88" s="68" t="s">
        <v>12</v>
      </c>
      <c r="E88" s="142">
        <v>2500</v>
      </c>
      <c r="F88" s="142">
        <v>1</v>
      </c>
      <c r="G88" s="142">
        <v>2500</v>
      </c>
      <c r="H88" s="142">
        <v>1</v>
      </c>
      <c r="I88" s="141">
        <v>2500</v>
      </c>
    </row>
    <row r="89" spans="1:9" ht="15.75">
      <c r="A89" s="141">
        <v>79</v>
      </c>
      <c r="B89" s="141" t="s">
        <v>1725</v>
      </c>
      <c r="C89" s="68">
        <v>2013</v>
      </c>
      <c r="D89" s="68" t="s">
        <v>12</v>
      </c>
      <c r="E89" s="142">
        <v>4000</v>
      </c>
      <c r="F89" s="142">
        <v>1</v>
      </c>
      <c r="G89" s="142">
        <v>4000</v>
      </c>
      <c r="H89" s="142">
        <v>1</v>
      </c>
      <c r="I89" s="141">
        <v>4000</v>
      </c>
    </row>
    <row r="90" spans="1:9" ht="15.75">
      <c r="A90" s="141">
        <v>80</v>
      </c>
      <c r="B90" s="141" t="s">
        <v>1726</v>
      </c>
      <c r="C90" s="68">
        <v>2013</v>
      </c>
      <c r="D90" s="68" t="s">
        <v>12</v>
      </c>
      <c r="E90" s="142">
        <v>3100</v>
      </c>
      <c r="F90" s="142">
        <v>1</v>
      </c>
      <c r="G90" s="142">
        <v>3100</v>
      </c>
      <c r="H90" s="142">
        <v>1</v>
      </c>
      <c r="I90" s="141">
        <v>3100</v>
      </c>
    </row>
    <row r="91" spans="1:9" ht="15.75">
      <c r="A91" s="163">
        <v>81</v>
      </c>
      <c r="B91" s="141" t="s">
        <v>1727</v>
      </c>
      <c r="C91" s="68">
        <v>2013</v>
      </c>
      <c r="D91" s="68" t="s">
        <v>12</v>
      </c>
      <c r="E91" s="142">
        <v>4000</v>
      </c>
      <c r="F91" s="142">
        <v>1</v>
      </c>
      <c r="G91" s="142">
        <v>4000</v>
      </c>
      <c r="H91" s="142">
        <v>1</v>
      </c>
      <c r="I91" s="141">
        <v>4000</v>
      </c>
    </row>
    <row r="92" spans="1:9" ht="15.75">
      <c r="A92" s="141">
        <v>82</v>
      </c>
      <c r="B92" s="141" t="s">
        <v>1728</v>
      </c>
      <c r="C92" s="68">
        <v>2014</v>
      </c>
      <c r="D92" s="68" t="s">
        <v>12</v>
      </c>
      <c r="E92" s="142">
        <v>4334</v>
      </c>
      <c r="F92" s="142">
        <v>27</v>
      </c>
      <c r="G92" s="142">
        <v>117018</v>
      </c>
      <c r="H92" s="142">
        <v>27</v>
      </c>
      <c r="I92" s="141">
        <v>117018</v>
      </c>
    </row>
    <row r="93" spans="1:9" ht="15.75">
      <c r="A93" s="163">
        <v>83</v>
      </c>
      <c r="B93" s="141" t="s">
        <v>1729</v>
      </c>
      <c r="C93" s="68">
        <v>2014</v>
      </c>
      <c r="D93" s="68" t="s">
        <v>12</v>
      </c>
      <c r="E93" s="142">
        <v>13500</v>
      </c>
      <c r="F93" s="142">
        <v>52</v>
      </c>
      <c r="G93" s="142">
        <v>702000</v>
      </c>
      <c r="H93" s="142">
        <v>52</v>
      </c>
      <c r="I93" s="141">
        <v>702000</v>
      </c>
    </row>
    <row r="94" spans="1:9" ht="15.75">
      <c r="A94" s="141">
        <v>84</v>
      </c>
      <c r="B94" s="141" t="s">
        <v>1730</v>
      </c>
      <c r="C94" s="68">
        <v>2014</v>
      </c>
      <c r="D94" s="68" t="s">
        <v>12</v>
      </c>
      <c r="E94" s="142">
        <v>2000</v>
      </c>
      <c r="F94" s="142">
        <v>4</v>
      </c>
      <c r="G94" s="142">
        <v>8000</v>
      </c>
      <c r="H94" s="142">
        <v>4</v>
      </c>
      <c r="I94" s="141">
        <v>8000</v>
      </c>
    </row>
    <row r="95" spans="1:9" ht="31.5">
      <c r="A95" s="141">
        <v>85</v>
      </c>
      <c r="B95" s="166" t="s">
        <v>1731</v>
      </c>
      <c r="C95" s="35">
        <v>2014</v>
      </c>
      <c r="D95" s="68" t="s">
        <v>12</v>
      </c>
      <c r="E95" s="36">
        <v>1500</v>
      </c>
      <c r="F95" s="36">
        <v>1</v>
      </c>
      <c r="G95" s="36">
        <v>1500</v>
      </c>
      <c r="H95" s="36">
        <v>1</v>
      </c>
      <c r="I95" s="36">
        <v>1500</v>
      </c>
    </row>
    <row r="96" spans="1:9" ht="15.75">
      <c r="A96" s="163">
        <v>86</v>
      </c>
      <c r="B96" s="141" t="s">
        <v>1732</v>
      </c>
      <c r="C96" s="68">
        <v>2014</v>
      </c>
      <c r="D96" s="68" t="s">
        <v>12</v>
      </c>
      <c r="E96" s="142">
        <v>41000</v>
      </c>
      <c r="F96" s="142">
        <v>1</v>
      </c>
      <c r="G96" s="142">
        <v>41000</v>
      </c>
      <c r="H96" s="142">
        <v>1</v>
      </c>
      <c r="I96" s="141">
        <v>41000</v>
      </c>
    </row>
    <row r="97" spans="1:9" ht="15.75">
      <c r="A97" s="141">
        <v>87</v>
      </c>
      <c r="B97" s="141" t="s">
        <v>1733</v>
      </c>
      <c r="C97" s="68">
        <v>2014</v>
      </c>
      <c r="D97" s="68" t="s">
        <v>12</v>
      </c>
      <c r="E97" s="142">
        <v>900</v>
      </c>
      <c r="F97" s="142">
        <v>2</v>
      </c>
      <c r="G97" s="142">
        <v>1800</v>
      </c>
      <c r="H97" s="142">
        <v>2</v>
      </c>
      <c r="I97" s="141">
        <v>1800</v>
      </c>
    </row>
    <row r="98" spans="1:9" ht="15.75">
      <c r="A98" s="163">
        <v>88</v>
      </c>
      <c r="B98" s="141" t="s">
        <v>1709</v>
      </c>
      <c r="C98" s="68">
        <v>2014</v>
      </c>
      <c r="D98" s="68" t="s">
        <v>12</v>
      </c>
      <c r="E98" s="142">
        <v>29000</v>
      </c>
      <c r="F98" s="142">
        <v>1</v>
      </c>
      <c r="G98" s="142">
        <v>29000</v>
      </c>
      <c r="H98" s="142">
        <v>1</v>
      </c>
      <c r="I98" s="141">
        <v>29000</v>
      </c>
    </row>
    <row r="99" spans="1:9" ht="15.75">
      <c r="A99" s="141">
        <v>89</v>
      </c>
      <c r="B99" s="141" t="s">
        <v>1734</v>
      </c>
      <c r="C99" s="68">
        <v>2014</v>
      </c>
      <c r="D99" s="68" t="s">
        <v>12</v>
      </c>
      <c r="E99" s="142">
        <v>30000</v>
      </c>
      <c r="F99" s="142">
        <v>1</v>
      </c>
      <c r="G99" s="142">
        <v>30000</v>
      </c>
      <c r="H99" s="142">
        <v>1</v>
      </c>
      <c r="I99" s="141">
        <v>30000</v>
      </c>
    </row>
    <row r="100" spans="1:9" ht="15.75">
      <c r="A100" s="163">
        <v>90</v>
      </c>
      <c r="B100" s="141" t="s">
        <v>1695</v>
      </c>
      <c r="C100" s="68">
        <v>2014</v>
      </c>
      <c r="D100" s="68" t="s">
        <v>12</v>
      </c>
      <c r="E100" s="142">
        <v>920</v>
      </c>
      <c r="F100" s="142">
        <v>1</v>
      </c>
      <c r="G100" s="142">
        <v>920</v>
      </c>
      <c r="H100" s="142">
        <v>1</v>
      </c>
      <c r="I100" s="141">
        <v>920</v>
      </c>
    </row>
    <row r="101" spans="1:9" ht="15.75">
      <c r="A101" s="141">
        <v>91</v>
      </c>
      <c r="B101" s="141" t="s">
        <v>1735</v>
      </c>
      <c r="C101" s="68">
        <v>2014</v>
      </c>
      <c r="D101" s="68" t="s">
        <v>12</v>
      </c>
      <c r="E101" s="142"/>
      <c r="F101" s="142">
        <v>31</v>
      </c>
      <c r="G101" s="142"/>
      <c r="H101" s="142">
        <v>31</v>
      </c>
      <c r="I101" s="141"/>
    </row>
    <row r="102" spans="1:9" ht="15.75">
      <c r="A102" s="163">
        <v>92</v>
      </c>
      <c r="B102" s="141" t="s">
        <v>1736</v>
      </c>
      <c r="C102" s="68">
        <v>2015</v>
      </c>
      <c r="D102" s="68" t="s">
        <v>12</v>
      </c>
      <c r="E102" s="142">
        <v>10834</v>
      </c>
      <c r="F102" s="142">
        <v>6</v>
      </c>
      <c r="G102" s="142">
        <v>65000</v>
      </c>
      <c r="H102" s="142">
        <v>6</v>
      </c>
      <c r="I102" s="141">
        <v>65000</v>
      </c>
    </row>
    <row r="103" spans="1:9" ht="15.75">
      <c r="A103" s="141">
        <v>93</v>
      </c>
      <c r="B103" s="141" t="s">
        <v>154</v>
      </c>
      <c r="C103" s="68">
        <v>2015</v>
      </c>
      <c r="D103" s="68" t="s">
        <v>12</v>
      </c>
      <c r="E103" s="142">
        <v>191000</v>
      </c>
      <c r="F103" s="142">
        <v>1</v>
      </c>
      <c r="G103" s="142">
        <v>191000</v>
      </c>
      <c r="H103" s="142">
        <v>1</v>
      </c>
      <c r="I103" s="141">
        <v>191000</v>
      </c>
    </row>
    <row r="104" spans="1:9" ht="15.75">
      <c r="A104" s="163">
        <v>94</v>
      </c>
      <c r="B104" s="141" t="s">
        <v>1737</v>
      </c>
      <c r="C104" s="68">
        <v>2015</v>
      </c>
      <c r="D104" s="68" t="s">
        <v>12</v>
      </c>
      <c r="E104" s="142">
        <v>85000</v>
      </c>
      <c r="F104" s="142">
        <v>1</v>
      </c>
      <c r="G104" s="142">
        <v>85000</v>
      </c>
      <c r="H104" s="142">
        <v>1</v>
      </c>
      <c r="I104" s="141">
        <v>85000</v>
      </c>
    </row>
    <row r="105" spans="1:9" ht="15.75">
      <c r="A105" s="141">
        <v>95</v>
      </c>
      <c r="B105" s="141" t="s">
        <v>1738</v>
      </c>
      <c r="C105" s="68">
        <v>2015</v>
      </c>
      <c r="D105" s="68" t="s">
        <v>12</v>
      </c>
      <c r="E105" s="142">
        <v>45000</v>
      </c>
      <c r="F105" s="142">
        <v>1</v>
      </c>
      <c r="G105" s="142">
        <v>45000</v>
      </c>
      <c r="H105" s="142">
        <v>1</v>
      </c>
      <c r="I105" s="141">
        <v>45000</v>
      </c>
    </row>
    <row r="106" spans="1:9" ht="15.75">
      <c r="A106" s="163">
        <v>96</v>
      </c>
      <c r="B106" s="141" t="s">
        <v>1739</v>
      </c>
      <c r="C106" s="68">
        <v>2015</v>
      </c>
      <c r="D106" s="68" t="s">
        <v>12</v>
      </c>
      <c r="E106" s="142">
        <v>1475</v>
      </c>
      <c r="F106" s="142">
        <v>12</v>
      </c>
      <c r="G106" s="142">
        <v>17700</v>
      </c>
      <c r="H106" s="142">
        <v>12</v>
      </c>
      <c r="I106" s="141">
        <v>17700</v>
      </c>
    </row>
    <row r="107" spans="1:9" ht="15.75">
      <c r="A107" s="141">
        <v>97</v>
      </c>
      <c r="B107" s="141" t="s">
        <v>1740</v>
      </c>
      <c r="C107" s="68">
        <v>2015</v>
      </c>
      <c r="D107" s="68" t="s">
        <v>12</v>
      </c>
      <c r="E107" s="142">
        <v>17000</v>
      </c>
      <c r="F107" s="142">
        <v>1</v>
      </c>
      <c r="G107" s="142">
        <v>17000</v>
      </c>
      <c r="H107" s="142">
        <v>1</v>
      </c>
      <c r="I107" s="141">
        <v>17000</v>
      </c>
    </row>
    <row r="108" spans="1:9" ht="15.75">
      <c r="A108" s="163">
        <v>98</v>
      </c>
      <c r="B108" s="141" t="s">
        <v>177</v>
      </c>
      <c r="C108" s="68">
        <v>2015</v>
      </c>
      <c r="D108" s="68" t="s">
        <v>12</v>
      </c>
      <c r="E108" s="142">
        <v>16000</v>
      </c>
      <c r="F108" s="142">
        <v>4</v>
      </c>
      <c r="G108" s="142">
        <v>64000</v>
      </c>
      <c r="H108" s="142">
        <v>4</v>
      </c>
      <c r="I108" s="141">
        <v>64000</v>
      </c>
    </row>
    <row r="109" spans="1:9" ht="15.75">
      <c r="A109" s="141">
        <v>99</v>
      </c>
      <c r="B109" s="141" t="s">
        <v>1695</v>
      </c>
      <c r="C109" s="68">
        <v>2015</v>
      </c>
      <c r="D109" s="68" t="s">
        <v>12</v>
      </c>
      <c r="E109" s="142">
        <v>1300</v>
      </c>
      <c r="F109" s="142">
        <v>2</v>
      </c>
      <c r="G109" s="142">
        <v>2600</v>
      </c>
      <c r="H109" s="142">
        <v>2</v>
      </c>
      <c r="I109" s="141">
        <v>2600</v>
      </c>
    </row>
    <row r="110" spans="1:9" ht="15.75">
      <c r="A110" s="163">
        <v>100</v>
      </c>
      <c r="B110" s="141" t="s">
        <v>1741</v>
      </c>
      <c r="C110" s="68">
        <v>2015</v>
      </c>
      <c r="D110" s="68" t="s">
        <v>12</v>
      </c>
      <c r="E110" s="142">
        <v>9000</v>
      </c>
      <c r="F110" s="142">
        <v>1</v>
      </c>
      <c r="G110" s="142">
        <v>9000</v>
      </c>
      <c r="H110" s="142">
        <v>1</v>
      </c>
      <c r="I110" s="141">
        <v>9000</v>
      </c>
    </row>
    <row r="111" spans="1:9" ht="15.75">
      <c r="A111" s="141">
        <v>101</v>
      </c>
      <c r="B111" s="141" t="s">
        <v>1239</v>
      </c>
      <c r="C111" s="68">
        <v>2015</v>
      </c>
      <c r="D111" s="68" t="s">
        <v>12</v>
      </c>
      <c r="E111" s="142">
        <v>2500</v>
      </c>
      <c r="F111" s="142">
        <v>6</v>
      </c>
      <c r="G111" s="142">
        <v>15000</v>
      </c>
      <c r="H111" s="142">
        <v>6</v>
      </c>
      <c r="I111" s="141">
        <v>15000</v>
      </c>
    </row>
    <row r="112" spans="1:9" ht="15.75">
      <c r="A112" s="163">
        <v>102</v>
      </c>
      <c r="B112" s="167" t="s">
        <v>1742</v>
      </c>
      <c r="C112" s="68">
        <v>2015</v>
      </c>
      <c r="D112" s="68" t="s">
        <v>12</v>
      </c>
      <c r="E112" s="142">
        <v>450</v>
      </c>
      <c r="F112" s="142">
        <v>154</v>
      </c>
      <c r="G112" s="142">
        <v>70000</v>
      </c>
      <c r="H112" s="142">
        <v>154</v>
      </c>
      <c r="I112" s="141">
        <v>70000</v>
      </c>
    </row>
    <row r="113" spans="1:9" ht="15.75">
      <c r="A113" s="141">
        <v>103</v>
      </c>
      <c r="B113" s="167" t="s">
        <v>1695</v>
      </c>
      <c r="C113" s="68">
        <v>2015</v>
      </c>
      <c r="D113" s="68" t="s">
        <v>12</v>
      </c>
      <c r="E113" s="142">
        <v>680</v>
      </c>
      <c r="F113" s="142">
        <v>3</v>
      </c>
      <c r="G113" s="142">
        <v>2040</v>
      </c>
      <c r="H113" s="142">
        <v>3</v>
      </c>
      <c r="I113" s="141">
        <v>2040</v>
      </c>
    </row>
    <row r="114" spans="1:9" ht="15.75">
      <c r="A114" s="163">
        <v>104</v>
      </c>
      <c r="B114" s="167" t="s">
        <v>1743</v>
      </c>
      <c r="C114" s="68">
        <v>2015</v>
      </c>
      <c r="D114" s="68" t="s">
        <v>12</v>
      </c>
      <c r="E114" s="142">
        <v>900</v>
      </c>
      <c r="F114" s="142">
        <v>7</v>
      </c>
      <c r="G114" s="142">
        <v>6300</v>
      </c>
      <c r="H114" s="142">
        <v>7</v>
      </c>
      <c r="I114" s="141">
        <v>6300</v>
      </c>
    </row>
    <row r="115" spans="1:9" ht="15.75">
      <c r="A115" s="141">
        <v>105</v>
      </c>
      <c r="B115" s="167" t="s">
        <v>1706</v>
      </c>
      <c r="C115" s="68">
        <v>2015</v>
      </c>
      <c r="D115" s="68" t="s">
        <v>12</v>
      </c>
      <c r="E115" s="142">
        <v>850</v>
      </c>
      <c r="F115" s="142">
        <v>4</v>
      </c>
      <c r="G115" s="142">
        <v>3400</v>
      </c>
      <c r="H115" s="142">
        <v>4</v>
      </c>
      <c r="I115" s="141">
        <v>3400</v>
      </c>
    </row>
    <row r="116" spans="1:9" ht="15.75">
      <c r="A116" s="163">
        <v>106</v>
      </c>
      <c r="B116" s="167" t="s">
        <v>1744</v>
      </c>
      <c r="C116" s="68">
        <v>2015</v>
      </c>
      <c r="D116" s="68" t="s">
        <v>12</v>
      </c>
      <c r="E116" s="142">
        <v>2500</v>
      </c>
      <c r="F116" s="142">
        <v>2</v>
      </c>
      <c r="G116" s="142">
        <v>5000</v>
      </c>
      <c r="H116" s="142">
        <v>2</v>
      </c>
      <c r="I116" s="141">
        <v>5000</v>
      </c>
    </row>
    <row r="117" spans="1:9" ht="15.75">
      <c r="A117" s="141">
        <v>107</v>
      </c>
      <c r="B117" s="167" t="s">
        <v>1745</v>
      </c>
      <c r="C117" s="68">
        <v>2015</v>
      </c>
      <c r="D117" s="68" t="s">
        <v>12</v>
      </c>
      <c r="E117" s="142">
        <v>4500</v>
      </c>
      <c r="F117" s="142">
        <v>3</v>
      </c>
      <c r="G117" s="142">
        <v>13500</v>
      </c>
      <c r="H117" s="142">
        <v>3</v>
      </c>
      <c r="I117" s="141">
        <v>13500</v>
      </c>
    </row>
    <row r="118" spans="1:9" ht="15.75">
      <c r="A118" s="163">
        <v>108</v>
      </c>
      <c r="B118" s="167" t="s">
        <v>1746</v>
      </c>
      <c r="C118" s="68">
        <v>2015</v>
      </c>
      <c r="D118" s="68" t="s">
        <v>1747</v>
      </c>
      <c r="E118" s="142">
        <v>4000</v>
      </c>
      <c r="F118" s="142">
        <v>3</v>
      </c>
      <c r="G118" s="142">
        <v>12000</v>
      </c>
      <c r="H118" s="142">
        <v>3</v>
      </c>
      <c r="I118" s="141">
        <v>12000</v>
      </c>
    </row>
    <row r="119" spans="1:9" ht="15.75">
      <c r="A119" s="141">
        <v>109</v>
      </c>
      <c r="B119" s="167" t="s">
        <v>1748</v>
      </c>
      <c r="C119" s="68">
        <v>2015</v>
      </c>
      <c r="D119" s="68" t="s">
        <v>1747</v>
      </c>
      <c r="E119" s="142">
        <v>2500</v>
      </c>
      <c r="F119" s="142">
        <v>4</v>
      </c>
      <c r="G119" s="142">
        <v>10000</v>
      </c>
      <c r="H119" s="142">
        <v>4</v>
      </c>
      <c r="I119" s="141">
        <v>10000</v>
      </c>
    </row>
    <row r="120" spans="1:9" ht="15.75">
      <c r="A120" s="163">
        <v>110</v>
      </c>
      <c r="B120" s="167" t="s">
        <v>1749</v>
      </c>
      <c r="C120" s="68">
        <v>2015</v>
      </c>
      <c r="D120" s="68" t="s">
        <v>1747</v>
      </c>
      <c r="E120" s="142">
        <v>4000</v>
      </c>
      <c r="F120" s="142">
        <v>3</v>
      </c>
      <c r="G120" s="142">
        <v>12000</v>
      </c>
      <c r="H120" s="142">
        <v>3</v>
      </c>
      <c r="I120" s="141">
        <v>12000</v>
      </c>
    </row>
    <row r="121" spans="1:9" ht="15.75">
      <c r="A121" s="141">
        <v>111</v>
      </c>
      <c r="B121" s="167" t="s">
        <v>1750</v>
      </c>
      <c r="C121" s="68">
        <v>2015</v>
      </c>
      <c r="D121" s="68" t="s">
        <v>1747</v>
      </c>
      <c r="E121" s="142">
        <v>3500</v>
      </c>
      <c r="F121" s="142">
        <v>5</v>
      </c>
      <c r="G121" s="142">
        <v>17500</v>
      </c>
      <c r="H121" s="142">
        <v>5</v>
      </c>
      <c r="I121" s="141">
        <v>17500</v>
      </c>
    </row>
    <row r="122" spans="1:9" ht="15.75">
      <c r="A122" s="163">
        <v>112</v>
      </c>
      <c r="B122" s="167" t="s">
        <v>1751</v>
      </c>
      <c r="C122" s="68">
        <v>2015</v>
      </c>
      <c r="D122" s="68" t="s">
        <v>12</v>
      </c>
      <c r="E122" s="142">
        <v>12000</v>
      </c>
      <c r="F122" s="142">
        <v>4</v>
      </c>
      <c r="G122" s="142">
        <v>48000</v>
      </c>
      <c r="H122" s="142">
        <v>4</v>
      </c>
      <c r="I122" s="141">
        <v>48000</v>
      </c>
    </row>
    <row r="123" spans="1:9" ht="15.75">
      <c r="A123" s="141">
        <v>113</v>
      </c>
      <c r="B123" s="167" t="s">
        <v>1752</v>
      </c>
      <c r="C123" s="68">
        <v>2015</v>
      </c>
      <c r="D123" s="68" t="s">
        <v>12</v>
      </c>
      <c r="E123" s="142">
        <v>2200</v>
      </c>
      <c r="F123" s="142">
        <v>1</v>
      </c>
      <c r="G123" s="142">
        <v>2200</v>
      </c>
      <c r="H123" s="142">
        <v>1</v>
      </c>
      <c r="I123" s="141">
        <v>2200</v>
      </c>
    </row>
    <row r="124" spans="1:9" ht="15.75">
      <c r="A124" s="163">
        <v>114</v>
      </c>
      <c r="B124" s="167" t="s">
        <v>1753</v>
      </c>
      <c r="C124" s="68">
        <v>2015</v>
      </c>
      <c r="D124" s="68" t="s">
        <v>12</v>
      </c>
      <c r="E124" s="142">
        <v>3800</v>
      </c>
      <c r="F124" s="142">
        <v>1</v>
      </c>
      <c r="G124" s="142">
        <v>3800</v>
      </c>
      <c r="H124" s="142">
        <v>1</v>
      </c>
      <c r="I124" s="141">
        <v>3800</v>
      </c>
    </row>
    <row r="125" spans="1:9" ht="15.75">
      <c r="A125" s="141">
        <v>115</v>
      </c>
      <c r="B125" s="167" t="s">
        <v>1754</v>
      </c>
      <c r="C125" s="68">
        <v>2015</v>
      </c>
      <c r="D125" s="68" t="s">
        <v>12</v>
      </c>
      <c r="E125" s="142">
        <v>1200</v>
      </c>
      <c r="F125" s="142">
        <v>1</v>
      </c>
      <c r="G125" s="142">
        <v>1200</v>
      </c>
      <c r="H125" s="142">
        <v>1</v>
      </c>
      <c r="I125" s="141">
        <v>1200</v>
      </c>
    </row>
    <row r="126" spans="1:9" ht="15.75">
      <c r="A126" s="141">
        <v>116</v>
      </c>
      <c r="B126" s="167" t="s">
        <v>1755</v>
      </c>
      <c r="C126" s="68">
        <v>2015</v>
      </c>
      <c r="D126" s="68" t="s">
        <v>12</v>
      </c>
      <c r="E126" s="142">
        <v>1200</v>
      </c>
      <c r="F126" s="142">
        <v>1</v>
      </c>
      <c r="G126" s="142">
        <v>1200</v>
      </c>
      <c r="H126" s="142">
        <v>1</v>
      </c>
      <c r="I126" s="141">
        <v>1200</v>
      </c>
    </row>
    <row r="127" spans="1:9" ht="15.75">
      <c r="A127" s="141">
        <v>117</v>
      </c>
      <c r="B127" s="167" t="s">
        <v>1756</v>
      </c>
      <c r="C127" s="68">
        <v>2015</v>
      </c>
      <c r="D127" s="68" t="s">
        <v>12</v>
      </c>
      <c r="E127" s="142">
        <v>900</v>
      </c>
      <c r="F127" s="142">
        <v>1</v>
      </c>
      <c r="G127" s="142">
        <v>900</v>
      </c>
      <c r="H127" s="142">
        <v>1</v>
      </c>
      <c r="I127" s="141">
        <v>900</v>
      </c>
    </row>
    <row r="128" spans="1:9" ht="15.75">
      <c r="A128" s="141">
        <v>118</v>
      </c>
      <c r="B128" s="167" t="s">
        <v>1757</v>
      </c>
      <c r="C128" s="68">
        <v>2015</v>
      </c>
      <c r="D128" s="68" t="s">
        <v>12</v>
      </c>
      <c r="E128" s="142">
        <v>2200</v>
      </c>
      <c r="F128" s="142">
        <v>1</v>
      </c>
      <c r="G128" s="142">
        <v>2200</v>
      </c>
      <c r="H128" s="142">
        <v>1</v>
      </c>
      <c r="I128" s="141">
        <v>2200</v>
      </c>
    </row>
    <row r="129" spans="1:9" ht="15.75">
      <c r="A129" s="141">
        <v>119</v>
      </c>
      <c r="B129" s="167" t="s">
        <v>1758</v>
      </c>
      <c r="C129" s="68">
        <v>2015</v>
      </c>
      <c r="D129" s="68" t="s">
        <v>364</v>
      </c>
      <c r="E129" s="142">
        <v>450</v>
      </c>
      <c r="F129" s="142">
        <v>50</v>
      </c>
      <c r="G129" s="142">
        <v>22500</v>
      </c>
      <c r="H129" s="142">
        <v>50</v>
      </c>
      <c r="I129" s="141">
        <v>22500</v>
      </c>
    </row>
    <row r="130" spans="1:9" ht="15.75">
      <c r="A130" s="163">
        <v>120</v>
      </c>
      <c r="B130" s="167" t="s">
        <v>1759</v>
      </c>
      <c r="C130" s="68">
        <v>2015</v>
      </c>
      <c r="D130" s="68" t="s">
        <v>12</v>
      </c>
      <c r="E130" s="142">
        <v>11000</v>
      </c>
      <c r="F130" s="142">
        <v>1</v>
      </c>
      <c r="G130" s="142">
        <v>11000</v>
      </c>
      <c r="H130" s="142">
        <v>1</v>
      </c>
      <c r="I130" s="141">
        <v>11000</v>
      </c>
    </row>
    <row r="131" spans="1:9" ht="15.75">
      <c r="A131" s="141">
        <v>121</v>
      </c>
      <c r="B131" s="167" t="s">
        <v>1760</v>
      </c>
      <c r="C131" s="68">
        <v>2015</v>
      </c>
      <c r="D131" s="68" t="s">
        <v>1747</v>
      </c>
      <c r="E131" s="142">
        <v>3500</v>
      </c>
      <c r="F131" s="142">
        <v>1</v>
      </c>
      <c r="G131" s="142">
        <v>3500</v>
      </c>
      <c r="H131" s="142">
        <v>1</v>
      </c>
      <c r="I131" s="141">
        <v>3500</v>
      </c>
    </row>
    <row r="132" spans="1:9" ht="15.75">
      <c r="A132" s="163">
        <v>122</v>
      </c>
      <c r="B132" s="167" t="s">
        <v>1761</v>
      </c>
      <c r="C132" s="68">
        <v>2015</v>
      </c>
      <c r="D132" s="68" t="s">
        <v>12</v>
      </c>
      <c r="E132" s="142">
        <v>2500</v>
      </c>
      <c r="F132" s="142">
        <v>3</v>
      </c>
      <c r="G132" s="142">
        <v>7500</v>
      </c>
      <c r="H132" s="142">
        <v>3</v>
      </c>
      <c r="I132" s="141">
        <v>7500</v>
      </c>
    </row>
    <row r="133" spans="1:9" ht="15.75">
      <c r="A133" s="141">
        <v>123</v>
      </c>
      <c r="B133" s="167" t="s">
        <v>1762</v>
      </c>
      <c r="C133" s="68">
        <v>2015</v>
      </c>
      <c r="D133" s="68" t="s">
        <v>12</v>
      </c>
      <c r="E133" s="142">
        <v>3500</v>
      </c>
      <c r="F133" s="142">
        <v>1</v>
      </c>
      <c r="G133" s="142">
        <v>3500</v>
      </c>
      <c r="H133" s="142">
        <v>1</v>
      </c>
      <c r="I133" s="141">
        <v>3500</v>
      </c>
    </row>
    <row r="134" spans="1:9" ht="15.75">
      <c r="A134" s="141">
        <v>124</v>
      </c>
      <c r="B134" s="167" t="s">
        <v>1763</v>
      </c>
      <c r="C134" s="68">
        <v>2016</v>
      </c>
      <c r="D134" s="68" t="s">
        <v>12</v>
      </c>
      <c r="E134" s="142">
        <v>300</v>
      </c>
      <c r="F134" s="142">
        <v>10</v>
      </c>
      <c r="G134" s="142">
        <v>3000</v>
      </c>
      <c r="H134" s="142">
        <v>10</v>
      </c>
      <c r="I134" s="141">
        <v>3000</v>
      </c>
    </row>
    <row r="135" spans="1:9" ht="15.75">
      <c r="A135" s="163">
        <v>125</v>
      </c>
      <c r="B135" s="167" t="s">
        <v>1764</v>
      </c>
      <c r="C135" s="68">
        <v>2016</v>
      </c>
      <c r="D135" s="68" t="s">
        <v>12</v>
      </c>
      <c r="E135" s="142">
        <v>500</v>
      </c>
      <c r="F135" s="142">
        <v>4</v>
      </c>
      <c r="G135" s="142">
        <v>2000</v>
      </c>
      <c r="H135" s="142">
        <v>4</v>
      </c>
      <c r="I135" s="141">
        <v>2000</v>
      </c>
    </row>
    <row r="136" spans="1:9" ht="15.75">
      <c r="A136" s="163">
        <v>126</v>
      </c>
      <c r="B136" s="167" t="s">
        <v>1765</v>
      </c>
      <c r="C136" s="68">
        <v>2016</v>
      </c>
      <c r="D136" s="68" t="s">
        <v>12</v>
      </c>
      <c r="E136" s="142">
        <v>3850</v>
      </c>
      <c r="F136" s="142">
        <v>2</v>
      </c>
      <c r="G136" s="142">
        <v>7700</v>
      </c>
      <c r="H136" s="142">
        <v>2</v>
      </c>
      <c r="I136" s="141">
        <v>7700</v>
      </c>
    </row>
    <row r="137" spans="1:9" ht="15.75">
      <c r="A137" s="141">
        <v>127</v>
      </c>
      <c r="B137" s="167" t="s">
        <v>1766</v>
      </c>
      <c r="C137" s="68">
        <v>2016</v>
      </c>
      <c r="D137" s="68" t="s">
        <v>12</v>
      </c>
      <c r="E137" s="142">
        <v>3200</v>
      </c>
      <c r="F137" s="142">
        <v>1</v>
      </c>
      <c r="G137" s="142">
        <v>3200</v>
      </c>
      <c r="H137" s="142">
        <v>1</v>
      </c>
      <c r="I137" s="141">
        <v>3200</v>
      </c>
    </row>
    <row r="138" spans="1:9" ht="15.75">
      <c r="A138" s="163">
        <v>128</v>
      </c>
      <c r="B138" s="167" t="s">
        <v>1767</v>
      </c>
      <c r="C138" s="68">
        <v>2016</v>
      </c>
      <c r="D138" s="68" t="s">
        <v>12</v>
      </c>
      <c r="E138" s="142">
        <v>500</v>
      </c>
      <c r="F138" s="142">
        <v>2</v>
      </c>
      <c r="G138" s="142">
        <v>1000</v>
      </c>
      <c r="H138" s="142">
        <v>2</v>
      </c>
      <c r="I138" s="141">
        <v>1000</v>
      </c>
    </row>
    <row r="139" spans="1:9" ht="15.75">
      <c r="A139" s="141">
        <v>129</v>
      </c>
      <c r="B139" s="167" t="s">
        <v>1761</v>
      </c>
      <c r="C139" s="68">
        <v>2016</v>
      </c>
      <c r="D139" s="68" t="s">
        <v>12</v>
      </c>
      <c r="E139" s="142">
        <v>3000</v>
      </c>
      <c r="F139" s="142">
        <v>1</v>
      </c>
      <c r="G139" s="142">
        <v>3000</v>
      </c>
      <c r="H139" s="142">
        <v>1</v>
      </c>
      <c r="I139" s="141">
        <v>3000</v>
      </c>
    </row>
    <row r="140" spans="1:9" ht="15.75">
      <c r="A140" s="163">
        <v>130</v>
      </c>
      <c r="B140" s="167" t="s">
        <v>1768</v>
      </c>
      <c r="C140" s="68">
        <v>2016</v>
      </c>
      <c r="D140" s="68" t="s">
        <v>12</v>
      </c>
      <c r="E140" s="142">
        <v>500</v>
      </c>
      <c r="F140" s="142">
        <v>2</v>
      </c>
      <c r="G140" s="142">
        <v>1000</v>
      </c>
      <c r="H140" s="142">
        <v>2</v>
      </c>
      <c r="I140" s="141">
        <v>1000</v>
      </c>
    </row>
    <row r="141" spans="1:9" ht="15.75">
      <c r="A141" s="141">
        <v>131</v>
      </c>
      <c r="B141" s="167" t="s">
        <v>1706</v>
      </c>
      <c r="C141" s="68">
        <v>2018</v>
      </c>
      <c r="D141" s="68" t="s">
        <v>12</v>
      </c>
      <c r="E141" s="142">
        <v>650</v>
      </c>
      <c r="F141" s="142">
        <v>4</v>
      </c>
      <c r="G141" s="142">
        <v>2600</v>
      </c>
      <c r="H141" s="142">
        <v>4</v>
      </c>
      <c r="I141" s="141">
        <v>2600</v>
      </c>
    </row>
    <row r="142" spans="1:9" ht="15.75">
      <c r="A142" s="141">
        <v>132</v>
      </c>
      <c r="B142" s="141" t="s">
        <v>1762</v>
      </c>
      <c r="C142" s="68">
        <v>2018</v>
      </c>
      <c r="D142" s="68" t="s">
        <v>12</v>
      </c>
      <c r="E142" s="142">
        <v>3000</v>
      </c>
      <c r="F142" s="142">
        <v>4</v>
      </c>
      <c r="G142" s="142">
        <v>12000</v>
      </c>
      <c r="H142" s="142">
        <v>4</v>
      </c>
      <c r="I142" s="141">
        <v>12000</v>
      </c>
    </row>
    <row r="143" spans="1:9" ht="15.75">
      <c r="A143" s="163">
        <v>133</v>
      </c>
      <c r="B143" s="141" t="s">
        <v>1695</v>
      </c>
      <c r="C143" s="68">
        <v>2018</v>
      </c>
      <c r="D143" s="68" t="s">
        <v>12</v>
      </c>
      <c r="E143" s="142">
        <v>1050</v>
      </c>
      <c r="F143" s="142">
        <v>4</v>
      </c>
      <c r="G143" s="142">
        <v>4200</v>
      </c>
      <c r="H143" s="142">
        <v>4</v>
      </c>
      <c r="I143" s="141">
        <v>4200</v>
      </c>
    </row>
    <row r="144" spans="1:9" ht="15.75">
      <c r="A144" s="141">
        <v>134</v>
      </c>
      <c r="B144" s="141" t="s">
        <v>1769</v>
      </c>
      <c r="C144" s="68">
        <v>2019</v>
      </c>
      <c r="D144" s="68" t="s">
        <v>12</v>
      </c>
      <c r="E144" s="142">
        <v>2700</v>
      </c>
      <c r="F144" s="142">
        <v>1</v>
      </c>
      <c r="G144" s="142">
        <v>2700</v>
      </c>
      <c r="H144" s="142">
        <v>1</v>
      </c>
      <c r="I144" s="141">
        <v>2700</v>
      </c>
    </row>
    <row r="145" spans="1:9" ht="15.75">
      <c r="A145" s="163">
        <v>135</v>
      </c>
      <c r="B145" s="141" t="s">
        <v>1728</v>
      </c>
      <c r="C145" s="68">
        <v>2020</v>
      </c>
      <c r="D145" s="68" t="s">
        <v>12</v>
      </c>
      <c r="E145" s="142">
        <v>6330</v>
      </c>
      <c r="F145" s="142">
        <v>60</v>
      </c>
      <c r="G145" s="142">
        <v>380000</v>
      </c>
      <c r="H145" s="142">
        <v>60</v>
      </c>
      <c r="I145" s="141">
        <v>380000</v>
      </c>
    </row>
    <row r="146" spans="1:9" ht="15.75">
      <c r="A146" s="141">
        <v>136</v>
      </c>
      <c r="B146" s="141" t="s">
        <v>1770</v>
      </c>
      <c r="C146" s="68">
        <v>2020</v>
      </c>
      <c r="D146" s="68" t="s">
        <v>12</v>
      </c>
      <c r="E146" s="142">
        <v>61500</v>
      </c>
      <c r="F146" s="142">
        <v>1</v>
      </c>
      <c r="G146" s="142">
        <v>61500</v>
      </c>
      <c r="H146" s="142">
        <v>1</v>
      </c>
      <c r="I146" s="141">
        <v>61500</v>
      </c>
    </row>
    <row r="147" spans="1:9" ht="15.75">
      <c r="A147" s="163">
        <v>137</v>
      </c>
      <c r="B147" s="141" t="s">
        <v>1751</v>
      </c>
      <c r="C147" s="68">
        <v>2020</v>
      </c>
      <c r="D147" s="68" t="s">
        <v>12</v>
      </c>
      <c r="E147" s="142">
        <v>145000</v>
      </c>
      <c r="F147" s="142">
        <v>1</v>
      </c>
      <c r="G147" s="142">
        <v>145000</v>
      </c>
      <c r="H147" s="142">
        <v>1</v>
      </c>
      <c r="I147" s="141">
        <v>145000</v>
      </c>
    </row>
    <row r="148" spans="1:9" ht="15.75">
      <c r="A148" s="141">
        <v>138</v>
      </c>
      <c r="B148" s="141" t="s">
        <v>1678</v>
      </c>
      <c r="C148" s="68">
        <v>2020</v>
      </c>
      <c r="D148" s="68" t="s">
        <v>12</v>
      </c>
      <c r="E148" s="142">
        <v>15600</v>
      </c>
      <c r="F148" s="142">
        <v>1</v>
      </c>
      <c r="G148" s="142">
        <v>15600</v>
      </c>
      <c r="H148" s="142">
        <v>1</v>
      </c>
      <c r="I148" s="141">
        <v>15600</v>
      </c>
    </row>
    <row r="149" spans="1:9" ht="15.75">
      <c r="A149" s="163">
        <v>139</v>
      </c>
      <c r="B149" s="141" t="s">
        <v>1686</v>
      </c>
      <c r="C149" s="68">
        <v>2020</v>
      </c>
      <c r="D149" s="68" t="s">
        <v>12</v>
      </c>
      <c r="E149" s="142">
        <v>7487</v>
      </c>
      <c r="F149" s="142">
        <v>4</v>
      </c>
      <c r="G149" s="142">
        <v>29952</v>
      </c>
      <c r="H149" s="142">
        <v>4</v>
      </c>
      <c r="I149" s="141">
        <v>29952</v>
      </c>
    </row>
    <row r="150" spans="1:9" ht="15.75">
      <c r="A150" s="141">
        <v>140</v>
      </c>
      <c r="B150" s="141" t="s">
        <v>1771</v>
      </c>
      <c r="C150" s="68">
        <v>2020</v>
      </c>
      <c r="D150" s="68" t="s">
        <v>12</v>
      </c>
      <c r="E150" s="142">
        <v>5310</v>
      </c>
      <c r="F150" s="142">
        <v>4</v>
      </c>
      <c r="G150" s="142">
        <v>21240</v>
      </c>
      <c r="H150" s="142">
        <v>4</v>
      </c>
      <c r="I150" s="141">
        <v>21240</v>
      </c>
    </row>
    <row r="151" spans="1:9" ht="15.75">
      <c r="A151" s="141">
        <v>141</v>
      </c>
      <c r="B151" s="141" t="s">
        <v>1772</v>
      </c>
      <c r="C151" s="68">
        <v>2020</v>
      </c>
      <c r="D151" s="68" t="s">
        <v>12</v>
      </c>
      <c r="E151" s="142">
        <v>5400</v>
      </c>
      <c r="F151" s="142">
        <v>4</v>
      </c>
      <c r="G151" s="142">
        <v>21600</v>
      </c>
      <c r="H151" s="142">
        <v>4</v>
      </c>
      <c r="I151" s="141">
        <v>21600</v>
      </c>
    </row>
    <row r="152" spans="1:9" ht="15.75">
      <c r="A152" s="163">
        <v>142</v>
      </c>
      <c r="B152" s="141" t="s">
        <v>1773</v>
      </c>
      <c r="C152" s="68">
        <v>2020</v>
      </c>
      <c r="D152" s="68" t="s">
        <v>12</v>
      </c>
      <c r="E152" s="142">
        <v>1035</v>
      </c>
      <c r="F152" s="142">
        <v>4</v>
      </c>
      <c r="G152" s="142">
        <v>4140</v>
      </c>
      <c r="H152" s="142">
        <v>4</v>
      </c>
      <c r="I152" s="141">
        <v>4140</v>
      </c>
    </row>
    <row r="153" spans="1:9" ht="15.75">
      <c r="A153" s="141">
        <v>143</v>
      </c>
      <c r="B153" s="141" t="s">
        <v>1774</v>
      </c>
      <c r="C153" s="68">
        <v>2020</v>
      </c>
      <c r="D153" s="68" t="s">
        <v>12</v>
      </c>
      <c r="E153" s="142">
        <v>1400</v>
      </c>
      <c r="F153" s="142">
        <v>4</v>
      </c>
      <c r="G153" s="142">
        <v>5600</v>
      </c>
      <c r="H153" s="142">
        <v>4</v>
      </c>
      <c r="I153" s="141">
        <v>5600</v>
      </c>
    </row>
    <row r="154" spans="1:9" ht="15.75">
      <c r="A154" s="163">
        <v>144</v>
      </c>
      <c r="B154" s="141" t="s">
        <v>1775</v>
      </c>
      <c r="C154" s="68">
        <v>2020</v>
      </c>
      <c r="D154" s="68" t="s">
        <v>12</v>
      </c>
      <c r="E154" s="142">
        <v>2230</v>
      </c>
      <c r="F154" s="142">
        <v>1</v>
      </c>
      <c r="G154" s="142">
        <v>2230</v>
      </c>
      <c r="H154" s="142">
        <v>1</v>
      </c>
      <c r="I154" s="141">
        <v>2230</v>
      </c>
    </row>
    <row r="155" spans="1:9" ht="15.75">
      <c r="A155" s="141">
        <v>145</v>
      </c>
      <c r="B155" s="141" t="s">
        <v>1776</v>
      </c>
      <c r="C155" s="68">
        <v>2020</v>
      </c>
      <c r="D155" s="68" t="s">
        <v>12</v>
      </c>
      <c r="E155" s="142">
        <v>2000</v>
      </c>
      <c r="F155" s="142">
        <v>2</v>
      </c>
      <c r="G155" s="142">
        <v>4000</v>
      </c>
      <c r="H155" s="142">
        <v>2</v>
      </c>
      <c r="I155" s="141">
        <v>4000</v>
      </c>
    </row>
    <row r="156" spans="1:9" ht="15.75">
      <c r="A156" s="141">
        <v>146</v>
      </c>
      <c r="B156" s="166" t="s">
        <v>446</v>
      </c>
      <c r="C156" s="35">
        <v>2021</v>
      </c>
      <c r="D156" s="68" t="s">
        <v>12</v>
      </c>
      <c r="E156" s="36">
        <v>122000</v>
      </c>
      <c r="F156" s="36">
        <v>2</v>
      </c>
      <c r="G156" s="36">
        <v>244000</v>
      </c>
      <c r="H156" s="36">
        <v>2</v>
      </c>
      <c r="I156" s="36">
        <v>244000</v>
      </c>
    </row>
    <row r="157" spans="1:9" ht="15.75">
      <c r="A157" s="163">
        <v>147</v>
      </c>
      <c r="B157" s="141" t="s">
        <v>1777</v>
      </c>
      <c r="C157" s="68">
        <v>2021</v>
      </c>
      <c r="D157" s="68" t="s">
        <v>12</v>
      </c>
      <c r="E157" s="142">
        <v>12000</v>
      </c>
      <c r="F157" s="142">
        <v>4</v>
      </c>
      <c r="G157" s="142">
        <v>480000</v>
      </c>
      <c r="H157" s="142">
        <v>4</v>
      </c>
      <c r="I157" s="141">
        <v>480000</v>
      </c>
    </row>
    <row r="158" spans="1:9" ht="15.75">
      <c r="A158" s="141">
        <v>148</v>
      </c>
      <c r="B158" s="141" t="s">
        <v>1778</v>
      </c>
      <c r="C158" s="68">
        <v>2021</v>
      </c>
      <c r="D158" s="68" t="s">
        <v>12</v>
      </c>
      <c r="E158" s="142">
        <v>140000</v>
      </c>
      <c r="F158" s="142">
        <v>1</v>
      </c>
      <c r="G158" s="142">
        <v>140000</v>
      </c>
      <c r="H158" s="142">
        <v>1</v>
      </c>
      <c r="I158" s="141">
        <v>140000</v>
      </c>
    </row>
    <row r="159" spans="1:9" ht="15.75">
      <c r="A159" s="163">
        <v>149</v>
      </c>
      <c r="B159" s="141" t="s">
        <v>1779</v>
      </c>
      <c r="C159" s="68">
        <v>2021</v>
      </c>
      <c r="D159" s="68" t="s">
        <v>12</v>
      </c>
      <c r="E159" s="142">
        <v>81500</v>
      </c>
      <c r="F159" s="142">
        <v>1</v>
      </c>
      <c r="G159" s="142">
        <v>81500</v>
      </c>
      <c r="H159" s="142">
        <v>1</v>
      </c>
      <c r="I159" s="141">
        <v>81500</v>
      </c>
    </row>
    <row r="160" spans="1:9" ht="15.75">
      <c r="A160" s="141">
        <v>150</v>
      </c>
      <c r="B160" s="141" t="s">
        <v>154</v>
      </c>
      <c r="C160" s="68">
        <v>2021</v>
      </c>
      <c r="D160" s="68" t="s">
        <v>12</v>
      </c>
      <c r="E160" s="142">
        <v>200000</v>
      </c>
      <c r="F160" s="142">
        <v>1</v>
      </c>
      <c r="G160" s="142">
        <v>200000</v>
      </c>
      <c r="H160" s="142">
        <v>1</v>
      </c>
      <c r="I160" s="141">
        <v>200000</v>
      </c>
    </row>
    <row r="161" spans="1:9" ht="15.75">
      <c r="A161" s="163">
        <v>151</v>
      </c>
      <c r="B161" s="141" t="s">
        <v>1780</v>
      </c>
      <c r="C161" s="68">
        <v>2021</v>
      </c>
      <c r="D161" s="68" t="s">
        <v>12</v>
      </c>
      <c r="E161" s="142">
        <v>135000</v>
      </c>
      <c r="F161" s="142">
        <v>1</v>
      </c>
      <c r="G161" s="142">
        <v>135000</v>
      </c>
      <c r="H161" s="142">
        <v>1</v>
      </c>
      <c r="I161" s="141">
        <v>135000</v>
      </c>
    </row>
    <row r="162" spans="1:9" ht="15.75">
      <c r="A162" s="141">
        <v>152</v>
      </c>
      <c r="B162" s="141" t="s">
        <v>249</v>
      </c>
      <c r="C162" s="68">
        <v>2021</v>
      </c>
      <c r="D162" s="68" t="s">
        <v>12</v>
      </c>
      <c r="E162" s="142">
        <v>24263</v>
      </c>
      <c r="F162" s="142">
        <v>16</v>
      </c>
      <c r="G162" s="142">
        <v>388200</v>
      </c>
      <c r="H162" s="142">
        <v>1</v>
      </c>
      <c r="I162" s="141">
        <v>388200</v>
      </c>
    </row>
    <row r="163" spans="1:9" ht="15.75">
      <c r="A163" s="163">
        <v>153</v>
      </c>
      <c r="B163" s="141" t="s">
        <v>1781</v>
      </c>
      <c r="C163" s="68">
        <v>2021</v>
      </c>
      <c r="D163" s="68" t="s">
        <v>12</v>
      </c>
      <c r="E163" s="142">
        <v>56000</v>
      </c>
      <c r="F163" s="142">
        <v>1</v>
      </c>
      <c r="G163" s="142">
        <v>56000</v>
      </c>
      <c r="H163" s="142">
        <v>1</v>
      </c>
      <c r="I163" s="141">
        <v>56000</v>
      </c>
    </row>
    <row r="164" spans="1:9" ht="15.75">
      <c r="A164" s="141">
        <v>154</v>
      </c>
      <c r="B164" s="141" t="s">
        <v>1782</v>
      </c>
      <c r="C164" s="68">
        <v>2021</v>
      </c>
      <c r="D164" s="68" t="s">
        <v>12</v>
      </c>
      <c r="E164" s="142">
        <v>280</v>
      </c>
      <c r="F164" s="142">
        <v>124</v>
      </c>
      <c r="G164" s="142">
        <v>34720</v>
      </c>
      <c r="H164" s="142">
        <v>124</v>
      </c>
      <c r="I164" s="141">
        <v>34720</v>
      </c>
    </row>
    <row r="165" spans="1:9" ht="15.75">
      <c r="A165" s="163">
        <v>155</v>
      </c>
      <c r="B165" s="141" t="s">
        <v>1783</v>
      </c>
      <c r="C165" s="68">
        <v>2021</v>
      </c>
      <c r="D165" s="68" t="s">
        <v>12</v>
      </c>
      <c r="E165" s="142">
        <v>350</v>
      </c>
      <c r="F165" s="142">
        <v>133</v>
      </c>
      <c r="G165" s="142">
        <v>46550</v>
      </c>
      <c r="H165" s="142">
        <v>133</v>
      </c>
      <c r="I165" s="141">
        <v>46550</v>
      </c>
    </row>
    <row r="166" spans="1:9" ht="15.75">
      <c r="A166" s="141">
        <v>156</v>
      </c>
      <c r="B166" s="141" t="s">
        <v>1784</v>
      </c>
      <c r="C166" s="68">
        <v>2021</v>
      </c>
      <c r="D166" s="68" t="s">
        <v>12</v>
      </c>
      <c r="E166" s="142">
        <v>350</v>
      </c>
      <c r="F166" s="142">
        <v>127</v>
      </c>
      <c r="G166" s="142">
        <v>44450</v>
      </c>
      <c r="H166" s="142">
        <v>127</v>
      </c>
      <c r="I166" s="141">
        <v>44450</v>
      </c>
    </row>
    <row r="167" spans="1:9" ht="15.75">
      <c r="A167" s="163">
        <v>157</v>
      </c>
      <c r="B167" s="141" t="s">
        <v>1473</v>
      </c>
      <c r="C167" s="68">
        <v>2021</v>
      </c>
      <c r="D167" s="68" t="s">
        <v>12</v>
      </c>
      <c r="E167" s="142">
        <v>67</v>
      </c>
      <c r="F167" s="142">
        <v>126</v>
      </c>
      <c r="G167" s="142">
        <v>8442</v>
      </c>
      <c r="H167" s="142">
        <v>126</v>
      </c>
      <c r="I167" s="141">
        <v>8442</v>
      </c>
    </row>
    <row r="168" spans="1:9" ht="15.75">
      <c r="A168" s="141">
        <v>158</v>
      </c>
      <c r="B168" s="141" t="s">
        <v>1785</v>
      </c>
      <c r="C168" s="68">
        <v>2021</v>
      </c>
      <c r="D168" s="68" t="s">
        <v>12</v>
      </c>
      <c r="E168" s="142">
        <v>560</v>
      </c>
      <c r="F168" s="142">
        <v>7</v>
      </c>
      <c r="G168" s="142">
        <v>3920</v>
      </c>
      <c r="H168" s="142">
        <v>7</v>
      </c>
      <c r="I168" s="141">
        <v>3920</v>
      </c>
    </row>
    <row r="169" spans="1:9" ht="15.75">
      <c r="A169" s="163">
        <v>159</v>
      </c>
      <c r="B169" s="169" t="s">
        <v>1786</v>
      </c>
      <c r="C169" s="68">
        <v>2021</v>
      </c>
      <c r="D169" s="68" t="s">
        <v>12</v>
      </c>
      <c r="E169" s="142">
        <v>35000</v>
      </c>
      <c r="F169" s="142">
        <v>1</v>
      </c>
      <c r="G169" s="142">
        <v>35000</v>
      </c>
      <c r="H169" s="142">
        <v>1</v>
      </c>
      <c r="I169" s="142">
        <v>35000</v>
      </c>
    </row>
    <row r="170" spans="1:9" ht="15.75">
      <c r="A170" s="141">
        <v>160</v>
      </c>
      <c r="B170" s="141" t="s">
        <v>1687</v>
      </c>
      <c r="C170" s="68">
        <v>2021</v>
      </c>
      <c r="D170" s="68" t="s">
        <v>12</v>
      </c>
      <c r="E170" s="142">
        <v>1350</v>
      </c>
      <c r="F170" s="142">
        <v>2</v>
      </c>
      <c r="G170" s="142">
        <v>2700</v>
      </c>
      <c r="H170" s="142">
        <v>2</v>
      </c>
      <c r="I170" s="141">
        <v>2700</v>
      </c>
    </row>
    <row r="171" spans="1:9" ht="15.75">
      <c r="A171" s="163">
        <v>161</v>
      </c>
      <c r="B171" s="141" t="s">
        <v>1787</v>
      </c>
      <c r="C171" s="68">
        <v>2021</v>
      </c>
      <c r="D171" s="68" t="s">
        <v>12</v>
      </c>
      <c r="E171" s="142">
        <v>13000</v>
      </c>
      <c r="F171" s="142">
        <v>1</v>
      </c>
      <c r="G171" s="142">
        <v>13000</v>
      </c>
      <c r="H171" s="142">
        <v>1</v>
      </c>
      <c r="I171" s="141">
        <v>13000</v>
      </c>
    </row>
    <row r="172" spans="1:9" ht="15.75">
      <c r="A172" s="141">
        <v>162</v>
      </c>
      <c r="B172" s="141" t="s">
        <v>1788</v>
      </c>
      <c r="C172" s="68">
        <v>2021</v>
      </c>
      <c r="D172" s="68" t="s">
        <v>12</v>
      </c>
      <c r="E172" s="142">
        <v>20000</v>
      </c>
      <c r="F172" s="142">
        <v>1</v>
      </c>
      <c r="G172" s="142">
        <v>20000</v>
      </c>
      <c r="H172" s="142">
        <v>1</v>
      </c>
      <c r="I172" s="141">
        <v>20000</v>
      </c>
    </row>
    <row r="173" spans="1:9" ht="15.75">
      <c r="A173" s="163">
        <v>163</v>
      </c>
      <c r="B173" s="167" t="s">
        <v>1789</v>
      </c>
      <c r="C173" s="68">
        <v>2021</v>
      </c>
      <c r="D173" s="68" t="s">
        <v>12</v>
      </c>
      <c r="E173" s="142">
        <v>250</v>
      </c>
      <c r="F173" s="142">
        <v>12</v>
      </c>
      <c r="G173" s="142">
        <v>3000</v>
      </c>
      <c r="H173" s="142">
        <v>12</v>
      </c>
      <c r="I173" s="141">
        <v>3000</v>
      </c>
    </row>
    <row r="174" spans="1:9" ht="15.75">
      <c r="A174" s="141">
        <v>164</v>
      </c>
      <c r="B174" s="167" t="s">
        <v>1689</v>
      </c>
      <c r="C174" s="68">
        <v>2021</v>
      </c>
      <c r="D174" s="68" t="s">
        <v>12</v>
      </c>
      <c r="E174" s="142">
        <v>6500</v>
      </c>
      <c r="F174" s="142">
        <v>1</v>
      </c>
      <c r="G174" s="142">
        <v>6500</v>
      </c>
      <c r="H174" s="142">
        <v>1</v>
      </c>
      <c r="I174" s="141">
        <v>6500</v>
      </c>
    </row>
    <row r="175" spans="1:9" ht="15.75">
      <c r="A175" s="163">
        <v>165</v>
      </c>
      <c r="B175" s="167" t="s">
        <v>1695</v>
      </c>
      <c r="C175" s="68">
        <v>2021</v>
      </c>
      <c r="D175" s="68" t="s">
        <v>12</v>
      </c>
      <c r="E175" s="142">
        <v>1200</v>
      </c>
      <c r="F175" s="142">
        <v>4</v>
      </c>
      <c r="G175" s="142">
        <v>4800</v>
      </c>
      <c r="H175" s="142">
        <v>4</v>
      </c>
      <c r="I175" s="141">
        <v>4800</v>
      </c>
    </row>
    <row r="176" spans="1:9" ht="15.75">
      <c r="A176" s="141">
        <v>166</v>
      </c>
      <c r="B176" s="167" t="s">
        <v>1698</v>
      </c>
      <c r="C176" s="68">
        <v>2021</v>
      </c>
      <c r="D176" s="68" t="s">
        <v>12</v>
      </c>
      <c r="E176" s="142">
        <v>6500</v>
      </c>
      <c r="F176" s="142">
        <v>1</v>
      </c>
      <c r="G176" s="142">
        <v>6500</v>
      </c>
      <c r="H176" s="142">
        <v>1</v>
      </c>
      <c r="I176" s="141">
        <v>6500</v>
      </c>
    </row>
    <row r="177" spans="1:9" ht="15.75">
      <c r="A177" s="163">
        <v>167</v>
      </c>
      <c r="B177" s="167" t="s">
        <v>1759</v>
      </c>
      <c r="C177" s="68">
        <v>2021</v>
      </c>
      <c r="D177" s="68" t="s">
        <v>12</v>
      </c>
      <c r="E177" s="142">
        <v>15000</v>
      </c>
      <c r="F177" s="142">
        <v>1</v>
      </c>
      <c r="G177" s="142">
        <v>15000</v>
      </c>
      <c r="H177" s="142">
        <v>1</v>
      </c>
      <c r="I177" s="141">
        <v>15000</v>
      </c>
    </row>
    <row r="178" spans="1:9" ht="15.75">
      <c r="A178" s="141">
        <v>168</v>
      </c>
      <c r="B178" s="167" t="s">
        <v>1790</v>
      </c>
      <c r="C178" s="68">
        <v>2022</v>
      </c>
      <c r="D178" s="68" t="s">
        <v>12</v>
      </c>
      <c r="E178" s="142">
        <v>4286</v>
      </c>
      <c r="F178" s="142">
        <v>60</v>
      </c>
      <c r="G178" s="142">
        <v>257160</v>
      </c>
      <c r="H178" s="142">
        <v>60</v>
      </c>
      <c r="I178" s="141">
        <v>257160</v>
      </c>
    </row>
    <row r="179" spans="1:9" ht="15.75">
      <c r="A179" s="163">
        <v>169</v>
      </c>
      <c r="B179" s="167" t="s">
        <v>119</v>
      </c>
      <c r="C179" s="68">
        <v>2022</v>
      </c>
      <c r="D179" s="68" t="s">
        <v>12</v>
      </c>
      <c r="E179" s="142">
        <v>30350</v>
      </c>
      <c r="F179" s="142">
        <v>2</v>
      </c>
      <c r="G179" s="142">
        <v>60700</v>
      </c>
      <c r="H179" s="142">
        <v>2</v>
      </c>
      <c r="I179" s="141">
        <v>60700</v>
      </c>
    </row>
    <row r="180" spans="1:9" ht="15.75">
      <c r="A180" s="141">
        <v>170</v>
      </c>
      <c r="B180" s="167" t="s">
        <v>1461</v>
      </c>
      <c r="C180" s="68">
        <v>2022</v>
      </c>
      <c r="D180" s="68" t="s">
        <v>364</v>
      </c>
      <c r="E180" s="142"/>
      <c r="F180" s="142">
        <v>13</v>
      </c>
      <c r="G180" s="142"/>
      <c r="H180" s="142">
        <v>13</v>
      </c>
      <c r="I180" s="141"/>
    </row>
    <row r="181" spans="1:9" ht="15.75">
      <c r="A181" s="163">
        <v>171</v>
      </c>
      <c r="B181" s="167" t="s">
        <v>1744</v>
      </c>
      <c r="C181" s="68">
        <v>2022</v>
      </c>
      <c r="D181" s="68" t="s">
        <v>12</v>
      </c>
      <c r="E181" s="142">
        <v>2200</v>
      </c>
      <c r="F181" s="142">
        <v>4</v>
      </c>
      <c r="G181" s="142">
        <v>8800</v>
      </c>
      <c r="H181" s="142">
        <v>4</v>
      </c>
      <c r="I181" s="141">
        <v>8800</v>
      </c>
    </row>
    <row r="182" spans="1:9" ht="15.75">
      <c r="A182" s="141">
        <v>172</v>
      </c>
      <c r="B182" s="167" t="s">
        <v>1791</v>
      </c>
      <c r="C182" s="68">
        <v>2022</v>
      </c>
      <c r="D182" s="68" t="s">
        <v>12</v>
      </c>
      <c r="E182" s="142">
        <v>1500</v>
      </c>
      <c r="F182" s="142">
        <v>4</v>
      </c>
      <c r="G182" s="142">
        <v>6000</v>
      </c>
      <c r="H182" s="142">
        <v>4</v>
      </c>
      <c r="I182" s="141">
        <v>6000</v>
      </c>
    </row>
    <row r="183" spans="1:9" ht="15.75">
      <c r="A183" s="163">
        <v>173</v>
      </c>
      <c r="B183" s="167" t="s">
        <v>1764</v>
      </c>
      <c r="C183" s="68">
        <v>2022</v>
      </c>
      <c r="D183" s="68" t="s">
        <v>12</v>
      </c>
      <c r="E183" s="142">
        <v>550</v>
      </c>
      <c r="F183" s="142">
        <v>3</v>
      </c>
      <c r="G183" s="142">
        <v>1650</v>
      </c>
      <c r="H183" s="142">
        <v>3</v>
      </c>
      <c r="I183" s="141">
        <v>1650</v>
      </c>
    </row>
    <row r="184" spans="1:9" ht="15.75">
      <c r="A184" s="141">
        <v>174</v>
      </c>
      <c r="B184" s="167" t="s">
        <v>752</v>
      </c>
      <c r="C184" s="68">
        <v>2022</v>
      </c>
      <c r="D184" s="68" t="s">
        <v>12</v>
      </c>
      <c r="E184" s="142">
        <v>4500</v>
      </c>
      <c r="F184" s="142">
        <v>4</v>
      </c>
      <c r="G184" s="142">
        <v>18000</v>
      </c>
      <c r="H184" s="142">
        <v>4</v>
      </c>
      <c r="I184" s="141">
        <v>18000</v>
      </c>
    </row>
    <row r="185" spans="1:9" ht="15.75">
      <c r="A185" s="163">
        <v>175</v>
      </c>
      <c r="B185" s="167" t="s">
        <v>1792</v>
      </c>
      <c r="C185" s="68">
        <v>2022</v>
      </c>
      <c r="D185" s="68" t="s">
        <v>12</v>
      </c>
      <c r="E185" s="142">
        <v>800</v>
      </c>
      <c r="F185" s="142">
        <v>30</v>
      </c>
      <c r="G185" s="142">
        <v>24000</v>
      </c>
      <c r="H185" s="142">
        <v>30</v>
      </c>
      <c r="I185" s="141">
        <v>24000</v>
      </c>
    </row>
    <row r="186" spans="1:9" ht="15.75">
      <c r="A186" s="141">
        <v>176</v>
      </c>
      <c r="B186" s="167" t="s">
        <v>1793</v>
      </c>
      <c r="C186" s="68">
        <v>2022</v>
      </c>
      <c r="D186" s="68" t="s">
        <v>12</v>
      </c>
      <c r="E186" s="142">
        <v>1500</v>
      </c>
      <c r="F186" s="142">
        <v>1</v>
      </c>
      <c r="G186" s="142">
        <v>1500</v>
      </c>
      <c r="H186" s="142">
        <v>1</v>
      </c>
      <c r="I186" s="141">
        <v>1500</v>
      </c>
    </row>
    <row r="187" spans="1:9" ht="15.75">
      <c r="A187" s="141">
        <v>177</v>
      </c>
      <c r="B187" s="167" t="s">
        <v>1461</v>
      </c>
      <c r="C187" s="68">
        <v>2022</v>
      </c>
      <c r="D187" s="68" t="s">
        <v>12</v>
      </c>
      <c r="E187" s="142">
        <v>15000</v>
      </c>
      <c r="F187" s="142">
        <v>1</v>
      </c>
      <c r="G187" s="142">
        <v>15000</v>
      </c>
      <c r="H187" s="142">
        <v>1</v>
      </c>
      <c r="I187" s="141">
        <v>15000</v>
      </c>
    </row>
    <row r="188" spans="1:9" ht="15.75">
      <c r="A188" s="141">
        <v>178</v>
      </c>
      <c r="B188" s="167" t="s">
        <v>1794</v>
      </c>
      <c r="C188" s="68">
        <v>2022</v>
      </c>
      <c r="D188" s="68" t="s">
        <v>12</v>
      </c>
      <c r="E188" s="142">
        <v>30000</v>
      </c>
      <c r="F188" s="142">
        <v>1</v>
      </c>
      <c r="G188" s="142">
        <v>30000</v>
      </c>
      <c r="H188" s="142">
        <v>1</v>
      </c>
      <c r="I188" s="141">
        <v>30000</v>
      </c>
    </row>
    <row r="189" spans="1:9" ht="15.75">
      <c r="A189" s="141">
        <v>179</v>
      </c>
      <c r="B189" s="167" t="s">
        <v>1795</v>
      </c>
      <c r="C189" s="68">
        <v>2022</v>
      </c>
      <c r="D189" s="68" t="s">
        <v>12</v>
      </c>
      <c r="E189" s="142">
        <v>100000</v>
      </c>
      <c r="F189" s="142">
        <v>1</v>
      </c>
      <c r="G189" s="142">
        <v>100000</v>
      </c>
      <c r="H189" s="142">
        <v>1</v>
      </c>
      <c r="I189" s="141">
        <v>100000</v>
      </c>
    </row>
    <row r="190" spans="1:9" ht="15.75">
      <c r="A190" s="141">
        <v>180</v>
      </c>
      <c r="B190" s="167" t="s">
        <v>1796</v>
      </c>
      <c r="C190" s="68">
        <v>2022</v>
      </c>
      <c r="D190" s="68" t="s">
        <v>12</v>
      </c>
      <c r="E190" s="142">
        <v>8500</v>
      </c>
      <c r="F190" s="142">
        <v>1</v>
      </c>
      <c r="G190" s="142">
        <v>8500</v>
      </c>
      <c r="H190" s="142">
        <v>1</v>
      </c>
      <c r="I190" s="141">
        <v>8500</v>
      </c>
    </row>
    <row r="191" spans="1:9" ht="15.75">
      <c r="A191" s="163">
        <v>181</v>
      </c>
      <c r="B191" s="167" t="s">
        <v>1797</v>
      </c>
      <c r="C191" s="68">
        <v>2022</v>
      </c>
      <c r="D191" s="68" t="s">
        <v>12</v>
      </c>
      <c r="E191" s="142">
        <v>12000</v>
      </c>
      <c r="F191" s="142">
        <v>1</v>
      </c>
      <c r="G191" s="142">
        <v>12000</v>
      </c>
      <c r="H191" s="142">
        <v>1</v>
      </c>
      <c r="I191" s="141">
        <v>12000</v>
      </c>
    </row>
    <row r="192" spans="1:9" ht="15.75">
      <c r="A192" s="141">
        <v>182</v>
      </c>
      <c r="B192" s="167" t="s">
        <v>1798</v>
      </c>
      <c r="C192" s="68">
        <v>2022</v>
      </c>
      <c r="D192" s="68" t="s">
        <v>12</v>
      </c>
      <c r="E192" s="142">
        <v>10500</v>
      </c>
      <c r="F192" s="142">
        <v>1</v>
      </c>
      <c r="G192" s="142">
        <v>10500</v>
      </c>
      <c r="H192" s="142">
        <v>1</v>
      </c>
      <c r="I192" s="141">
        <v>10500</v>
      </c>
    </row>
    <row r="193" spans="1:9" ht="15.75">
      <c r="A193" s="163">
        <v>183</v>
      </c>
      <c r="B193" s="167" t="s">
        <v>1799</v>
      </c>
      <c r="C193" s="68">
        <v>2023</v>
      </c>
      <c r="D193" s="68" t="s">
        <v>12</v>
      </c>
      <c r="E193" s="142"/>
      <c r="F193" s="142">
        <v>18</v>
      </c>
      <c r="G193" s="142"/>
      <c r="H193" s="142">
        <v>18</v>
      </c>
      <c r="I193" s="141"/>
    </row>
    <row r="194" spans="1:9" ht="15.75">
      <c r="A194" s="141">
        <v>184</v>
      </c>
      <c r="B194" s="167" t="s">
        <v>1800</v>
      </c>
      <c r="C194" s="68">
        <v>2023</v>
      </c>
      <c r="D194" s="68" t="s">
        <v>12</v>
      </c>
      <c r="E194" s="142"/>
      <c r="F194" s="142">
        <v>1</v>
      </c>
      <c r="G194" s="142"/>
      <c r="H194" s="142">
        <v>1</v>
      </c>
      <c r="I194" s="141"/>
    </row>
    <row r="195" spans="1:9" ht="15.75">
      <c r="A195" s="141">
        <v>185</v>
      </c>
      <c r="B195" s="167" t="s">
        <v>1801</v>
      </c>
      <c r="C195" s="68">
        <v>2023</v>
      </c>
      <c r="D195" s="68" t="s">
        <v>12</v>
      </c>
      <c r="E195" s="142"/>
      <c r="F195" s="142">
        <v>4</v>
      </c>
      <c r="G195" s="142"/>
      <c r="H195" s="142">
        <v>4</v>
      </c>
      <c r="I195" s="141"/>
    </row>
    <row r="196" spans="1:9" ht="15.75">
      <c r="A196" s="163">
        <v>186</v>
      </c>
      <c r="B196" s="167" t="s">
        <v>1802</v>
      </c>
      <c r="C196" s="68">
        <v>2023</v>
      </c>
      <c r="D196" s="68" t="s">
        <v>12</v>
      </c>
      <c r="E196" s="142"/>
      <c r="F196" s="142">
        <v>150</v>
      </c>
      <c r="G196" s="142"/>
      <c r="H196" s="142">
        <v>150</v>
      </c>
      <c r="I196" s="141"/>
    </row>
    <row r="197" spans="1:9" ht="15.75">
      <c r="A197" s="163">
        <v>187</v>
      </c>
      <c r="B197" s="167" t="s">
        <v>1803</v>
      </c>
      <c r="C197" s="68">
        <v>2023</v>
      </c>
      <c r="D197" s="68" t="s">
        <v>12</v>
      </c>
      <c r="E197" s="142"/>
      <c r="F197" s="142">
        <v>7</v>
      </c>
      <c r="G197" s="142"/>
      <c r="H197" s="142">
        <v>7</v>
      </c>
      <c r="I197" s="141"/>
    </row>
    <row r="198" spans="1:9" ht="15.75">
      <c r="A198" s="141">
        <v>188</v>
      </c>
      <c r="B198" s="167" t="s">
        <v>1706</v>
      </c>
      <c r="C198" s="68">
        <v>2023</v>
      </c>
      <c r="D198" s="68" t="s">
        <v>12</v>
      </c>
      <c r="E198" s="142"/>
      <c r="F198" s="142">
        <v>17</v>
      </c>
      <c r="G198" s="142"/>
      <c r="H198" s="142">
        <v>17</v>
      </c>
      <c r="I198" s="141"/>
    </row>
    <row r="199" spans="1:9" ht="15.75">
      <c r="A199" s="163">
        <v>189</v>
      </c>
      <c r="B199" s="167" t="s">
        <v>1804</v>
      </c>
      <c r="C199" s="68">
        <v>2023</v>
      </c>
      <c r="D199" s="68" t="s">
        <v>12</v>
      </c>
      <c r="E199" s="142"/>
      <c r="F199" s="142">
        <v>4</v>
      </c>
      <c r="G199" s="142"/>
      <c r="H199" s="142">
        <v>4</v>
      </c>
      <c r="I199" s="141"/>
    </row>
    <row r="200" spans="1:9" ht="15.75">
      <c r="A200" s="141">
        <v>190</v>
      </c>
      <c r="B200" s="167" t="s">
        <v>1805</v>
      </c>
      <c r="C200" s="68">
        <v>2023</v>
      </c>
      <c r="D200" s="68" t="s">
        <v>12</v>
      </c>
      <c r="E200" s="142"/>
      <c r="F200" s="142">
        <v>6</v>
      </c>
      <c r="G200" s="142"/>
      <c r="H200" s="142">
        <v>6</v>
      </c>
      <c r="I200" s="141"/>
    </row>
    <row r="201" spans="1:9" ht="15.75">
      <c r="A201" s="163">
        <v>191</v>
      </c>
      <c r="B201" s="167" t="s">
        <v>1689</v>
      </c>
      <c r="C201" s="68">
        <v>2023</v>
      </c>
      <c r="D201" s="68" t="s">
        <v>12</v>
      </c>
      <c r="E201" s="142"/>
      <c r="F201" s="142">
        <v>1</v>
      </c>
      <c r="G201" s="142"/>
      <c r="H201" s="142">
        <v>1</v>
      </c>
      <c r="I201" s="141"/>
    </row>
    <row r="202" spans="1:9" ht="15.75">
      <c r="A202" s="141">
        <v>192</v>
      </c>
      <c r="B202" s="167" t="s">
        <v>1806</v>
      </c>
      <c r="C202" s="68">
        <v>2023</v>
      </c>
      <c r="D202" s="68" t="s">
        <v>12</v>
      </c>
      <c r="E202" s="142"/>
      <c r="F202" s="142">
        <v>12</v>
      </c>
      <c r="G202" s="142"/>
      <c r="H202" s="142">
        <v>12</v>
      </c>
      <c r="I202" s="141"/>
    </row>
    <row r="203" spans="1:9" ht="15.75">
      <c r="A203" s="141">
        <v>193</v>
      </c>
      <c r="B203" s="168" t="s">
        <v>1807</v>
      </c>
      <c r="C203" s="68">
        <v>2023</v>
      </c>
      <c r="D203" s="68" t="s">
        <v>12</v>
      </c>
      <c r="E203" s="142"/>
      <c r="F203" s="142">
        <v>1</v>
      </c>
      <c r="G203" s="142"/>
      <c r="H203" s="142">
        <v>1</v>
      </c>
      <c r="I203" s="141"/>
    </row>
    <row r="204" spans="1:9" ht="15.75">
      <c r="A204" s="163">
        <v>194</v>
      </c>
      <c r="B204" s="168" t="s">
        <v>1808</v>
      </c>
      <c r="C204" s="68">
        <v>2023</v>
      </c>
      <c r="D204" s="68" t="s">
        <v>12</v>
      </c>
      <c r="E204" s="142"/>
      <c r="F204" s="142">
        <v>1</v>
      </c>
      <c r="G204" s="142"/>
      <c r="H204" s="142">
        <v>1</v>
      </c>
      <c r="I204" s="141"/>
    </row>
    <row r="205" spans="1:9" ht="15.75">
      <c r="A205" s="141">
        <v>195</v>
      </c>
      <c r="B205" s="168" t="s">
        <v>1809</v>
      </c>
      <c r="C205" s="68">
        <v>2023</v>
      </c>
      <c r="D205" s="68" t="s">
        <v>12</v>
      </c>
      <c r="E205" s="142"/>
      <c r="F205" s="142">
        <v>1</v>
      </c>
      <c r="G205" s="142"/>
      <c r="H205" s="142">
        <v>1</v>
      </c>
      <c r="I205" s="141"/>
    </row>
    <row r="206" spans="1:9" ht="15.75">
      <c r="A206" s="163">
        <v>196</v>
      </c>
      <c r="B206" s="168" t="s">
        <v>1810</v>
      </c>
      <c r="C206" s="68">
        <v>2023</v>
      </c>
      <c r="D206" s="68" t="s">
        <v>12</v>
      </c>
      <c r="E206" s="142"/>
      <c r="F206" s="142">
        <v>1</v>
      </c>
      <c r="G206" s="142"/>
      <c r="H206" s="142">
        <v>1</v>
      </c>
      <c r="I206" s="141"/>
    </row>
    <row r="207" spans="1:9" ht="15.75">
      <c r="A207" s="141">
        <v>197</v>
      </c>
      <c r="B207" s="168" t="s">
        <v>1811</v>
      </c>
      <c r="C207" s="68">
        <v>2023</v>
      </c>
      <c r="D207" s="68" t="s">
        <v>12</v>
      </c>
      <c r="E207" s="142"/>
      <c r="F207" s="142">
        <v>1</v>
      </c>
      <c r="G207" s="142"/>
      <c r="H207" s="142">
        <v>1</v>
      </c>
      <c r="I207" s="141"/>
    </row>
    <row r="208" spans="1:9" ht="15.75">
      <c r="A208" s="163">
        <v>198</v>
      </c>
      <c r="B208" s="168" t="s">
        <v>1812</v>
      </c>
      <c r="C208" s="68">
        <v>2023</v>
      </c>
      <c r="D208" s="68" t="s">
        <v>12</v>
      </c>
      <c r="E208" s="142"/>
      <c r="F208" s="142">
        <v>1</v>
      </c>
      <c r="G208" s="142"/>
      <c r="H208" s="142">
        <v>1</v>
      </c>
      <c r="I208" s="141"/>
    </row>
    <row r="209" spans="1:9" ht="15.75">
      <c r="A209" s="141">
        <v>199</v>
      </c>
      <c r="B209" s="168" t="s">
        <v>1813</v>
      </c>
      <c r="C209" s="68">
        <v>2023</v>
      </c>
      <c r="D209" s="68" t="s">
        <v>12</v>
      </c>
      <c r="E209" s="142"/>
      <c r="F209" s="142">
        <v>1</v>
      </c>
      <c r="G209" s="142"/>
      <c r="H209" s="142">
        <v>1</v>
      </c>
      <c r="I209" s="141"/>
    </row>
    <row r="210" spans="1:9" ht="15.75">
      <c r="A210" s="163">
        <v>200</v>
      </c>
      <c r="B210" s="168" t="s">
        <v>1814</v>
      </c>
      <c r="C210" s="68">
        <v>2023</v>
      </c>
      <c r="D210" s="68" t="s">
        <v>12</v>
      </c>
      <c r="E210" s="142"/>
      <c r="F210" s="142">
        <v>2</v>
      </c>
      <c r="G210" s="142"/>
      <c r="H210" s="142">
        <v>2</v>
      </c>
      <c r="I210" s="141"/>
    </row>
    <row r="211" spans="1:9" ht="15.75">
      <c r="A211" s="141">
        <v>201</v>
      </c>
      <c r="B211" s="168" t="s">
        <v>1710</v>
      </c>
      <c r="C211" s="68">
        <v>2023</v>
      </c>
      <c r="D211" s="68" t="s">
        <v>12</v>
      </c>
      <c r="E211" s="142"/>
      <c r="F211" s="142">
        <v>1</v>
      </c>
      <c r="G211" s="142"/>
      <c r="H211" s="142">
        <v>1</v>
      </c>
      <c r="I211" s="141"/>
    </row>
    <row r="212" spans="1:9" ht="15.75">
      <c r="A212" s="163">
        <v>202</v>
      </c>
      <c r="B212" s="168" t="s">
        <v>1815</v>
      </c>
      <c r="C212" s="68">
        <v>2023</v>
      </c>
      <c r="D212" s="68" t="s">
        <v>12</v>
      </c>
      <c r="E212" s="142"/>
      <c r="F212" s="142">
        <v>1</v>
      </c>
      <c r="G212" s="142"/>
      <c r="H212" s="142">
        <v>1</v>
      </c>
      <c r="I212" s="141"/>
    </row>
    <row r="213" spans="1:9" ht="15.75">
      <c r="A213" s="163">
        <v>203</v>
      </c>
      <c r="B213" s="168" t="s">
        <v>1816</v>
      </c>
      <c r="C213" s="68">
        <v>2023</v>
      </c>
      <c r="D213" s="68" t="s">
        <v>12</v>
      </c>
      <c r="E213" s="142"/>
      <c r="F213" s="142">
        <v>1</v>
      </c>
      <c r="G213" s="142"/>
      <c r="H213" s="142">
        <v>1</v>
      </c>
      <c r="I213" s="141"/>
    </row>
    <row r="214" spans="1:9" ht="15.75">
      <c r="A214" s="141">
        <v>204</v>
      </c>
      <c r="B214" s="168" t="s">
        <v>867</v>
      </c>
      <c r="C214" s="68">
        <v>2023</v>
      </c>
      <c r="D214" s="68" t="s">
        <v>12</v>
      </c>
      <c r="E214" s="142"/>
      <c r="F214" s="142">
        <v>1</v>
      </c>
      <c r="G214" s="142"/>
      <c r="H214" s="142">
        <v>1</v>
      </c>
      <c r="I214" s="141"/>
    </row>
    <row r="215" spans="1:9" ht="15.75">
      <c r="A215" s="163">
        <v>205</v>
      </c>
      <c r="B215" s="168" t="s">
        <v>1817</v>
      </c>
      <c r="C215" s="68">
        <v>2023</v>
      </c>
      <c r="D215" s="68" t="s">
        <v>12</v>
      </c>
      <c r="E215" s="142"/>
      <c r="F215" s="142">
        <v>1</v>
      </c>
      <c r="G215" s="142"/>
      <c r="H215" s="142">
        <v>1</v>
      </c>
      <c r="I215" s="141"/>
    </row>
    <row r="216" spans="1:9" ht="15.75">
      <c r="A216" s="141">
        <v>206</v>
      </c>
      <c r="B216" s="168" t="s">
        <v>1818</v>
      </c>
      <c r="C216" s="68">
        <v>2023</v>
      </c>
      <c r="D216" s="68" t="s">
        <v>12</v>
      </c>
      <c r="E216" s="142"/>
      <c r="F216" s="142">
        <v>2</v>
      </c>
      <c r="G216" s="142"/>
      <c r="H216" s="142">
        <v>2</v>
      </c>
      <c r="I216" s="141"/>
    </row>
    <row r="217" spans="1:9" ht="15.75">
      <c r="A217" s="163">
        <v>207</v>
      </c>
      <c r="B217" s="168" t="s">
        <v>1708</v>
      </c>
      <c r="C217" s="68">
        <v>2023</v>
      </c>
      <c r="D217" s="68" t="s">
        <v>12</v>
      </c>
      <c r="E217" s="142"/>
      <c r="F217" s="142">
        <v>1</v>
      </c>
      <c r="G217" s="142"/>
      <c r="H217" s="142">
        <v>1</v>
      </c>
      <c r="I217" s="141"/>
    </row>
    <row r="218" spans="1:9" ht="15.75">
      <c r="A218" s="163">
        <v>208</v>
      </c>
      <c r="B218" s="169" t="s">
        <v>1819</v>
      </c>
      <c r="C218" s="68">
        <v>2023</v>
      </c>
      <c r="D218" s="68" t="s">
        <v>12</v>
      </c>
      <c r="E218" s="142"/>
      <c r="F218" s="142">
        <v>1</v>
      </c>
      <c r="G218" s="142"/>
      <c r="H218" s="142">
        <v>1</v>
      </c>
      <c r="I218" s="141"/>
    </row>
    <row r="219" spans="1:9" ht="15.75">
      <c r="A219" s="163">
        <v>209</v>
      </c>
      <c r="B219" s="169" t="s">
        <v>1820</v>
      </c>
      <c r="C219" s="68">
        <v>2023</v>
      </c>
      <c r="D219" s="68" t="s">
        <v>12</v>
      </c>
      <c r="E219" s="142"/>
      <c r="F219" s="142">
        <v>1</v>
      </c>
      <c r="G219" s="142"/>
      <c r="H219" s="142">
        <v>1</v>
      </c>
      <c r="I219" s="141"/>
    </row>
    <row r="220" spans="1:9" ht="15.75">
      <c r="A220" s="163">
        <v>210</v>
      </c>
      <c r="B220" s="169" t="s">
        <v>1821</v>
      </c>
      <c r="C220" s="68">
        <v>2023</v>
      </c>
      <c r="D220" s="68" t="s">
        <v>12</v>
      </c>
      <c r="E220" s="142"/>
      <c r="F220" s="142">
        <v>1</v>
      </c>
      <c r="G220" s="142"/>
      <c r="H220" s="142">
        <v>1</v>
      </c>
      <c r="I220" s="141"/>
    </row>
    <row r="221" spans="1:9" ht="15.75">
      <c r="A221" s="163">
        <v>211</v>
      </c>
      <c r="B221" s="169" t="s">
        <v>1822</v>
      </c>
      <c r="C221" s="68">
        <v>2023</v>
      </c>
      <c r="D221" s="68" t="s">
        <v>12</v>
      </c>
      <c r="E221" s="142"/>
      <c r="F221" s="142">
        <v>1</v>
      </c>
      <c r="G221" s="142"/>
      <c r="H221" s="142">
        <v>1</v>
      </c>
      <c r="I221" s="141"/>
    </row>
    <row r="222" spans="1:9" ht="15.75">
      <c r="A222" s="163">
        <v>212</v>
      </c>
      <c r="B222" s="169" t="s">
        <v>1823</v>
      </c>
      <c r="C222" s="68">
        <v>2023</v>
      </c>
      <c r="D222" s="68" t="s">
        <v>12</v>
      </c>
      <c r="E222" s="142"/>
      <c r="F222" s="142">
        <v>2</v>
      </c>
      <c r="G222" s="142"/>
      <c r="H222" s="142">
        <v>2</v>
      </c>
      <c r="I222" s="141"/>
    </row>
    <row r="223" spans="1:9" ht="15.75">
      <c r="A223" s="163">
        <v>213</v>
      </c>
      <c r="B223" s="169" t="s">
        <v>1824</v>
      </c>
      <c r="C223" s="68">
        <v>2023</v>
      </c>
      <c r="D223" s="68" t="s">
        <v>12</v>
      </c>
      <c r="E223" s="142"/>
      <c r="F223" s="142">
        <v>2</v>
      </c>
      <c r="G223" s="142"/>
      <c r="H223" s="142">
        <v>2</v>
      </c>
      <c r="I223" s="141"/>
    </row>
    <row r="224" spans="1:9" ht="15.75">
      <c r="A224" s="163">
        <v>214</v>
      </c>
      <c r="B224" s="169" t="s">
        <v>1825</v>
      </c>
      <c r="C224" s="68">
        <v>2023</v>
      </c>
      <c r="D224" s="68" t="s">
        <v>12</v>
      </c>
      <c r="E224" s="142"/>
      <c r="F224" s="142">
        <v>1</v>
      </c>
      <c r="G224" s="142"/>
      <c r="H224" s="142">
        <v>1</v>
      </c>
      <c r="I224" s="141"/>
    </row>
    <row r="225" spans="1:9" ht="31.5">
      <c r="A225" s="163">
        <v>215</v>
      </c>
      <c r="B225" s="169" t="s">
        <v>1826</v>
      </c>
      <c r="C225" s="68">
        <v>2023</v>
      </c>
      <c r="D225" s="68" t="s">
        <v>12</v>
      </c>
      <c r="E225" s="142"/>
      <c r="F225" s="142">
        <v>1</v>
      </c>
      <c r="G225" s="142"/>
      <c r="H225" s="142">
        <v>1</v>
      </c>
      <c r="I225" s="141"/>
    </row>
    <row r="226" spans="1:9" ht="15.75">
      <c r="A226" s="163">
        <v>216</v>
      </c>
      <c r="B226" s="169" t="s">
        <v>1827</v>
      </c>
      <c r="C226" s="68">
        <v>2023</v>
      </c>
      <c r="D226" s="68" t="s">
        <v>12</v>
      </c>
      <c r="E226" s="142"/>
      <c r="F226" s="142">
        <v>1</v>
      </c>
      <c r="G226" s="142"/>
      <c r="H226" s="142">
        <v>1</v>
      </c>
      <c r="I226" s="141"/>
    </row>
    <row r="227" spans="1:9" ht="15.75">
      <c r="A227" s="163">
        <v>217</v>
      </c>
      <c r="B227" s="169" t="s">
        <v>1828</v>
      </c>
      <c r="C227" s="68">
        <v>2023</v>
      </c>
      <c r="D227" s="68" t="s">
        <v>12</v>
      </c>
      <c r="E227" s="142"/>
      <c r="F227" s="142">
        <v>6</v>
      </c>
      <c r="G227" s="142"/>
      <c r="H227" s="142">
        <v>6</v>
      </c>
      <c r="I227" s="141"/>
    </row>
    <row r="228" spans="1:9" ht="15.75">
      <c r="A228" s="163">
        <v>218</v>
      </c>
      <c r="B228" s="169" t="s">
        <v>1829</v>
      </c>
      <c r="C228" s="68">
        <v>2023</v>
      </c>
      <c r="D228" s="68" t="s">
        <v>12</v>
      </c>
      <c r="E228" s="142"/>
      <c r="F228" s="142">
        <v>12</v>
      </c>
      <c r="G228" s="142"/>
      <c r="H228" s="142">
        <v>12</v>
      </c>
      <c r="I228" s="141"/>
    </row>
    <row r="229" spans="1:9" ht="15.75">
      <c r="A229" s="163">
        <v>219</v>
      </c>
      <c r="B229" s="169" t="s">
        <v>1229</v>
      </c>
      <c r="C229" s="68">
        <v>2023</v>
      </c>
      <c r="D229" s="68" t="s">
        <v>12</v>
      </c>
      <c r="E229" s="142"/>
      <c r="F229" s="142">
        <v>3</v>
      </c>
      <c r="G229" s="142"/>
      <c r="H229" s="142">
        <v>3</v>
      </c>
      <c r="I229" s="141"/>
    </row>
    <row r="230" spans="1:9" ht="15.75">
      <c r="A230" s="163">
        <v>220</v>
      </c>
      <c r="B230" s="169" t="s">
        <v>1830</v>
      </c>
      <c r="C230" s="68">
        <v>2023</v>
      </c>
      <c r="D230" s="68" t="s">
        <v>12</v>
      </c>
      <c r="E230" s="142"/>
      <c r="F230" s="142">
        <v>1</v>
      </c>
      <c r="G230" s="142"/>
      <c r="H230" s="142">
        <v>1</v>
      </c>
      <c r="I230" s="141"/>
    </row>
    <row r="231" spans="1:9" ht="15.75">
      <c r="A231" s="163">
        <v>221</v>
      </c>
      <c r="B231" s="169" t="s">
        <v>1831</v>
      </c>
      <c r="C231" s="68">
        <v>2023</v>
      </c>
      <c r="D231" s="68" t="s">
        <v>12</v>
      </c>
      <c r="E231" s="142"/>
      <c r="F231" s="142">
        <v>1</v>
      </c>
      <c r="G231" s="142"/>
      <c r="H231" s="142">
        <v>1</v>
      </c>
      <c r="I231" s="141"/>
    </row>
    <row r="232" spans="1:9" ht="15.75">
      <c r="A232" s="163">
        <v>222</v>
      </c>
      <c r="B232" s="169" t="s">
        <v>1832</v>
      </c>
      <c r="C232" s="68">
        <v>2023</v>
      </c>
      <c r="D232" s="68" t="s">
        <v>12</v>
      </c>
      <c r="E232" s="142"/>
      <c r="F232" s="142">
        <v>3</v>
      </c>
      <c r="G232" s="142"/>
      <c r="H232" s="142">
        <v>3</v>
      </c>
      <c r="I232" s="141"/>
    </row>
    <row r="233" spans="1:9" ht="15.75">
      <c r="A233" s="163">
        <v>223</v>
      </c>
      <c r="B233" s="169" t="s">
        <v>1833</v>
      </c>
      <c r="C233" s="68">
        <v>2023</v>
      </c>
      <c r="D233" s="68" t="s">
        <v>12</v>
      </c>
      <c r="E233" s="142"/>
      <c r="F233" s="142">
        <v>2</v>
      </c>
      <c r="G233" s="142"/>
      <c r="H233" s="142">
        <v>2</v>
      </c>
      <c r="I233" s="141"/>
    </row>
    <row r="234" spans="1:9" ht="15.75">
      <c r="A234" s="163">
        <v>224</v>
      </c>
      <c r="B234" s="169" t="s">
        <v>1834</v>
      </c>
      <c r="C234" s="68">
        <v>2023</v>
      </c>
      <c r="D234" s="68" t="s">
        <v>12</v>
      </c>
      <c r="E234" s="142"/>
      <c r="F234" s="142">
        <v>18</v>
      </c>
      <c r="G234" s="142"/>
      <c r="H234" s="142">
        <v>18</v>
      </c>
      <c r="I234" s="141"/>
    </row>
    <row r="235" spans="1:9" ht="15.75">
      <c r="A235" s="163">
        <v>225</v>
      </c>
      <c r="B235" s="169" t="s">
        <v>1730</v>
      </c>
      <c r="C235" s="68">
        <v>2023</v>
      </c>
      <c r="D235" s="68" t="s">
        <v>12</v>
      </c>
      <c r="E235" s="142"/>
      <c r="F235" s="142">
        <v>4</v>
      </c>
      <c r="G235" s="142"/>
      <c r="H235" s="142">
        <v>4</v>
      </c>
      <c r="I235" s="141"/>
    </row>
    <row r="236" spans="1:9" ht="15.75">
      <c r="A236" s="163">
        <v>226</v>
      </c>
      <c r="B236" s="169" t="s">
        <v>1835</v>
      </c>
      <c r="C236" s="68">
        <v>2023</v>
      </c>
      <c r="D236" s="68" t="s">
        <v>12</v>
      </c>
      <c r="E236" s="142"/>
      <c r="F236" s="142">
        <v>1</v>
      </c>
      <c r="G236" s="142"/>
      <c r="H236" s="142">
        <v>1</v>
      </c>
      <c r="I236" s="141"/>
    </row>
    <row r="237" spans="1:9" ht="15.75">
      <c r="A237" s="163">
        <v>227</v>
      </c>
      <c r="B237" s="169" t="s">
        <v>1796</v>
      </c>
      <c r="C237" s="68">
        <v>2023</v>
      </c>
      <c r="D237" s="68" t="s">
        <v>12</v>
      </c>
      <c r="E237" s="142"/>
      <c r="F237" s="142">
        <v>5</v>
      </c>
      <c r="G237" s="142"/>
      <c r="H237" s="142">
        <v>5</v>
      </c>
      <c r="I237" s="141"/>
    </row>
    <row r="238" spans="1:9" ht="15.75">
      <c r="A238" s="163">
        <v>228</v>
      </c>
      <c r="B238" s="169" t="s">
        <v>1836</v>
      </c>
      <c r="C238" s="68">
        <v>2023</v>
      </c>
      <c r="D238" s="68" t="s">
        <v>12</v>
      </c>
      <c r="E238" s="142"/>
      <c r="F238" s="142">
        <v>4</v>
      </c>
      <c r="G238" s="142"/>
      <c r="H238" s="142">
        <v>4</v>
      </c>
      <c r="I238" s="141"/>
    </row>
    <row r="239" spans="1:9" ht="15.75">
      <c r="A239" s="163">
        <v>229</v>
      </c>
      <c r="B239" s="169" t="s">
        <v>1696</v>
      </c>
      <c r="C239" s="68">
        <v>2023</v>
      </c>
      <c r="D239" s="68" t="s">
        <v>12</v>
      </c>
      <c r="E239" s="142"/>
      <c r="F239" s="142">
        <v>3</v>
      </c>
      <c r="G239" s="142"/>
      <c r="H239" s="142">
        <v>3</v>
      </c>
      <c r="I239" s="141"/>
    </row>
    <row r="240" spans="1:9" ht="15.75">
      <c r="A240" s="163">
        <v>230</v>
      </c>
      <c r="B240" s="169" t="s">
        <v>1837</v>
      </c>
      <c r="C240" s="68">
        <v>2023</v>
      </c>
      <c r="D240" s="68" t="s">
        <v>12</v>
      </c>
      <c r="E240" s="142"/>
      <c r="F240" s="142">
        <v>2</v>
      </c>
      <c r="G240" s="142"/>
      <c r="H240" s="142">
        <v>2</v>
      </c>
      <c r="I240" s="141"/>
    </row>
    <row r="241" spans="1:9" ht="31.5">
      <c r="A241" s="163">
        <v>231</v>
      </c>
      <c r="B241" s="169" t="s">
        <v>1838</v>
      </c>
      <c r="C241" s="68">
        <v>2023</v>
      </c>
      <c r="D241" s="68" t="s">
        <v>12</v>
      </c>
      <c r="E241" s="142"/>
      <c r="F241" s="142">
        <v>4</v>
      </c>
      <c r="G241" s="142"/>
      <c r="H241" s="142">
        <v>4</v>
      </c>
      <c r="I241" s="141"/>
    </row>
    <row r="242" spans="1:9" ht="31.5">
      <c r="A242" s="163">
        <v>232</v>
      </c>
      <c r="B242" s="169" t="s">
        <v>1839</v>
      </c>
      <c r="C242" s="68">
        <v>2023</v>
      </c>
      <c r="D242" s="68" t="s">
        <v>12</v>
      </c>
      <c r="E242" s="142"/>
      <c r="F242" s="142">
        <v>2</v>
      </c>
      <c r="G242" s="142"/>
      <c r="H242" s="142">
        <v>2</v>
      </c>
      <c r="I242" s="141"/>
    </row>
    <row r="243" spans="1:9" ht="15.75">
      <c r="A243" s="163">
        <v>233</v>
      </c>
      <c r="B243" s="169" t="s">
        <v>1716</v>
      </c>
      <c r="C243" s="68">
        <v>2023</v>
      </c>
      <c r="D243" s="68" t="s">
        <v>12</v>
      </c>
      <c r="E243" s="142"/>
      <c r="F243" s="142">
        <v>1</v>
      </c>
      <c r="G243" s="142"/>
      <c r="H243" s="142">
        <v>1</v>
      </c>
      <c r="I243" s="141"/>
    </row>
    <row r="244" spans="1:9" ht="15.75">
      <c r="A244" s="163">
        <v>234</v>
      </c>
      <c r="B244" s="169" t="s">
        <v>1840</v>
      </c>
      <c r="C244" s="68">
        <v>2023</v>
      </c>
      <c r="D244" s="68" t="s">
        <v>12</v>
      </c>
      <c r="E244" s="142"/>
      <c r="F244" s="142">
        <v>1</v>
      </c>
      <c r="G244" s="142"/>
      <c r="H244" s="142">
        <v>1</v>
      </c>
      <c r="I244" s="141"/>
    </row>
    <row r="245" spans="1:9" ht="15.75">
      <c r="A245" s="163">
        <v>235</v>
      </c>
      <c r="B245" s="169" t="s">
        <v>1841</v>
      </c>
      <c r="C245" s="68">
        <v>2023</v>
      </c>
      <c r="D245" s="68" t="s">
        <v>12</v>
      </c>
      <c r="E245" s="142"/>
      <c r="F245" s="142">
        <v>2</v>
      </c>
      <c r="G245" s="142"/>
      <c r="H245" s="142">
        <v>2</v>
      </c>
      <c r="I245" s="141"/>
    </row>
    <row r="246" spans="1:9" ht="15.75">
      <c r="A246" s="163">
        <v>236</v>
      </c>
      <c r="B246" s="169" t="s">
        <v>173</v>
      </c>
      <c r="C246" s="68">
        <v>2023</v>
      </c>
      <c r="D246" s="68" t="s">
        <v>12</v>
      </c>
      <c r="E246" s="142"/>
      <c r="F246" s="142">
        <v>5</v>
      </c>
      <c r="G246" s="142"/>
      <c r="H246" s="142">
        <v>5</v>
      </c>
      <c r="I246" s="141"/>
    </row>
    <row r="247" spans="1:9" ht="15.75">
      <c r="A247" s="163">
        <v>237</v>
      </c>
      <c r="B247" s="169" t="s">
        <v>1842</v>
      </c>
      <c r="C247" s="68">
        <v>2023</v>
      </c>
      <c r="D247" s="68" t="s">
        <v>12</v>
      </c>
      <c r="E247" s="142"/>
      <c r="F247" s="142">
        <v>2</v>
      </c>
      <c r="G247" s="142"/>
      <c r="H247" s="142">
        <v>2</v>
      </c>
      <c r="I247" s="141"/>
    </row>
    <row r="248" spans="1:9" ht="15.75">
      <c r="A248" s="163">
        <v>238</v>
      </c>
      <c r="B248" s="169" t="s">
        <v>1068</v>
      </c>
      <c r="C248" s="68">
        <v>2023</v>
      </c>
      <c r="D248" s="68" t="s">
        <v>12</v>
      </c>
      <c r="E248" s="142"/>
      <c r="F248" s="142">
        <v>28</v>
      </c>
      <c r="G248" s="142"/>
      <c r="H248" s="142">
        <v>28</v>
      </c>
      <c r="I248" s="141"/>
    </row>
    <row r="249" spans="1:9" ht="15.75">
      <c r="A249" s="163">
        <v>239</v>
      </c>
      <c r="B249" s="169" t="s">
        <v>1843</v>
      </c>
      <c r="C249" s="68">
        <v>2023</v>
      </c>
      <c r="D249" s="68" t="s">
        <v>12</v>
      </c>
      <c r="E249" s="142"/>
      <c r="F249" s="142">
        <v>14</v>
      </c>
      <c r="G249" s="142"/>
      <c r="H249" s="142">
        <v>14</v>
      </c>
      <c r="I249" s="141"/>
    </row>
    <row r="250" spans="1:9" ht="15.75">
      <c r="A250" s="163">
        <v>240</v>
      </c>
      <c r="B250" s="169" t="s">
        <v>1783</v>
      </c>
      <c r="C250" s="68">
        <v>2023</v>
      </c>
      <c r="D250" s="68" t="s">
        <v>12</v>
      </c>
      <c r="E250" s="142"/>
      <c r="F250" s="142">
        <v>170</v>
      </c>
      <c r="G250" s="142"/>
      <c r="H250" s="142">
        <v>170</v>
      </c>
      <c r="I250" s="141"/>
    </row>
    <row r="251" spans="1:9" ht="15.75">
      <c r="A251" s="163">
        <v>241</v>
      </c>
      <c r="B251" s="169" t="s">
        <v>1844</v>
      </c>
      <c r="C251" s="68">
        <v>2023</v>
      </c>
      <c r="D251" s="68" t="s">
        <v>12</v>
      </c>
      <c r="E251" s="142"/>
      <c r="F251" s="142">
        <v>170</v>
      </c>
      <c r="G251" s="142"/>
      <c r="H251" s="142">
        <v>170</v>
      </c>
      <c r="I251" s="141"/>
    </row>
    <row r="252" spans="1:9" ht="15.75">
      <c r="A252" s="163">
        <v>242</v>
      </c>
      <c r="B252" s="169" t="s">
        <v>1782</v>
      </c>
      <c r="C252" s="68">
        <v>2023</v>
      </c>
      <c r="D252" s="68" t="s">
        <v>12</v>
      </c>
      <c r="E252" s="142"/>
      <c r="F252" s="142">
        <v>170</v>
      </c>
      <c r="G252" s="142"/>
      <c r="H252" s="142">
        <v>170</v>
      </c>
      <c r="I252" s="141"/>
    </row>
    <row r="253" spans="1:9" ht="15.75">
      <c r="A253" s="163">
        <v>243</v>
      </c>
      <c r="B253" s="169" t="s">
        <v>1845</v>
      </c>
      <c r="C253" s="68">
        <v>2023</v>
      </c>
      <c r="D253" s="68" t="s">
        <v>12</v>
      </c>
      <c r="E253" s="142"/>
      <c r="F253" s="142">
        <v>168</v>
      </c>
      <c r="G253" s="142"/>
      <c r="H253" s="142">
        <v>168</v>
      </c>
      <c r="I253" s="141"/>
    </row>
    <row r="254" spans="1:9" ht="15.75">
      <c r="A254" s="163">
        <v>244</v>
      </c>
      <c r="B254" s="169" t="s">
        <v>1846</v>
      </c>
      <c r="C254" s="68">
        <v>2023</v>
      </c>
      <c r="D254" s="68" t="s">
        <v>12</v>
      </c>
      <c r="E254" s="142"/>
      <c r="F254" s="142">
        <v>30</v>
      </c>
      <c r="G254" s="142"/>
      <c r="H254" s="142">
        <v>30</v>
      </c>
      <c r="I254" s="141"/>
    </row>
    <row r="255" spans="1:9" ht="15.75">
      <c r="A255" s="163">
        <v>245</v>
      </c>
      <c r="B255" s="169" t="s">
        <v>1847</v>
      </c>
      <c r="C255" s="68">
        <v>2023</v>
      </c>
      <c r="D255" s="68" t="s">
        <v>12</v>
      </c>
      <c r="E255" s="142"/>
      <c r="F255" s="142">
        <v>81</v>
      </c>
      <c r="G255" s="142"/>
      <c r="H255" s="142">
        <v>81</v>
      </c>
      <c r="I255" s="141"/>
    </row>
    <row r="256" spans="1:9" ht="15.75">
      <c r="A256" s="163">
        <v>246</v>
      </c>
      <c r="B256" s="169" t="s">
        <v>1848</v>
      </c>
      <c r="C256" s="68">
        <v>2023</v>
      </c>
      <c r="D256" s="68" t="s">
        <v>12</v>
      </c>
      <c r="E256" s="142"/>
      <c r="F256" s="142">
        <v>16</v>
      </c>
      <c r="G256" s="142"/>
      <c r="H256" s="142">
        <v>16</v>
      </c>
      <c r="I256" s="141"/>
    </row>
    <row r="257" spans="1:9" ht="15.75">
      <c r="A257" s="170">
        <v>247</v>
      </c>
      <c r="B257" s="169" t="s">
        <v>1849</v>
      </c>
      <c r="C257" s="68">
        <v>2023</v>
      </c>
      <c r="D257" s="68" t="s">
        <v>12</v>
      </c>
      <c r="E257" s="142"/>
      <c r="F257" s="142">
        <v>25</v>
      </c>
      <c r="G257" s="142"/>
      <c r="H257" s="142">
        <v>25</v>
      </c>
      <c r="I257" s="142"/>
    </row>
    <row r="258" spans="1:9" ht="15.75">
      <c r="A258" s="170">
        <v>248</v>
      </c>
      <c r="B258" s="169" t="s">
        <v>1850</v>
      </c>
      <c r="C258" s="68">
        <v>2023</v>
      </c>
      <c r="D258" s="68" t="s">
        <v>12</v>
      </c>
      <c r="E258" s="142"/>
      <c r="F258" s="142">
        <v>4</v>
      </c>
      <c r="G258" s="142"/>
      <c r="H258" s="142">
        <v>4</v>
      </c>
      <c r="I258" s="142"/>
    </row>
    <row r="259" spans="1:9" ht="15.75">
      <c r="A259" s="170">
        <v>249</v>
      </c>
      <c r="B259" s="169" t="s">
        <v>1698</v>
      </c>
      <c r="C259" s="68">
        <v>2023</v>
      </c>
      <c r="D259" s="68" t="s">
        <v>12</v>
      </c>
      <c r="E259" s="142"/>
      <c r="F259" s="142">
        <v>4</v>
      </c>
      <c r="G259" s="142"/>
      <c r="H259" s="142">
        <v>4</v>
      </c>
      <c r="I259" s="142"/>
    </row>
    <row r="260" spans="1:9" ht="15.75">
      <c r="A260" s="170">
        <v>250</v>
      </c>
      <c r="B260" s="169" t="s">
        <v>1851</v>
      </c>
      <c r="C260" s="68">
        <v>2023</v>
      </c>
      <c r="D260" s="68" t="s">
        <v>12</v>
      </c>
      <c r="E260" s="142"/>
      <c r="F260" s="142">
        <v>1</v>
      </c>
      <c r="G260" s="142"/>
      <c r="H260" s="142">
        <v>1</v>
      </c>
      <c r="I260" s="142"/>
    </row>
    <row r="261" spans="1:9" ht="31.5">
      <c r="A261" s="170">
        <v>251</v>
      </c>
      <c r="B261" s="169" t="s">
        <v>1852</v>
      </c>
      <c r="C261" s="68">
        <v>2023</v>
      </c>
      <c r="D261" s="68" t="s">
        <v>12</v>
      </c>
      <c r="E261" s="142"/>
      <c r="F261" s="142">
        <v>4</v>
      </c>
      <c r="G261" s="142"/>
      <c r="H261" s="142">
        <v>4</v>
      </c>
      <c r="I261" s="142"/>
    </row>
    <row r="262" spans="1:9" ht="15.75">
      <c r="A262" s="170">
        <v>252</v>
      </c>
      <c r="B262" s="169" t="s">
        <v>1772</v>
      </c>
      <c r="C262" s="68">
        <v>2023</v>
      </c>
      <c r="D262" s="68" t="s">
        <v>12</v>
      </c>
      <c r="E262" s="142"/>
      <c r="F262" s="142">
        <v>4</v>
      </c>
      <c r="G262" s="142"/>
      <c r="H262" s="142">
        <v>4</v>
      </c>
      <c r="I262" s="142"/>
    </row>
    <row r="263" spans="1:9" ht="15.75">
      <c r="A263" s="170">
        <v>253</v>
      </c>
      <c r="B263" s="169" t="s">
        <v>911</v>
      </c>
      <c r="C263" s="68">
        <v>2023</v>
      </c>
      <c r="D263" s="68" t="s">
        <v>12</v>
      </c>
      <c r="E263" s="142"/>
      <c r="F263" s="142">
        <v>1</v>
      </c>
      <c r="G263" s="142"/>
      <c r="H263" s="142">
        <v>1</v>
      </c>
      <c r="I263" s="142"/>
    </row>
    <row r="264" spans="1:9" ht="15.75">
      <c r="A264" s="170">
        <v>254</v>
      </c>
      <c r="B264" s="169" t="s">
        <v>1853</v>
      </c>
      <c r="C264" s="68">
        <v>2023</v>
      </c>
      <c r="D264" s="68" t="s">
        <v>12</v>
      </c>
      <c r="E264" s="142"/>
      <c r="F264" s="142">
        <v>42</v>
      </c>
      <c r="G264" s="142"/>
      <c r="H264" s="142">
        <v>42</v>
      </c>
      <c r="I264" s="142"/>
    </row>
    <row r="265" spans="1:9" ht="15.75">
      <c r="A265" s="170">
        <v>255</v>
      </c>
      <c r="B265" s="169" t="s">
        <v>1854</v>
      </c>
      <c r="C265" s="68">
        <v>2023</v>
      </c>
      <c r="D265" s="68" t="s">
        <v>12</v>
      </c>
      <c r="E265" s="142">
        <v>857</v>
      </c>
      <c r="F265" s="142">
        <v>140</v>
      </c>
      <c r="G265" s="142">
        <v>119980</v>
      </c>
      <c r="H265" s="142">
        <v>140</v>
      </c>
      <c r="I265" s="142">
        <v>119980</v>
      </c>
    </row>
    <row r="266" spans="1:9" ht="15.75">
      <c r="A266" s="170">
        <v>256</v>
      </c>
      <c r="B266" s="169" t="s">
        <v>1742</v>
      </c>
      <c r="C266" s="68">
        <v>2023</v>
      </c>
      <c r="D266" s="68" t="s">
        <v>12</v>
      </c>
      <c r="E266" s="142">
        <v>1200</v>
      </c>
      <c r="F266" s="142">
        <v>145</v>
      </c>
      <c r="G266" s="142">
        <v>174000</v>
      </c>
      <c r="H266" s="142">
        <v>45</v>
      </c>
      <c r="I266" s="142">
        <v>174000</v>
      </c>
    </row>
    <row r="267" spans="1:9" ht="15.75">
      <c r="A267" s="170">
        <v>257</v>
      </c>
      <c r="B267" s="169" t="s">
        <v>1822</v>
      </c>
      <c r="C267" s="68">
        <v>2023</v>
      </c>
      <c r="D267" s="68" t="s">
        <v>12</v>
      </c>
      <c r="E267" s="142"/>
      <c r="F267" s="142">
        <v>1</v>
      </c>
      <c r="G267" s="142"/>
      <c r="H267" s="142">
        <v>1</v>
      </c>
      <c r="I267" s="142"/>
    </row>
    <row r="268" spans="1:9" ht="15.75">
      <c r="A268" s="170">
        <v>258</v>
      </c>
      <c r="B268" s="169" t="s">
        <v>752</v>
      </c>
      <c r="C268" s="68">
        <v>2023</v>
      </c>
      <c r="D268" s="68" t="s">
        <v>12</v>
      </c>
      <c r="E268" s="142">
        <v>20000</v>
      </c>
      <c r="F268" s="142">
        <v>1</v>
      </c>
      <c r="G268" s="142">
        <v>20000</v>
      </c>
      <c r="H268" s="142">
        <v>1</v>
      </c>
      <c r="I268" s="142">
        <v>20000</v>
      </c>
    </row>
    <row r="269" spans="1:9" ht="15.75">
      <c r="A269" s="170">
        <v>259</v>
      </c>
      <c r="B269" s="169" t="s">
        <v>1855</v>
      </c>
      <c r="C269" s="68">
        <v>2023</v>
      </c>
      <c r="D269" s="68" t="s">
        <v>12</v>
      </c>
      <c r="E269" s="142"/>
      <c r="F269" s="142">
        <v>4</v>
      </c>
      <c r="G269" s="142"/>
      <c r="H269" s="142">
        <v>4</v>
      </c>
      <c r="I269" s="142"/>
    </row>
    <row r="270" spans="1:9" ht="15.75">
      <c r="A270" s="170">
        <v>260</v>
      </c>
      <c r="B270" s="169" t="s">
        <v>1486</v>
      </c>
      <c r="C270" s="68">
        <v>2023</v>
      </c>
      <c r="D270" s="68" t="s">
        <v>12</v>
      </c>
      <c r="E270" s="142"/>
      <c r="F270" s="142">
        <v>1</v>
      </c>
      <c r="G270" s="142"/>
      <c r="H270" s="142">
        <v>1</v>
      </c>
      <c r="I270" s="142"/>
    </row>
    <row r="271" spans="1:9" ht="15.75">
      <c r="A271" s="170">
        <v>261</v>
      </c>
      <c r="B271" s="169" t="s">
        <v>873</v>
      </c>
      <c r="C271" s="68">
        <v>2015</v>
      </c>
      <c r="D271" s="68" t="s">
        <v>12</v>
      </c>
      <c r="E271" s="142">
        <v>60000</v>
      </c>
      <c r="F271" s="142">
        <v>1</v>
      </c>
      <c r="G271" s="142">
        <v>60000</v>
      </c>
      <c r="H271" s="142">
        <v>1</v>
      </c>
      <c r="I271" s="142">
        <v>60000</v>
      </c>
    </row>
    <row r="272" spans="1:9" ht="15.75">
      <c r="A272" s="170"/>
      <c r="B272" s="169" t="s">
        <v>1856</v>
      </c>
      <c r="C272" s="68"/>
      <c r="D272" s="68"/>
      <c r="E272" s="142"/>
      <c r="F272" s="142"/>
      <c r="G272" s="142"/>
      <c r="H272" s="142">
        <f>SUM(H11:H271)</f>
        <v>4224</v>
      </c>
      <c r="I272" s="142">
        <f>SUM(I11:I271)</f>
        <v>7279029</v>
      </c>
    </row>
    <row r="279" spans="1:8" ht="16.5">
      <c r="A279" s="1229" t="s">
        <v>1857</v>
      </c>
      <c r="B279" s="1229"/>
      <c r="C279" s="1229"/>
      <c r="D279" s="1229"/>
      <c r="E279" s="1229"/>
      <c r="F279" s="1229"/>
      <c r="G279" s="1229"/>
      <c r="H279" s="1229"/>
    </row>
    <row r="280" spans="1:8" ht="16.5">
      <c r="A280" s="1229" t="s">
        <v>1858</v>
      </c>
      <c r="B280" s="1229" t="s">
        <v>720</v>
      </c>
      <c r="C280" s="1229"/>
      <c r="D280" s="1229"/>
      <c r="E280" s="1229"/>
      <c r="F280" s="1229"/>
      <c r="G280" s="1229"/>
      <c r="H280" s="1229"/>
    </row>
    <row r="281" spans="1:8" ht="15.75">
      <c r="A281" s="159"/>
      <c r="B281" s="172"/>
      <c r="C281" s="138"/>
      <c r="D281" s="173"/>
      <c r="E281" s="172"/>
      <c r="F281" s="173"/>
      <c r="G281" s="173"/>
      <c r="H281" s="172"/>
    </row>
    <row r="282" spans="1:8">
      <c r="A282" s="1230" t="s">
        <v>678</v>
      </c>
      <c r="B282" s="1230" t="s">
        <v>679</v>
      </c>
      <c r="C282" s="1232" t="s">
        <v>5</v>
      </c>
      <c r="D282" s="1234" t="s">
        <v>724</v>
      </c>
      <c r="E282" s="1236" t="s">
        <v>682</v>
      </c>
      <c r="F282" s="1237"/>
      <c r="G282" s="1228" t="s">
        <v>683</v>
      </c>
      <c r="H282" s="1228"/>
    </row>
    <row r="283" spans="1:8" ht="21">
      <c r="A283" s="1231"/>
      <c r="B283" s="1231"/>
      <c r="C283" s="1233"/>
      <c r="D283" s="1235"/>
      <c r="E283" s="184" t="s">
        <v>684</v>
      </c>
      <c r="F283" s="188" t="s">
        <v>685</v>
      </c>
      <c r="G283" s="162" t="s">
        <v>725</v>
      </c>
      <c r="H283" s="78" t="s">
        <v>726</v>
      </c>
    </row>
    <row r="284" spans="1:8" ht="15.75">
      <c r="A284" s="141">
        <v>1</v>
      </c>
      <c r="B284" s="141" t="s">
        <v>948</v>
      </c>
      <c r="C284" s="141" t="s">
        <v>949</v>
      </c>
      <c r="D284" s="142">
        <v>2985</v>
      </c>
      <c r="E284" s="141">
        <v>19</v>
      </c>
      <c r="F284" s="176">
        <f>SUM(D284*E284)</f>
        <v>56715</v>
      </c>
      <c r="G284" s="141">
        <f>SUM(E284)</f>
        <v>19</v>
      </c>
      <c r="H284" s="233">
        <f t="shared" ref="H284:H305" si="2">SUM(F284)</f>
        <v>56715</v>
      </c>
    </row>
    <row r="285" spans="1:8" ht="15.75">
      <c r="A285" s="163">
        <v>2</v>
      </c>
      <c r="B285" s="141" t="s">
        <v>950</v>
      </c>
      <c r="C285" s="141" t="s">
        <v>949</v>
      </c>
      <c r="D285" s="141">
        <v>432</v>
      </c>
      <c r="E285" s="142">
        <v>11.7</v>
      </c>
      <c r="F285" s="176">
        <v>5054</v>
      </c>
      <c r="G285" s="141">
        <f t="shared" ref="G285:G305" si="3">SUM(E285)</f>
        <v>11.7</v>
      </c>
      <c r="H285" s="233">
        <f t="shared" si="2"/>
        <v>5054</v>
      </c>
    </row>
    <row r="286" spans="1:8" ht="15.75">
      <c r="A286" s="141">
        <v>3</v>
      </c>
      <c r="B286" s="141" t="s">
        <v>951</v>
      </c>
      <c r="C286" s="141" t="s">
        <v>949</v>
      </c>
      <c r="D286" s="141">
        <v>462</v>
      </c>
      <c r="E286" s="142">
        <v>15.2</v>
      </c>
      <c r="F286" s="176">
        <f t="shared" ref="F286:F305" si="4">SUM(D286*E286)</f>
        <v>7022.4</v>
      </c>
      <c r="G286" s="141">
        <f t="shared" si="3"/>
        <v>15.2</v>
      </c>
      <c r="H286" s="233">
        <f t="shared" si="2"/>
        <v>7022.4</v>
      </c>
    </row>
    <row r="287" spans="1:8" ht="15.75">
      <c r="A287" s="163">
        <v>4</v>
      </c>
      <c r="B287" s="141" t="s">
        <v>952</v>
      </c>
      <c r="C287" s="141" t="s">
        <v>949</v>
      </c>
      <c r="D287" s="141">
        <v>432</v>
      </c>
      <c r="E287" s="142">
        <v>11.1</v>
      </c>
      <c r="F287" s="176">
        <f t="shared" si="4"/>
        <v>4795.2</v>
      </c>
      <c r="G287" s="141">
        <f t="shared" si="3"/>
        <v>11.1</v>
      </c>
      <c r="H287" s="233">
        <f t="shared" si="2"/>
        <v>4795.2</v>
      </c>
    </row>
    <row r="288" spans="1:8" ht="15.75">
      <c r="A288" s="141">
        <v>5</v>
      </c>
      <c r="B288" s="141" t="s">
        <v>953</v>
      </c>
      <c r="C288" s="141" t="s">
        <v>954</v>
      </c>
      <c r="D288" s="141">
        <v>924</v>
      </c>
      <c r="E288" s="142">
        <v>5.4</v>
      </c>
      <c r="F288" s="176">
        <f t="shared" si="4"/>
        <v>4989.6000000000004</v>
      </c>
      <c r="G288" s="141">
        <f t="shared" si="3"/>
        <v>5.4</v>
      </c>
      <c r="H288" s="233">
        <f t="shared" si="2"/>
        <v>4989.6000000000004</v>
      </c>
    </row>
    <row r="289" spans="1:8" ht="15.75">
      <c r="A289" s="141">
        <v>6</v>
      </c>
      <c r="B289" s="141" t="s">
        <v>956</v>
      </c>
      <c r="C289" s="141" t="s">
        <v>949</v>
      </c>
      <c r="D289" s="141">
        <v>668</v>
      </c>
      <c r="E289" s="142">
        <v>23</v>
      </c>
      <c r="F289" s="176">
        <f t="shared" si="4"/>
        <v>15364</v>
      </c>
      <c r="G289" s="141">
        <f t="shared" si="3"/>
        <v>23</v>
      </c>
      <c r="H289" s="233">
        <f t="shared" si="2"/>
        <v>15364</v>
      </c>
    </row>
    <row r="290" spans="1:8" ht="15.75">
      <c r="A290" s="163">
        <v>7</v>
      </c>
      <c r="B290" s="141" t="s">
        <v>957</v>
      </c>
      <c r="C290" s="141" t="s">
        <v>949</v>
      </c>
      <c r="D290" s="141">
        <v>410</v>
      </c>
      <c r="E290" s="142">
        <v>12.3</v>
      </c>
      <c r="F290" s="176">
        <f t="shared" si="4"/>
        <v>5043</v>
      </c>
      <c r="G290" s="141">
        <v>12.3</v>
      </c>
      <c r="H290" s="233">
        <f t="shared" si="2"/>
        <v>5043</v>
      </c>
    </row>
    <row r="291" spans="1:8" ht="15.75">
      <c r="A291" s="163">
        <v>8</v>
      </c>
      <c r="B291" s="10" t="s">
        <v>1859</v>
      </c>
      <c r="C291" s="141" t="s">
        <v>949</v>
      </c>
      <c r="D291" s="10">
        <v>1430</v>
      </c>
      <c r="E291" s="84">
        <v>4.22</v>
      </c>
      <c r="F291" s="176">
        <v>6034</v>
      </c>
      <c r="G291" s="141">
        <v>4.22</v>
      </c>
      <c r="H291" s="233">
        <v>6034</v>
      </c>
    </row>
    <row r="292" spans="1:8" ht="15.75">
      <c r="A292" s="141">
        <v>9</v>
      </c>
      <c r="B292" s="141" t="s">
        <v>958</v>
      </c>
      <c r="C292" s="141" t="s">
        <v>949</v>
      </c>
      <c r="D292" s="141">
        <v>294</v>
      </c>
      <c r="E292" s="142">
        <v>8.1999999999999993</v>
      </c>
      <c r="F292" s="176">
        <f t="shared" si="4"/>
        <v>2410.7999999999997</v>
      </c>
      <c r="G292" s="141">
        <f t="shared" si="3"/>
        <v>8.1999999999999993</v>
      </c>
      <c r="H292" s="233">
        <f t="shared" si="2"/>
        <v>2410.7999999999997</v>
      </c>
    </row>
    <row r="293" spans="1:8" ht="15.75">
      <c r="A293" s="141">
        <v>10</v>
      </c>
      <c r="B293" s="141" t="s">
        <v>960</v>
      </c>
      <c r="C293" s="141" t="s">
        <v>949</v>
      </c>
      <c r="D293" s="141">
        <v>690</v>
      </c>
      <c r="E293" s="142">
        <v>20.2</v>
      </c>
      <c r="F293" s="176">
        <f t="shared" si="4"/>
        <v>13938</v>
      </c>
      <c r="G293" s="141">
        <f t="shared" si="3"/>
        <v>20.2</v>
      </c>
      <c r="H293" s="233">
        <f t="shared" si="2"/>
        <v>13938</v>
      </c>
    </row>
    <row r="294" spans="1:8" ht="15.75">
      <c r="A294" s="141">
        <v>11</v>
      </c>
      <c r="B294" s="141" t="s">
        <v>961</v>
      </c>
      <c r="C294" s="141" t="s">
        <v>949</v>
      </c>
      <c r="D294" s="141">
        <v>337.5</v>
      </c>
      <c r="E294" s="142">
        <v>24.8</v>
      </c>
      <c r="F294" s="176">
        <f t="shared" si="4"/>
        <v>8370</v>
      </c>
      <c r="G294" s="141">
        <f t="shared" si="3"/>
        <v>24.8</v>
      </c>
      <c r="H294" s="233">
        <f t="shared" si="2"/>
        <v>8370</v>
      </c>
    </row>
    <row r="295" spans="1:8" ht="15.75">
      <c r="A295" s="163">
        <v>12</v>
      </c>
      <c r="B295" s="141" t="s">
        <v>964</v>
      </c>
      <c r="C295" s="141" t="s">
        <v>949</v>
      </c>
      <c r="D295" s="141">
        <v>4878</v>
      </c>
      <c r="E295" s="142">
        <v>0.4</v>
      </c>
      <c r="F295" s="176">
        <f t="shared" si="4"/>
        <v>1951.2</v>
      </c>
      <c r="G295" s="141">
        <f t="shared" si="3"/>
        <v>0.4</v>
      </c>
      <c r="H295" s="233">
        <f t="shared" si="2"/>
        <v>1951.2</v>
      </c>
    </row>
    <row r="296" spans="1:8" ht="15.75">
      <c r="A296" s="141">
        <v>13</v>
      </c>
      <c r="B296" s="141" t="s">
        <v>963</v>
      </c>
      <c r="C296" s="141" t="s">
        <v>949</v>
      </c>
      <c r="D296" s="141">
        <v>160</v>
      </c>
      <c r="E296" s="142">
        <v>27</v>
      </c>
      <c r="F296" s="176">
        <f t="shared" si="4"/>
        <v>4320</v>
      </c>
      <c r="G296" s="141">
        <f t="shared" si="3"/>
        <v>27</v>
      </c>
      <c r="H296" s="233">
        <f t="shared" si="2"/>
        <v>4320</v>
      </c>
    </row>
    <row r="297" spans="1:8" ht="15.75">
      <c r="A297" s="141">
        <v>14</v>
      </c>
      <c r="B297" s="141" t="s">
        <v>1359</v>
      </c>
      <c r="C297" s="141" t="s">
        <v>12</v>
      </c>
      <c r="D297" s="141">
        <v>602</v>
      </c>
      <c r="E297" s="142">
        <v>26</v>
      </c>
      <c r="F297" s="176">
        <f t="shared" si="4"/>
        <v>15652</v>
      </c>
      <c r="G297" s="141">
        <f t="shared" si="3"/>
        <v>26</v>
      </c>
      <c r="H297" s="233">
        <f t="shared" si="2"/>
        <v>15652</v>
      </c>
    </row>
    <row r="298" spans="1:8" ht="15.75">
      <c r="A298" s="163">
        <v>15</v>
      </c>
      <c r="B298" s="10" t="s">
        <v>1089</v>
      </c>
      <c r="C298" s="141" t="s">
        <v>1379</v>
      </c>
      <c r="D298" s="10">
        <v>282</v>
      </c>
      <c r="E298" s="84">
        <v>5</v>
      </c>
      <c r="F298" s="176">
        <v>1410</v>
      </c>
      <c r="G298" s="141">
        <v>5</v>
      </c>
      <c r="H298" s="233">
        <v>1410</v>
      </c>
    </row>
    <row r="299" spans="1:8" ht="15.75">
      <c r="A299" s="141">
        <v>16</v>
      </c>
      <c r="B299" s="10" t="s">
        <v>966</v>
      </c>
      <c r="C299" s="141" t="s">
        <v>949</v>
      </c>
      <c r="D299" s="10">
        <v>218.9</v>
      </c>
      <c r="E299" s="84">
        <v>43.3</v>
      </c>
      <c r="F299" s="176">
        <v>9697</v>
      </c>
      <c r="G299" s="141">
        <f t="shared" si="3"/>
        <v>43.3</v>
      </c>
      <c r="H299" s="233">
        <f t="shared" si="2"/>
        <v>9697</v>
      </c>
    </row>
    <row r="300" spans="1:8" ht="15.75">
      <c r="A300" s="163">
        <v>17</v>
      </c>
      <c r="B300" s="10" t="s">
        <v>1646</v>
      </c>
      <c r="C300" s="141" t="s">
        <v>949</v>
      </c>
      <c r="D300" s="10">
        <v>3400</v>
      </c>
      <c r="E300" s="84">
        <v>0.28999999999999998</v>
      </c>
      <c r="F300" s="176">
        <v>986</v>
      </c>
      <c r="G300" s="141">
        <v>0.28999999999999998</v>
      </c>
      <c r="H300" s="233">
        <v>986</v>
      </c>
    </row>
    <row r="301" spans="1:8" ht="15.75">
      <c r="A301" s="163">
        <v>18</v>
      </c>
      <c r="B301" s="10" t="s">
        <v>967</v>
      </c>
      <c r="C301" s="141" t="s">
        <v>949</v>
      </c>
      <c r="D301" s="10">
        <v>230</v>
      </c>
      <c r="E301" s="84">
        <v>6</v>
      </c>
      <c r="F301" s="176">
        <f t="shared" si="4"/>
        <v>1380</v>
      </c>
      <c r="G301" s="141">
        <f t="shared" si="3"/>
        <v>6</v>
      </c>
      <c r="H301" s="233">
        <f t="shared" si="2"/>
        <v>1380</v>
      </c>
    </row>
    <row r="302" spans="1:8" ht="15.75">
      <c r="A302" s="163">
        <v>19</v>
      </c>
      <c r="B302" s="10" t="s">
        <v>1860</v>
      </c>
      <c r="C302" s="141" t="s">
        <v>949</v>
      </c>
      <c r="D302" s="10">
        <v>1300</v>
      </c>
      <c r="E302" s="84">
        <v>2.2799999999999998</v>
      </c>
      <c r="F302" s="176">
        <f t="shared" si="4"/>
        <v>2963.9999999999995</v>
      </c>
      <c r="G302" s="141">
        <f t="shared" si="3"/>
        <v>2.2799999999999998</v>
      </c>
      <c r="H302" s="233">
        <f t="shared" si="2"/>
        <v>2963.9999999999995</v>
      </c>
    </row>
    <row r="303" spans="1:8" ht="15.75">
      <c r="A303" s="163">
        <v>20</v>
      </c>
      <c r="B303" s="10" t="s">
        <v>1861</v>
      </c>
      <c r="C303" s="141" t="s">
        <v>949</v>
      </c>
      <c r="D303" s="10">
        <v>482</v>
      </c>
      <c r="E303" s="84">
        <v>9.9</v>
      </c>
      <c r="F303" s="176">
        <v>4771</v>
      </c>
      <c r="G303" s="141">
        <v>9.9</v>
      </c>
      <c r="H303" s="233">
        <v>4771</v>
      </c>
    </row>
    <row r="304" spans="1:8" ht="15.75">
      <c r="A304" s="163">
        <v>21</v>
      </c>
      <c r="B304" s="10" t="s">
        <v>1862</v>
      </c>
      <c r="C304" s="141" t="s">
        <v>949</v>
      </c>
      <c r="D304" s="10">
        <v>1465</v>
      </c>
      <c r="E304" s="84">
        <v>6.7</v>
      </c>
      <c r="F304" s="176">
        <v>9815</v>
      </c>
      <c r="G304" s="141">
        <v>6.7</v>
      </c>
      <c r="H304" s="233">
        <v>9815</v>
      </c>
    </row>
    <row r="305" spans="1:8" ht="15.75">
      <c r="A305" s="163">
        <v>22</v>
      </c>
      <c r="B305" s="10" t="s">
        <v>1085</v>
      </c>
      <c r="C305" s="141" t="s">
        <v>949</v>
      </c>
      <c r="D305" s="10">
        <v>1250</v>
      </c>
      <c r="E305" s="84">
        <v>15.9</v>
      </c>
      <c r="F305" s="176">
        <f t="shared" si="4"/>
        <v>19875</v>
      </c>
      <c r="G305" s="141">
        <f t="shared" si="3"/>
        <v>15.9</v>
      </c>
      <c r="H305" s="233">
        <f t="shared" si="2"/>
        <v>19875</v>
      </c>
    </row>
    <row r="306" spans="1:8" ht="15.75">
      <c r="A306" s="163"/>
      <c r="B306" s="10"/>
      <c r="C306" s="141"/>
      <c r="D306" s="10"/>
      <c r="E306" s="84"/>
      <c r="F306" s="176"/>
      <c r="G306" s="141"/>
      <c r="H306" s="233"/>
    </row>
    <row r="307" spans="1:8" ht="15.75">
      <c r="A307" s="163"/>
      <c r="B307" s="10"/>
      <c r="C307" s="141"/>
      <c r="D307" s="10"/>
      <c r="E307" s="84"/>
      <c r="F307" s="176"/>
      <c r="G307" s="141"/>
      <c r="H307" s="233"/>
    </row>
    <row r="308" spans="1:8" ht="15.75">
      <c r="A308" s="163"/>
      <c r="B308" s="10"/>
      <c r="C308" s="141"/>
      <c r="D308" s="10"/>
      <c r="E308" s="84"/>
      <c r="F308" s="176"/>
      <c r="G308" s="141"/>
      <c r="H308" s="233"/>
    </row>
    <row r="309" spans="1:8" ht="15.75">
      <c r="A309" s="163"/>
      <c r="B309" s="10" t="s">
        <v>1856</v>
      </c>
      <c r="C309" s="141"/>
      <c r="D309" s="10"/>
      <c r="E309" s="84">
        <f>SUM(E284:E308)</f>
        <v>297.88999999999993</v>
      </c>
      <c r="F309" s="176">
        <f>SUM(F284:F308)</f>
        <v>202557.2</v>
      </c>
      <c r="G309" s="141">
        <f>SUM(G284:G308)</f>
        <v>297.88999999999993</v>
      </c>
      <c r="H309" s="233">
        <f>SUM(H284:H308)</f>
        <v>202557.2</v>
      </c>
    </row>
    <row r="314" spans="1:8" ht="16.5">
      <c r="A314" s="1229" t="s">
        <v>1863</v>
      </c>
      <c r="B314" s="1229"/>
      <c r="C314" s="1229"/>
      <c r="D314" s="1229"/>
      <c r="E314" s="1229"/>
      <c r="F314" s="1229"/>
      <c r="G314" s="1229"/>
      <c r="H314" s="1229"/>
    </row>
    <row r="315" spans="1:8" ht="16.5">
      <c r="A315" s="1229" t="s">
        <v>1864</v>
      </c>
      <c r="B315" s="1229" t="s">
        <v>720</v>
      </c>
      <c r="C315" s="1229"/>
      <c r="D315" s="1229"/>
      <c r="E315" s="1229"/>
      <c r="F315" s="1229"/>
      <c r="G315" s="1229"/>
      <c r="H315" s="1229"/>
    </row>
    <row r="316" spans="1:8" ht="15.75">
      <c r="A316" s="159"/>
      <c r="B316" s="172"/>
      <c r="C316" s="138"/>
      <c r="D316" s="173"/>
      <c r="E316" s="172"/>
      <c r="F316" s="173"/>
      <c r="G316" s="173"/>
      <c r="H316" s="172"/>
    </row>
    <row r="317" spans="1:8">
      <c r="A317" s="1230" t="s">
        <v>678</v>
      </c>
      <c r="B317" s="1230" t="s">
        <v>679</v>
      </c>
      <c r="C317" s="1232" t="s">
        <v>5</v>
      </c>
      <c r="D317" s="1234" t="s">
        <v>724</v>
      </c>
      <c r="E317" s="1236" t="s">
        <v>682</v>
      </c>
      <c r="F317" s="1237"/>
      <c r="G317" s="1228" t="s">
        <v>683</v>
      </c>
      <c r="H317" s="1228"/>
    </row>
    <row r="318" spans="1:8" ht="21">
      <c r="A318" s="1231"/>
      <c r="B318" s="1231"/>
      <c r="C318" s="1233"/>
      <c r="D318" s="1235"/>
      <c r="E318" s="184" t="s">
        <v>684</v>
      </c>
      <c r="F318" s="188" t="s">
        <v>685</v>
      </c>
      <c r="G318" s="162" t="s">
        <v>725</v>
      </c>
      <c r="H318" s="78" t="s">
        <v>726</v>
      </c>
    </row>
    <row r="319" spans="1:8" ht="15.75">
      <c r="A319" s="141">
        <v>1</v>
      </c>
      <c r="B319" s="141" t="s">
        <v>732</v>
      </c>
      <c r="C319" s="141" t="s">
        <v>12</v>
      </c>
      <c r="D319" s="142">
        <v>67</v>
      </c>
      <c r="E319" s="141">
        <v>102</v>
      </c>
      <c r="F319" s="177">
        <v>6834</v>
      </c>
      <c r="G319" s="141">
        <v>102</v>
      </c>
      <c r="H319" s="484">
        <v>6834</v>
      </c>
    </row>
    <row r="320" spans="1:8" ht="15.75">
      <c r="A320" s="163">
        <v>2</v>
      </c>
      <c r="B320" s="141" t="s">
        <v>1865</v>
      </c>
      <c r="C320" s="141" t="s">
        <v>12</v>
      </c>
      <c r="D320" s="141">
        <v>300</v>
      </c>
      <c r="E320" s="142">
        <v>1</v>
      </c>
      <c r="F320" s="177">
        <v>300</v>
      </c>
      <c r="G320" s="141">
        <v>1</v>
      </c>
      <c r="H320" s="484">
        <v>300</v>
      </c>
    </row>
    <row r="321" spans="1:8" ht="15.75">
      <c r="A321" s="141">
        <v>3</v>
      </c>
      <c r="B321" s="141" t="s">
        <v>1696</v>
      </c>
      <c r="C321" s="141" t="s">
        <v>12</v>
      </c>
      <c r="D321" s="141">
        <v>584</v>
      </c>
      <c r="E321" s="142">
        <v>1</v>
      </c>
      <c r="F321" s="177">
        <v>584</v>
      </c>
      <c r="G321" s="142">
        <v>1</v>
      </c>
      <c r="H321" s="177">
        <v>584</v>
      </c>
    </row>
    <row r="322" spans="1:8" ht="15.75">
      <c r="A322" s="141">
        <v>4</v>
      </c>
      <c r="B322" s="141" t="s">
        <v>1473</v>
      </c>
      <c r="C322" s="141" t="s">
        <v>12</v>
      </c>
      <c r="D322" s="141">
        <v>175</v>
      </c>
      <c r="E322" s="142">
        <v>22</v>
      </c>
      <c r="F322" s="177">
        <v>3860</v>
      </c>
      <c r="G322" s="142">
        <v>22</v>
      </c>
      <c r="H322" s="177">
        <v>3860</v>
      </c>
    </row>
    <row r="323" spans="1:8" ht="15.75">
      <c r="A323" s="163">
        <v>5</v>
      </c>
      <c r="B323" s="141" t="s">
        <v>1866</v>
      </c>
      <c r="C323" s="141" t="s">
        <v>12</v>
      </c>
      <c r="D323" s="141">
        <v>750</v>
      </c>
      <c r="E323" s="142">
        <v>2</v>
      </c>
      <c r="F323" s="177">
        <v>1500</v>
      </c>
      <c r="G323" s="142">
        <v>2</v>
      </c>
      <c r="H323" s="177">
        <v>1500</v>
      </c>
    </row>
    <row r="324" spans="1:8" ht="15.75">
      <c r="A324" s="141">
        <v>6</v>
      </c>
      <c r="B324" s="141" t="s">
        <v>976</v>
      </c>
      <c r="C324" s="141" t="s">
        <v>12</v>
      </c>
      <c r="D324" s="141">
        <v>550</v>
      </c>
      <c r="E324" s="142">
        <v>4</v>
      </c>
      <c r="F324" s="177">
        <v>2200</v>
      </c>
      <c r="G324" s="142">
        <v>4</v>
      </c>
      <c r="H324" s="177">
        <v>2200</v>
      </c>
    </row>
    <row r="325" spans="1:8" ht="15.75">
      <c r="A325" s="141">
        <v>7</v>
      </c>
      <c r="B325" s="141" t="s">
        <v>977</v>
      </c>
      <c r="C325" s="141" t="s">
        <v>12</v>
      </c>
      <c r="D325" s="141">
        <v>500</v>
      </c>
      <c r="E325" s="142">
        <v>1</v>
      </c>
      <c r="F325" s="177">
        <v>550</v>
      </c>
      <c r="G325" s="142">
        <v>1</v>
      </c>
      <c r="H325" s="177">
        <v>550</v>
      </c>
    </row>
    <row r="326" spans="1:8" ht="15.75">
      <c r="A326" s="163">
        <v>8</v>
      </c>
      <c r="B326" s="141" t="s">
        <v>1867</v>
      </c>
      <c r="C326" s="141" t="s">
        <v>12</v>
      </c>
      <c r="D326" s="141">
        <v>750</v>
      </c>
      <c r="E326" s="142">
        <v>3</v>
      </c>
      <c r="F326" s="177">
        <v>2250</v>
      </c>
      <c r="G326" s="142">
        <v>3</v>
      </c>
      <c r="H326" s="177">
        <v>2250</v>
      </c>
    </row>
    <row r="327" spans="1:8" ht="15.75">
      <c r="A327" s="141">
        <v>9</v>
      </c>
      <c r="B327" s="141" t="s">
        <v>1697</v>
      </c>
      <c r="C327" s="141" t="s">
        <v>12</v>
      </c>
      <c r="D327" s="141">
        <v>1100</v>
      </c>
      <c r="E327" s="142">
        <v>2</v>
      </c>
      <c r="F327" s="177">
        <v>2200</v>
      </c>
      <c r="G327" s="142">
        <v>2</v>
      </c>
      <c r="H327" s="177">
        <v>2200</v>
      </c>
    </row>
    <row r="328" spans="1:8" ht="15.75">
      <c r="A328" s="141">
        <v>10</v>
      </c>
      <c r="B328" s="141" t="s">
        <v>989</v>
      </c>
      <c r="C328" s="141" t="s">
        <v>12</v>
      </c>
      <c r="D328" s="141">
        <v>400</v>
      </c>
      <c r="E328" s="142">
        <v>4</v>
      </c>
      <c r="F328" s="177">
        <v>1600</v>
      </c>
      <c r="G328" s="142">
        <v>4</v>
      </c>
      <c r="H328" s="177">
        <v>1600</v>
      </c>
    </row>
    <row r="329" spans="1:8" ht="15.75">
      <c r="A329" s="163">
        <v>11</v>
      </c>
      <c r="B329" s="141" t="s">
        <v>1868</v>
      </c>
      <c r="C329" s="141" t="s">
        <v>12</v>
      </c>
      <c r="D329" s="141">
        <v>250</v>
      </c>
      <c r="E329" s="142">
        <v>4</v>
      </c>
      <c r="F329" s="177">
        <v>1000</v>
      </c>
      <c r="G329" s="142">
        <v>4</v>
      </c>
      <c r="H329" s="177">
        <v>1000</v>
      </c>
    </row>
    <row r="330" spans="1:8" ht="15.75">
      <c r="A330" s="141">
        <v>12</v>
      </c>
      <c r="B330" s="141" t="s">
        <v>1869</v>
      </c>
      <c r="C330" s="141" t="s">
        <v>954</v>
      </c>
      <c r="D330" s="141">
        <v>450</v>
      </c>
      <c r="E330" s="142">
        <v>4</v>
      </c>
      <c r="F330" s="177">
        <v>1800</v>
      </c>
      <c r="G330" s="142">
        <v>4</v>
      </c>
      <c r="H330" s="177">
        <v>1800</v>
      </c>
    </row>
    <row r="331" spans="1:8" ht="15.75">
      <c r="A331" s="141">
        <v>13</v>
      </c>
      <c r="B331" s="141" t="s">
        <v>1870</v>
      </c>
      <c r="C331" s="141" t="s">
        <v>12</v>
      </c>
      <c r="D331" s="141">
        <v>120</v>
      </c>
      <c r="E331" s="142">
        <v>5</v>
      </c>
      <c r="F331" s="177">
        <v>600</v>
      </c>
      <c r="G331" s="142">
        <v>5</v>
      </c>
      <c r="H331" s="177">
        <v>600</v>
      </c>
    </row>
    <row r="332" spans="1:8" ht="15.75">
      <c r="A332" s="163">
        <v>14</v>
      </c>
      <c r="B332" s="141" t="s">
        <v>1871</v>
      </c>
      <c r="C332" s="141" t="s">
        <v>12</v>
      </c>
      <c r="D332" s="141">
        <v>8500</v>
      </c>
      <c r="E332" s="142">
        <v>1</v>
      </c>
      <c r="F332" s="177">
        <v>8500</v>
      </c>
      <c r="G332" s="142">
        <v>1</v>
      </c>
      <c r="H332" s="177">
        <v>8500</v>
      </c>
    </row>
    <row r="333" spans="1:8" ht="15.75">
      <c r="A333" s="141">
        <v>15</v>
      </c>
      <c r="B333" s="141" t="s">
        <v>1872</v>
      </c>
      <c r="C333" s="10" t="s">
        <v>12</v>
      </c>
      <c r="D333" s="84">
        <v>200</v>
      </c>
      <c r="E333" s="177">
        <v>3</v>
      </c>
      <c r="F333" s="84">
        <v>600</v>
      </c>
      <c r="G333" s="177">
        <v>3</v>
      </c>
      <c r="H333" s="177">
        <v>600</v>
      </c>
    </row>
    <row r="334" spans="1:8" ht="15.75">
      <c r="A334" s="141">
        <v>16</v>
      </c>
      <c r="B334" s="141" t="s">
        <v>985</v>
      </c>
      <c r="C334" s="141" t="s">
        <v>12</v>
      </c>
      <c r="D334" s="141">
        <v>1200</v>
      </c>
      <c r="E334" s="142">
        <v>2</v>
      </c>
      <c r="F334" s="177">
        <v>2400</v>
      </c>
      <c r="G334" s="142">
        <v>2</v>
      </c>
      <c r="H334" s="177">
        <v>2400</v>
      </c>
    </row>
    <row r="335" spans="1:8" ht="15.75">
      <c r="A335" s="163">
        <v>17</v>
      </c>
      <c r="B335" s="10" t="s">
        <v>986</v>
      </c>
      <c r="C335" s="141" t="s">
        <v>12</v>
      </c>
      <c r="D335" s="10">
        <v>4500</v>
      </c>
      <c r="E335" s="84">
        <v>10</v>
      </c>
      <c r="F335" s="177">
        <v>4500</v>
      </c>
      <c r="G335" s="84">
        <v>10</v>
      </c>
      <c r="H335" s="177">
        <v>4500</v>
      </c>
    </row>
    <row r="336" spans="1:8" ht="15.75">
      <c r="A336" s="141">
        <v>18</v>
      </c>
      <c r="B336" s="10" t="s">
        <v>987</v>
      </c>
      <c r="C336" s="141" t="s">
        <v>12</v>
      </c>
      <c r="D336" s="10">
        <v>200</v>
      </c>
      <c r="E336" s="84">
        <v>13</v>
      </c>
      <c r="F336" s="177">
        <v>2600</v>
      </c>
      <c r="G336" s="84">
        <v>13</v>
      </c>
      <c r="H336" s="177">
        <v>2600</v>
      </c>
    </row>
    <row r="337" spans="1:8" ht="15.75">
      <c r="A337" s="163">
        <v>19</v>
      </c>
      <c r="B337" s="10" t="s">
        <v>766</v>
      </c>
      <c r="C337" s="141" t="s">
        <v>12</v>
      </c>
      <c r="D337" s="10">
        <v>13500</v>
      </c>
      <c r="E337" s="84">
        <v>2</v>
      </c>
      <c r="F337" s="177">
        <v>27000</v>
      </c>
      <c r="G337" s="84">
        <v>2</v>
      </c>
      <c r="H337" s="177">
        <v>27000</v>
      </c>
    </row>
    <row r="338" spans="1:8" ht="15.75">
      <c r="A338" s="141">
        <v>20</v>
      </c>
      <c r="B338" s="9" t="s">
        <v>1873</v>
      </c>
      <c r="C338" s="141" t="s">
        <v>12</v>
      </c>
      <c r="D338" s="10">
        <v>300</v>
      </c>
      <c r="E338" s="84">
        <v>1</v>
      </c>
      <c r="F338" s="177">
        <v>300</v>
      </c>
      <c r="G338" s="84">
        <v>1</v>
      </c>
      <c r="H338" s="177">
        <v>300</v>
      </c>
    </row>
    <row r="339" spans="1:8" ht="15.75">
      <c r="A339" s="163">
        <v>21</v>
      </c>
      <c r="B339" s="9" t="s">
        <v>1874</v>
      </c>
      <c r="C339" s="141" t="s">
        <v>12</v>
      </c>
      <c r="D339" s="10">
        <v>120</v>
      </c>
      <c r="E339" s="84">
        <v>5</v>
      </c>
      <c r="F339" s="177">
        <v>600</v>
      </c>
      <c r="G339" s="84">
        <v>5</v>
      </c>
      <c r="H339" s="177">
        <v>600</v>
      </c>
    </row>
    <row r="340" spans="1:8" ht="15.75">
      <c r="A340" s="9">
        <v>22</v>
      </c>
      <c r="B340" s="141" t="s">
        <v>1875</v>
      </c>
      <c r="C340" s="10" t="s">
        <v>12</v>
      </c>
      <c r="D340" s="84">
        <v>300</v>
      </c>
      <c r="E340" s="177">
        <v>1</v>
      </c>
      <c r="F340" s="84">
        <v>300</v>
      </c>
      <c r="G340" s="177">
        <v>1</v>
      </c>
      <c r="H340" s="177">
        <v>300</v>
      </c>
    </row>
    <row r="341" spans="1:8" ht="15.75">
      <c r="A341" s="141">
        <v>23</v>
      </c>
      <c r="B341" s="9" t="s">
        <v>1876</v>
      </c>
      <c r="C341" s="141" t="s">
        <v>12</v>
      </c>
      <c r="D341" s="10">
        <v>600</v>
      </c>
      <c r="E341" s="84">
        <v>4</v>
      </c>
      <c r="F341" s="177">
        <v>2400</v>
      </c>
      <c r="G341" s="84">
        <v>4</v>
      </c>
      <c r="H341" s="177">
        <v>2400</v>
      </c>
    </row>
    <row r="342" spans="1:8" ht="15.75">
      <c r="A342" s="163">
        <v>24</v>
      </c>
      <c r="B342" s="9" t="s">
        <v>1877</v>
      </c>
      <c r="C342" s="141" t="s">
        <v>12</v>
      </c>
      <c r="D342" s="10">
        <v>2000</v>
      </c>
      <c r="E342" s="84">
        <v>1</v>
      </c>
      <c r="F342" s="177">
        <v>2000</v>
      </c>
      <c r="G342" s="84">
        <v>1</v>
      </c>
      <c r="H342" s="177">
        <v>2000</v>
      </c>
    </row>
    <row r="343" spans="1:8" ht="15.75">
      <c r="A343" s="10">
        <v>25</v>
      </c>
      <c r="B343" s="141" t="s">
        <v>1818</v>
      </c>
      <c r="C343" s="10" t="s">
        <v>12</v>
      </c>
      <c r="D343" s="84">
        <v>400</v>
      </c>
      <c r="E343" s="177">
        <v>2</v>
      </c>
      <c r="F343" s="84">
        <v>800</v>
      </c>
      <c r="G343" s="177">
        <v>2</v>
      </c>
      <c r="H343" s="177">
        <v>800</v>
      </c>
    </row>
    <row r="344" spans="1:8" ht="15.75">
      <c r="A344" s="9">
        <v>26</v>
      </c>
      <c r="B344" s="141" t="s">
        <v>1878</v>
      </c>
      <c r="C344" s="10" t="s">
        <v>12</v>
      </c>
      <c r="D344" s="84">
        <v>250</v>
      </c>
      <c r="E344" s="177">
        <v>1</v>
      </c>
      <c r="F344" s="84">
        <v>250</v>
      </c>
      <c r="G344" s="177">
        <v>1</v>
      </c>
      <c r="H344" s="177">
        <v>250</v>
      </c>
    </row>
    <row r="345" spans="1:8" ht="15.75">
      <c r="A345" s="9">
        <v>27</v>
      </c>
      <c r="B345" s="141" t="s">
        <v>1879</v>
      </c>
      <c r="C345" s="10" t="s">
        <v>12</v>
      </c>
      <c r="D345" s="84">
        <v>100</v>
      </c>
      <c r="E345" s="177">
        <v>2</v>
      </c>
      <c r="F345" s="84">
        <v>200</v>
      </c>
      <c r="G345" s="177">
        <v>2</v>
      </c>
      <c r="H345" s="177">
        <v>200</v>
      </c>
    </row>
    <row r="346" spans="1:8" ht="15.75">
      <c r="A346" s="141">
        <v>28</v>
      </c>
      <c r="B346" s="10" t="s">
        <v>1880</v>
      </c>
      <c r="C346" s="84" t="s">
        <v>12</v>
      </c>
      <c r="D346" s="177">
        <v>750</v>
      </c>
      <c r="E346" s="84">
        <v>3</v>
      </c>
      <c r="F346" s="177">
        <v>2250</v>
      </c>
      <c r="G346" s="177">
        <v>3</v>
      </c>
      <c r="H346" s="177">
        <v>2250</v>
      </c>
    </row>
    <row r="347" spans="1:8" ht="15.75">
      <c r="A347" s="9">
        <v>29</v>
      </c>
      <c r="B347" s="141" t="s">
        <v>1881</v>
      </c>
      <c r="C347" s="10" t="s">
        <v>12</v>
      </c>
      <c r="D347" s="84">
        <v>650</v>
      </c>
      <c r="E347" s="177">
        <v>1</v>
      </c>
      <c r="F347" s="84">
        <v>650</v>
      </c>
      <c r="G347" s="177">
        <v>1</v>
      </c>
      <c r="H347" s="177">
        <v>650</v>
      </c>
    </row>
    <row r="348" spans="1:8" ht="15.75">
      <c r="A348" s="9">
        <v>30</v>
      </c>
      <c r="B348" s="141" t="s">
        <v>248</v>
      </c>
      <c r="C348" s="10" t="s">
        <v>12</v>
      </c>
      <c r="D348" s="84">
        <v>300</v>
      </c>
      <c r="E348" s="177">
        <v>1</v>
      </c>
      <c r="F348" s="84">
        <v>300</v>
      </c>
      <c r="G348" s="177">
        <v>1</v>
      </c>
      <c r="H348" s="177">
        <v>300</v>
      </c>
    </row>
    <row r="349" spans="1:8" ht="15.75">
      <c r="A349" s="141">
        <v>31</v>
      </c>
      <c r="B349" s="10" t="s">
        <v>1882</v>
      </c>
      <c r="C349" s="84" t="s">
        <v>12</v>
      </c>
      <c r="D349" s="177">
        <v>550</v>
      </c>
      <c r="E349" s="84">
        <v>1</v>
      </c>
      <c r="F349" s="177">
        <v>550</v>
      </c>
      <c r="G349" s="177">
        <v>1</v>
      </c>
      <c r="H349" s="177">
        <v>550</v>
      </c>
    </row>
    <row r="350" spans="1:8" ht="15.75">
      <c r="A350" s="9">
        <v>32</v>
      </c>
      <c r="B350" s="141" t="s">
        <v>1883</v>
      </c>
      <c r="C350" s="10" t="s">
        <v>12</v>
      </c>
      <c r="D350" s="84">
        <v>100</v>
      </c>
      <c r="E350" s="177">
        <v>3</v>
      </c>
      <c r="F350" s="84">
        <v>300</v>
      </c>
      <c r="G350" s="177">
        <v>3</v>
      </c>
      <c r="H350" s="177">
        <v>300</v>
      </c>
    </row>
    <row r="351" spans="1:8" ht="15.75">
      <c r="A351" s="9"/>
      <c r="B351" s="141" t="s">
        <v>638</v>
      </c>
      <c r="C351" s="10"/>
      <c r="D351" s="84"/>
      <c r="E351" s="177"/>
      <c r="F351" s="84"/>
      <c r="G351" s="177">
        <f>SUM(G319:G350)</f>
        <v>212</v>
      </c>
      <c r="H351" s="177">
        <f>SUM(H319:H350)</f>
        <v>81778</v>
      </c>
    </row>
    <row r="355" spans="2:10">
      <c r="B355" s="204"/>
      <c r="C355" s="204"/>
      <c r="D355" s="204"/>
      <c r="E355" s="204"/>
      <c r="F355" s="204"/>
      <c r="G355" s="204"/>
      <c r="H355" s="204"/>
      <c r="I355" s="204"/>
      <c r="J355" s="204"/>
    </row>
    <row r="356" spans="2:10" ht="15.75">
      <c r="B356" s="1238" t="s">
        <v>1889</v>
      </c>
      <c r="C356" s="1238"/>
      <c r="D356" s="1238"/>
      <c r="E356" s="1238"/>
      <c r="F356" s="1238"/>
      <c r="G356" s="1238"/>
      <c r="H356" s="1238"/>
      <c r="I356" s="1238"/>
      <c r="J356" s="1238"/>
    </row>
    <row r="357" spans="2:10" ht="15.75">
      <c r="B357" s="1238" t="s">
        <v>2000</v>
      </c>
      <c r="C357" s="1238"/>
      <c r="D357" s="1238"/>
      <c r="E357" s="1238"/>
      <c r="F357" s="1238"/>
      <c r="G357" s="1238"/>
      <c r="H357" s="1238"/>
      <c r="I357" s="1238"/>
      <c r="J357" s="1238"/>
    </row>
    <row r="358" spans="2:10" ht="15.75">
      <c r="B358" s="189" t="s">
        <v>993</v>
      </c>
      <c r="C358" s="189"/>
      <c r="D358" s="189"/>
      <c r="E358" s="189"/>
      <c r="F358" s="189"/>
      <c r="G358" s="189"/>
      <c r="H358" s="189"/>
      <c r="I358" s="189"/>
      <c r="J358" s="189"/>
    </row>
    <row r="359" spans="2:10" ht="15.75">
      <c r="B359" s="189"/>
      <c r="C359" s="189"/>
      <c r="D359" s="189"/>
      <c r="E359" s="189"/>
      <c r="F359" s="189"/>
      <c r="G359" s="189"/>
      <c r="H359" s="189"/>
      <c r="I359" s="189"/>
      <c r="J359" s="189"/>
    </row>
    <row r="360" spans="2:10" ht="15.75">
      <c r="B360" s="189" t="s">
        <v>994</v>
      </c>
      <c r="C360" s="189"/>
      <c r="D360" s="189"/>
      <c r="E360" s="189"/>
      <c r="F360" s="189"/>
      <c r="G360" s="189"/>
      <c r="H360" s="189"/>
      <c r="I360" s="189"/>
      <c r="J360" s="189"/>
    </row>
    <row r="361" spans="2:10">
      <c r="B361" s="1239" t="s">
        <v>995</v>
      </c>
      <c r="C361" s="1242" t="s">
        <v>996</v>
      </c>
      <c r="D361" s="1245" t="s">
        <v>997</v>
      </c>
      <c r="E361" s="1246"/>
      <c r="F361" s="1247"/>
      <c r="G361" s="1248" t="s">
        <v>998</v>
      </c>
      <c r="H361" s="1249"/>
      <c r="I361" s="1249"/>
      <c r="J361" s="1250"/>
    </row>
    <row r="362" spans="2:10">
      <c r="B362" s="1240"/>
      <c r="C362" s="1243"/>
      <c r="D362" s="1239" t="s">
        <v>999</v>
      </c>
      <c r="E362" s="1248" t="s">
        <v>1000</v>
      </c>
      <c r="F362" s="1250"/>
      <c r="G362" s="1251" t="s">
        <v>999</v>
      </c>
      <c r="H362" s="1253" t="s">
        <v>1000</v>
      </c>
      <c r="I362" s="1254"/>
      <c r="J362" s="1255"/>
    </row>
    <row r="363" spans="2:10" ht="88.5">
      <c r="B363" s="1241"/>
      <c r="C363" s="1244"/>
      <c r="D363" s="1241"/>
      <c r="E363" s="78" t="s">
        <v>1001</v>
      </c>
      <c r="F363" s="78" t="s">
        <v>1002</v>
      </c>
      <c r="G363" s="1252"/>
      <c r="H363" s="190" t="s">
        <v>1001</v>
      </c>
      <c r="I363" s="190" t="s">
        <v>1002</v>
      </c>
      <c r="J363" s="190" t="s">
        <v>1003</v>
      </c>
    </row>
    <row r="364" spans="2:10" ht="28.5">
      <c r="B364" s="191" t="s">
        <v>1094</v>
      </c>
      <c r="C364" s="192" t="s">
        <v>1013</v>
      </c>
      <c r="D364" s="193">
        <v>0</v>
      </c>
      <c r="E364" s="191">
        <v>0</v>
      </c>
      <c r="F364" s="78"/>
      <c r="G364" s="194"/>
      <c r="H364" s="190"/>
      <c r="I364" s="190"/>
      <c r="J364" s="190"/>
    </row>
    <row r="365" spans="2:10" ht="28.5">
      <c r="B365" s="191" t="s">
        <v>1094</v>
      </c>
      <c r="C365" s="195" t="s">
        <v>1890</v>
      </c>
      <c r="D365" s="196">
        <v>0</v>
      </c>
      <c r="E365" s="196">
        <v>0</v>
      </c>
      <c r="F365" s="78"/>
      <c r="G365" s="194"/>
      <c r="H365" s="190"/>
      <c r="I365" s="190"/>
      <c r="J365" s="190"/>
    </row>
    <row r="366" spans="2:10">
      <c r="B366" s="191"/>
      <c r="C366" s="197"/>
      <c r="D366" s="193"/>
      <c r="E366" s="78"/>
      <c r="F366" s="78"/>
      <c r="G366" s="194"/>
      <c r="H366" s="190"/>
      <c r="I366" s="190"/>
      <c r="J366" s="190"/>
    </row>
    <row r="367" spans="2:10">
      <c r="B367" s="191"/>
      <c r="C367" s="197"/>
      <c r="D367" s="193"/>
      <c r="E367" s="78"/>
      <c r="F367" s="78"/>
      <c r="G367" s="194"/>
      <c r="H367" s="190"/>
      <c r="I367" s="190"/>
      <c r="J367" s="190"/>
    </row>
    <row r="368" spans="2:10">
      <c r="B368" s="191"/>
      <c r="C368" s="197"/>
      <c r="D368" s="193"/>
      <c r="E368" s="78"/>
      <c r="F368" s="78"/>
      <c r="G368" s="194"/>
      <c r="H368" s="190"/>
      <c r="I368" s="190"/>
      <c r="J368" s="190"/>
    </row>
    <row r="369" spans="1:10">
      <c r="B369" s="191"/>
      <c r="C369" s="197"/>
      <c r="D369" s="193"/>
      <c r="E369" s="78"/>
      <c r="F369" s="78"/>
      <c r="G369" s="194"/>
      <c r="H369" s="190"/>
      <c r="I369" s="190"/>
      <c r="J369" s="190"/>
    </row>
    <row r="370" spans="1:10" ht="15.75">
      <c r="B370" s="198"/>
      <c r="C370" s="199"/>
      <c r="D370" s="196"/>
      <c r="E370" s="200"/>
      <c r="F370" s="200"/>
      <c r="G370" s="193"/>
      <c r="H370" s="78"/>
      <c r="I370" s="78"/>
      <c r="J370" s="78"/>
    </row>
    <row r="371" spans="1:10" ht="15.75">
      <c r="B371" s="201" t="s">
        <v>999</v>
      </c>
      <c r="C371" s="201"/>
      <c r="D371" s="202">
        <v>0</v>
      </c>
      <c r="E371" s="202">
        <v>0</v>
      </c>
      <c r="F371" s="203"/>
      <c r="G371" s="201"/>
      <c r="H371" s="201"/>
      <c r="I371" s="201"/>
      <c r="J371" s="201"/>
    </row>
    <row r="375" spans="1:10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</row>
    <row r="376" spans="1:10" ht="15.75">
      <c r="A376" s="1238"/>
      <c r="B376" s="1238"/>
      <c r="C376" s="1238"/>
      <c r="D376" s="1238"/>
      <c r="E376" s="1238"/>
      <c r="F376" s="1238"/>
      <c r="G376" s="1238"/>
      <c r="H376" s="1238"/>
      <c r="I376" s="1238"/>
      <c r="J376" s="204"/>
    </row>
    <row r="377" spans="1:10" ht="15.75">
      <c r="A377" s="189" t="s">
        <v>1005</v>
      </c>
      <c r="B377" s="1238"/>
      <c r="C377" s="1238"/>
      <c r="D377" s="1238"/>
      <c r="E377" s="1238"/>
      <c r="F377" s="1238"/>
      <c r="G377" s="1238"/>
      <c r="H377" s="1238"/>
      <c r="I377" s="189"/>
      <c r="J377" s="204"/>
    </row>
    <row r="378" spans="1:10" ht="15.75">
      <c r="A378" s="189" t="s">
        <v>993</v>
      </c>
      <c r="B378" s="1238"/>
      <c r="C378" s="1238"/>
      <c r="D378" s="1238"/>
      <c r="E378" s="1238"/>
      <c r="F378" s="1238"/>
      <c r="G378" s="1238"/>
      <c r="H378" s="1238"/>
      <c r="I378" s="189"/>
      <c r="J378" s="204"/>
    </row>
    <row r="379" spans="1:10" ht="15.75">
      <c r="A379" s="204"/>
      <c r="B379" s="205" t="s">
        <v>1006</v>
      </c>
      <c r="C379" s="205"/>
      <c r="D379" s="189"/>
      <c r="E379" s="189"/>
      <c r="F379" s="189"/>
      <c r="G379" s="189"/>
      <c r="H379" s="189"/>
      <c r="I379" s="189"/>
      <c r="J379" s="189"/>
    </row>
    <row r="380" spans="1:10">
      <c r="A380" s="204"/>
      <c r="B380" s="1242" t="s">
        <v>1007</v>
      </c>
      <c r="C380" s="1242" t="s">
        <v>996</v>
      </c>
      <c r="D380" s="1245" t="s">
        <v>997</v>
      </c>
      <c r="E380" s="1246"/>
      <c r="F380" s="1247"/>
      <c r="G380" s="1248" t="s">
        <v>998</v>
      </c>
      <c r="H380" s="1249"/>
      <c r="I380" s="1249"/>
      <c r="J380" s="1250"/>
    </row>
    <row r="381" spans="1:10">
      <c r="A381" s="204"/>
      <c r="B381" s="1243"/>
      <c r="C381" s="1243"/>
      <c r="D381" s="1242" t="s">
        <v>999</v>
      </c>
      <c r="E381" s="1248" t="s">
        <v>1000</v>
      </c>
      <c r="F381" s="1250"/>
      <c r="G381" s="1232" t="s">
        <v>999</v>
      </c>
      <c r="H381" s="1245" t="s">
        <v>1008</v>
      </c>
      <c r="I381" s="1246"/>
      <c r="J381" s="1247"/>
    </row>
    <row r="382" spans="1:10" ht="88.5">
      <c r="A382" s="204"/>
      <c r="B382" s="1244"/>
      <c r="C382" s="1244"/>
      <c r="D382" s="1244"/>
      <c r="E382" s="183" t="s">
        <v>1009</v>
      </c>
      <c r="F382" s="183" t="s">
        <v>1010</v>
      </c>
      <c r="G382" s="1233"/>
      <c r="H382" s="190" t="s">
        <v>1009</v>
      </c>
      <c r="I382" s="190" t="s">
        <v>1011</v>
      </c>
      <c r="J382" s="190" t="s">
        <v>1003</v>
      </c>
    </row>
    <row r="383" spans="1:10" ht="28.5">
      <c r="A383" s="204"/>
      <c r="B383" s="193" t="s">
        <v>1017</v>
      </c>
      <c r="C383" s="206" t="s">
        <v>1884</v>
      </c>
      <c r="D383" s="196">
        <v>196725</v>
      </c>
      <c r="E383" s="196">
        <v>196725</v>
      </c>
      <c r="F383" s="183"/>
      <c r="G383" s="187"/>
      <c r="H383" s="190"/>
      <c r="I383" s="190"/>
      <c r="J383" s="190"/>
    </row>
    <row r="384" spans="1:10" ht="15.75">
      <c r="A384" s="204"/>
      <c r="B384" s="193" t="s">
        <v>1019</v>
      </c>
      <c r="C384" s="206" t="s">
        <v>1403</v>
      </c>
      <c r="D384" s="196">
        <v>406959</v>
      </c>
      <c r="E384" s="196">
        <v>406959</v>
      </c>
      <c r="F384" s="183"/>
      <c r="G384" s="187"/>
      <c r="H384" s="190"/>
      <c r="I384" s="190"/>
      <c r="J384" s="190"/>
    </row>
    <row r="385" spans="1:10" ht="15.75">
      <c r="A385" s="204"/>
      <c r="B385" s="193" t="s">
        <v>1021</v>
      </c>
      <c r="C385" s="206" t="s">
        <v>1022</v>
      </c>
      <c r="D385" s="196">
        <v>14654</v>
      </c>
      <c r="E385" s="196">
        <v>14654</v>
      </c>
      <c r="F385" s="183"/>
      <c r="G385" s="187"/>
      <c r="H385" s="190"/>
      <c r="I385" s="190"/>
      <c r="J385" s="190"/>
    </row>
    <row r="386" spans="1:10" ht="15.75">
      <c r="A386" s="204"/>
      <c r="B386" s="191" t="s">
        <v>1885</v>
      </c>
      <c r="C386" s="195" t="s">
        <v>1652</v>
      </c>
      <c r="D386" s="196">
        <v>5000</v>
      </c>
      <c r="E386" s="196">
        <v>5000</v>
      </c>
      <c r="F386" s="183"/>
      <c r="G386" s="187"/>
      <c r="H386" s="190"/>
      <c r="I386" s="190"/>
      <c r="J386" s="190"/>
    </row>
    <row r="387" spans="1:10" ht="15.75">
      <c r="A387" s="204"/>
      <c r="B387" s="191" t="s">
        <v>1886</v>
      </c>
      <c r="C387" s="485" t="s">
        <v>1035</v>
      </c>
      <c r="D387" s="196">
        <v>309942</v>
      </c>
      <c r="E387" s="196">
        <v>309942</v>
      </c>
      <c r="F387" s="183"/>
      <c r="G387" s="187"/>
      <c r="H387" s="190"/>
      <c r="I387" s="190"/>
      <c r="J387" s="190"/>
    </row>
    <row r="388" spans="1:10" ht="15.75">
      <c r="A388" s="204"/>
      <c r="B388" s="78" t="s">
        <v>1887</v>
      </c>
      <c r="C388" s="485" t="s">
        <v>1888</v>
      </c>
      <c r="D388" s="196">
        <v>6000</v>
      </c>
      <c r="E388" s="196">
        <v>6000</v>
      </c>
      <c r="F388" s="183"/>
      <c r="G388" s="187"/>
      <c r="H388" s="190"/>
      <c r="I388" s="190"/>
      <c r="J388" s="190"/>
    </row>
    <row r="389" spans="1:10" ht="15.75">
      <c r="A389" s="204"/>
      <c r="B389" s="191"/>
      <c r="C389" s="485"/>
      <c r="D389" s="196"/>
      <c r="E389" s="196"/>
      <c r="F389" s="183"/>
      <c r="G389" s="187"/>
      <c r="H389" s="190"/>
      <c r="I389" s="190"/>
      <c r="J389" s="190"/>
    </row>
    <row r="390" spans="1:10" ht="15.75">
      <c r="A390" s="204"/>
      <c r="B390" s="191"/>
      <c r="C390" s="195"/>
      <c r="D390" s="196"/>
      <c r="E390" s="196"/>
      <c r="F390" s="183"/>
      <c r="G390" s="187"/>
      <c r="H390" s="190"/>
      <c r="I390" s="190"/>
      <c r="J390" s="190"/>
    </row>
    <row r="391" spans="1:10" ht="15.75">
      <c r="A391" s="204"/>
      <c r="B391" s="168"/>
      <c r="C391" s="195"/>
      <c r="D391" s="196"/>
      <c r="E391" s="196"/>
      <c r="F391" s="183"/>
      <c r="G391" s="187"/>
      <c r="H391" s="190"/>
      <c r="I391" s="190"/>
      <c r="J391" s="190"/>
    </row>
    <row r="392" spans="1:10" ht="15.75">
      <c r="A392" s="204"/>
      <c r="B392" s="209"/>
      <c r="C392" s="195"/>
      <c r="D392" s="196"/>
      <c r="E392" s="196"/>
      <c r="F392" s="183"/>
      <c r="G392" s="187"/>
      <c r="H392" s="190"/>
      <c r="I392" s="190"/>
      <c r="J392" s="190"/>
    </row>
    <row r="393" spans="1:10" ht="15.75">
      <c r="A393" s="204"/>
      <c r="B393" s="209"/>
      <c r="C393" s="195"/>
      <c r="D393" s="196"/>
      <c r="E393" s="196"/>
      <c r="F393" s="183"/>
      <c r="G393" s="187"/>
      <c r="H393" s="190"/>
      <c r="I393" s="190"/>
      <c r="J393" s="190"/>
    </row>
    <row r="394" spans="1:10" ht="15.75">
      <c r="A394" s="204"/>
      <c r="B394" s="201" t="s">
        <v>999</v>
      </c>
      <c r="C394" s="201"/>
      <c r="D394" s="202">
        <f>SUM(D383:D393)</f>
        <v>939280</v>
      </c>
      <c r="E394" s="202">
        <f>SUM(E383:E393)</f>
        <v>939280</v>
      </c>
      <c r="F394" s="201"/>
      <c r="G394" s="201"/>
      <c r="H394" s="201"/>
      <c r="I394" s="201"/>
      <c r="J394" s="201"/>
    </row>
    <row r="395" spans="1:10" ht="15.75">
      <c r="A395" s="236"/>
      <c r="B395" s="236"/>
      <c r="C395" s="237"/>
      <c r="D395" s="237"/>
      <c r="E395" s="238"/>
      <c r="F395" s="236"/>
      <c r="G395" s="236"/>
      <c r="H395" s="236"/>
      <c r="I395" s="236"/>
      <c r="J395" s="204"/>
    </row>
    <row r="398" spans="1:10">
      <c r="B398" s="123" t="s">
        <v>660</v>
      </c>
      <c r="C398" s="123"/>
      <c r="D398" s="123"/>
    </row>
    <row r="399" spans="1:10">
      <c r="B399" s="123" t="s">
        <v>661</v>
      </c>
      <c r="C399" s="123"/>
      <c r="D399" s="123"/>
    </row>
    <row r="400" spans="1:10">
      <c r="B400" s="123" t="s">
        <v>662</v>
      </c>
      <c r="C400" s="123"/>
      <c r="D400" s="123"/>
    </row>
    <row r="401" spans="1:8">
      <c r="B401" s="123" t="s">
        <v>663</v>
      </c>
      <c r="C401" s="123"/>
      <c r="D401" s="123"/>
    </row>
    <row r="402" spans="1:8">
      <c r="B402" s="123" t="s">
        <v>1404</v>
      </c>
      <c r="C402" s="123"/>
      <c r="D402" s="123"/>
    </row>
    <row r="403" spans="1:8">
      <c r="B403" s="46"/>
      <c r="C403" s="46"/>
      <c r="D403" s="46"/>
    </row>
    <row r="404" spans="1:8">
      <c r="B404" s="124" t="s">
        <v>665</v>
      </c>
      <c r="C404" s="124"/>
      <c r="D404" s="124"/>
    </row>
    <row r="406" spans="1:8">
      <c r="A406" s="125"/>
      <c r="B406" s="125"/>
      <c r="C406" s="125"/>
      <c r="D406" s="125"/>
      <c r="E406" s="125"/>
      <c r="F406" s="125"/>
      <c r="G406" s="125"/>
      <c r="H406" s="125"/>
    </row>
    <row r="407" spans="1:8">
      <c r="A407" s="1222" t="s">
        <v>1</v>
      </c>
      <c r="B407" s="1224" t="s">
        <v>667</v>
      </c>
      <c r="C407" s="1224" t="s">
        <v>668</v>
      </c>
      <c r="D407" s="1224" t="s">
        <v>669</v>
      </c>
      <c r="E407" s="1226" t="s">
        <v>670</v>
      </c>
      <c r="F407" s="1227"/>
      <c r="G407" s="1222" t="s">
        <v>671</v>
      </c>
      <c r="H407" s="1223"/>
    </row>
    <row r="408" spans="1:8" ht="45">
      <c r="A408" s="1223"/>
      <c r="B408" s="1225"/>
      <c r="C408" s="1225"/>
      <c r="D408" s="1225"/>
      <c r="E408" s="126" t="s">
        <v>672</v>
      </c>
      <c r="F408" s="126" t="s">
        <v>673</v>
      </c>
      <c r="G408" s="127" t="s">
        <v>674</v>
      </c>
      <c r="H408" s="127" t="s">
        <v>675</v>
      </c>
    </row>
    <row r="409" spans="1:8">
      <c r="A409" s="128">
        <v>1</v>
      </c>
      <c r="B409" s="180">
        <v>2</v>
      </c>
      <c r="C409" s="180">
        <v>3</v>
      </c>
      <c r="D409" s="180">
        <v>4</v>
      </c>
      <c r="E409" s="130">
        <v>5</v>
      </c>
      <c r="F409" s="130">
        <v>6</v>
      </c>
      <c r="G409" s="131">
        <v>7</v>
      </c>
      <c r="H409" s="131">
        <v>8</v>
      </c>
    </row>
    <row r="410" spans="1:8" ht="15.75">
      <c r="A410" s="71">
        <v>1</v>
      </c>
      <c r="B410" s="212" t="s">
        <v>1891</v>
      </c>
      <c r="C410" s="213">
        <v>1930049430830100</v>
      </c>
      <c r="D410" s="214">
        <v>45291</v>
      </c>
      <c r="E410" s="6">
        <v>317649</v>
      </c>
      <c r="F410" s="6">
        <v>317649</v>
      </c>
      <c r="G410" s="215">
        <v>0</v>
      </c>
      <c r="H410" s="215">
        <v>0</v>
      </c>
    </row>
    <row r="411" spans="1:8" ht="15.75">
      <c r="A411" s="71">
        <v>2</v>
      </c>
      <c r="B411" s="212"/>
      <c r="C411" s="216"/>
      <c r="D411" s="71"/>
      <c r="E411" s="217"/>
      <c r="F411" s="68"/>
      <c r="G411" s="71"/>
      <c r="H411" s="71"/>
    </row>
  </sheetData>
  <mergeCells count="46">
    <mergeCell ref="F9:G9"/>
    <mergeCell ref="H9:I9"/>
    <mergeCell ref="A279:H279"/>
    <mergeCell ref="A280:H280"/>
    <mergeCell ref="A282:A283"/>
    <mergeCell ref="B282:B283"/>
    <mergeCell ref="C282:C283"/>
    <mergeCell ref="D282:D283"/>
    <mergeCell ref="E282:F282"/>
    <mergeCell ref="G282:H282"/>
    <mergeCell ref="A314:H314"/>
    <mergeCell ref="A315:H315"/>
    <mergeCell ref="A317:A318"/>
    <mergeCell ref="B317:B318"/>
    <mergeCell ref="C317:C318"/>
    <mergeCell ref="D317:D318"/>
    <mergeCell ref="E317:F317"/>
    <mergeCell ref="G317:H317"/>
    <mergeCell ref="H381:J381"/>
    <mergeCell ref="A376:I376"/>
    <mergeCell ref="B356:J356"/>
    <mergeCell ref="B357:J357"/>
    <mergeCell ref="C361:C363"/>
    <mergeCell ref="D361:F361"/>
    <mergeCell ref="G361:J361"/>
    <mergeCell ref="D362:D363"/>
    <mergeCell ref="E362:F362"/>
    <mergeCell ref="G362:G363"/>
    <mergeCell ref="H362:J362"/>
    <mergeCell ref="B361:B363"/>
    <mergeCell ref="G1:J3"/>
    <mergeCell ref="B377:H378"/>
    <mergeCell ref="B6:I6"/>
    <mergeCell ref="A407:A408"/>
    <mergeCell ref="B407:B408"/>
    <mergeCell ref="C407:C408"/>
    <mergeCell ref="D407:D408"/>
    <mergeCell ref="E407:F407"/>
    <mergeCell ref="G407:H407"/>
    <mergeCell ref="B380:B382"/>
    <mergeCell ref="C380:C382"/>
    <mergeCell ref="D380:F380"/>
    <mergeCell ref="G380:J380"/>
    <mergeCell ref="D381:D382"/>
    <mergeCell ref="E381:F381"/>
    <mergeCell ref="G381:G38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opLeftCell="B121" workbookViewId="0">
      <selection activeCell="B141" sqref="B141:J142"/>
    </sheetView>
  </sheetViews>
  <sheetFormatPr defaultRowHeight="15"/>
  <cols>
    <col min="1" max="1" width="8" customWidth="1"/>
    <col min="2" max="2" width="32.140625" customWidth="1"/>
    <col min="3" max="3" width="20.28515625" customWidth="1"/>
    <col min="4" max="4" width="13.5703125" customWidth="1"/>
    <col min="5" max="5" width="12.85546875" customWidth="1"/>
    <col min="6" max="6" width="11.7109375" customWidth="1"/>
    <col min="7" max="7" width="12.42578125" customWidth="1"/>
    <col min="9" max="9" width="11.42578125" customWidth="1"/>
  </cols>
  <sheetData>
    <row r="1" spans="1:9">
      <c r="F1" s="1202" t="s">
        <v>2381</v>
      </c>
      <c r="G1" s="1202"/>
      <c r="H1" s="1202"/>
      <c r="I1" s="1202"/>
    </row>
    <row r="2" spans="1:9">
      <c r="F2" s="1202"/>
      <c r="G2" s="1202"/>
      <c r="H2" s="1202"/>
      <c r="I2" s="1202"/>
    </row>
    <row r="3" spans="1:9">
      <c r="F3" s="1202"/>
      <c r="G3" s="1202"/>
      <c r="H3" s="1202"/>
      <c r="I3" s="1202"/>
    </row>
    <row r="4" spans="1:9">
      <c r="F4" s="248"/>
      <c r="G4" s="248"/>
      <c r="H4" s="248"/>
      <c r="I4" s="248"/>
    </row>
    <row r="5" spans="1:9">
      <c r="F5" s="179"/>
      <c r="G5" s="179"/>
      <c r="H5" s="179"/>
      <c r="I5" s="179"/>
    </row>
    <row r="6" spans="1:9" ht="15.75">
      <c r="B6" s="1358" t="s">
        <v>1994</v>
      </c>
      <c r="C6" s="1358"/>
      <c r="D6" s="1358"/>
      <c r="E6" s="1358"/>
    </row>
    <row r="8" spans="1:9" ht="12.75" customHeight="1">
      <c r="A8" s="1364" t="s">
        <v>1</v>
      </c>
      <c r="B8" s="1228" t="s">
        <v>1892</v>
      </c>
      <c r="C8" s="1228" t="s">
        <v>1893</v>
      </c>
      <c r="D8" s="1232" t="s">
        <v>1894</v>
      </c>
      <c r="E8" s="1228" t="s">
        <v>1895</v>
      </c>
      <c r="F8" s="1228" t="s">
        <v>682</v>
      </c>
      <c r="G8" s="1228"/>
      <c r="H8" s="1228" t="s">
        <v>1896</v>
      </c>
      <c r="I8" s="1228"/>
    </row>
    <row r="9" spans="1:9" ht="21" customHeight="1">
      <c r="A9" s="1365"/>
      <c r="B9" s="1228"/>
      <c r="C9" s="1228"/>
      <c r="D9" s="1367"/>
      <c r="E9" s="1228"/>
      <c r="F9" s="1228"/>
      <c r="G9" s="1228"/>
      <c r="H9" s="1228"/>
      <c r="I9" s="1228"/>
    </row>
    <row r="10" spans="1:9">
      <c r="A10" s="1365"/>
      <c r="B10" s="1228"/>
      <c r="C10" s="1228"/>
      <c r="D10" s="1367"/>
      <c r="E10" s="1228"/>
      <c r="F10" s="1228" t="s">
        <v>1897</v>
      </c>
      <c r="G10" s="1228" t="s">
        <v>1898</v>
      </c>
      <c r="H10" s="1228" t="s">
        <v>1897</v>
      </c>
      <c r="I10" s="1228" t="s">
        <v>1898</v>
      </c>
    </row>
    <row r="11" spans="1:9" ht="27.75" customHeight="1">
      <c r="A11" s="1366"/>
      <c r="B11" s="1228"/>
      <c r="C11" s="1228"/>
      <c r="D11" s="1233"/>
      <c r="E11" s="1228"/>
      <c r="F11" s="1228"/>
      <c r="G11" s="1228"/>
      <c r="H11" s="1228"/>
      <c r="I11" s="1228"/>
    </row>
    <row r="12" spans="1:9">
      <c r="A12" s="1361"/>
      <c r="B12" s="1360">
        <v>2</v>
      </c>
      <c r="C12" s="1360">
        <v>3</v>
      </c>
      <c r="D12" s="1362">
        <v>4</v>
      </c>
      <c r="E12" s="1360">
        <v>5</v>
      </c>
      <c r="F12" s="1360">
        <v>6</v>
      </c>
      <c r="G12" s="1360">
        <v>7</v>
      </c>
      <c r="H12" s="1360">
        <v>8</v>
      </c>
      <c r="I12" s="1360">
        <v>9</v>
      </c>
    </row>
    <row r="13" spans="1:9" ht="3.75" customHeight="1">
      <c r="A13" s="1361"/>
      <c r="B13" s="1360"/>
      <c r="C13" s="1360"/>
      <c r="D13" s="1363"/>
      <c r="E13" s="1360"/>
      <c r="F13" s="1360"/>
      <c r="G13" s="1360"/>
      <c r="H13" s="1360"/>
      <c r="I13" s="1360"/>
    </row>
    <row r="14" spans="1:9" ht="15.75">
      <c r="A14" s="71">
        <v>1</v>
      </c>
      <c r="B14" s="141" t="s">
        <v>1899</v>
      </c>
      <c r="C14" s="68">
        <v>1978</v>
      </c>
      <c r="D14" s="68" t="s">
        <v>12</v>
      </c>
      <c r="E14" s="68">
        <v>400000</v>
      </c>
      <c r="F14" s="68">
        <v>1</v>
      </c>
      <c r="G14" s="68">
        <v>400000</v>
      </c>
      <c r="H14" s="68">
        <v>1</v>
      </c>
      <c r="I14" s="68">
        <v>400000</v>
      </c>
    </row>
    <row r="15" spans="1:9" ht="15.75">
      <c r="A15" s="71">
        <v>2</v>
      </c>
      <c r="B15" s="141" t="s">
        <v>1900</v>
      </c>
      <c r="C15" s="68">
        <v>1978</v>
      </c>
      <c r="D15" s="68" t="s">
        <v>12</v>
      </c>
      <c r="E15" s="68">
        <v>36580</v>
      </c>
      <c r="F15" s="68">
        <v>2</v>
      </c>
      <c r="G15" s="68">
        <v>73160</v>
      </c>
      <c r="H15" s="68">
        <v>2</v>
      </c>
      <c r="I15" s="68">
        <v>73160</v>
      </c>
    </row>
    <row r="16" spans="1:9" ht="15.75">
      <c r="A16" s="71">
        <v>3</v>
      </c>
      <c r="B16" s="141" t="s">
        <v>1900</v>
      </c>
      <c r="C16" s="68">
        <v>1978</v>
      </c>
      <c r="D16" s="68" t="s">
        <v>12</v>
      </c>
      <c r="E16" s="68">
        <v>60000</v>
      </c>
      <c r="F16" s="68">
        <v>1</v>
      </c>
      <c r="G16" s="68">
        <v>60000</v>
      </c>
      <c r="H16" s="68">
        <v>1</v>
      </c>
      <c r="I16" s="68">
        <v>60000</v>
      </c>
    </row>
    <row r="17" spans="1:9" ht="15.75">
      <c r="A17" s="71">
        <v>4</v>
      </c>
      <c r="B17" s="141" t="s">
        <v>1901</v>
      </c>
      <c r="C17" s="68">
        <v>1985</v>
      </c>
      <c r="D17" s="68" t="s">
        <v>12</v>
      </c>
      <c r="E17" s="68">
        <v>60000</v>
      </c>
      <c r="F17" s="68">
        <v>4</v>
      </c>
      <c r="G17" s="68">
        <v>240000</v>
      </c>
      <c r="H17" s="68">
        <v>4</v>
      </c>
      <c r="I17" s="68">
        <v>240000</v>
      </c>
    </row>
    <row r="18" spans="1:9" ht="15.75">
      <c r="A18" s="71">
        <v>5</v>
      </c>
      <c r="B18" s="141" t="s">
        <v>1901</v>
      </c>
      <c r="C18" s="68">
        <v>1988</v>
      </c>
      <c r="D18" s="68" t="s">
        <v>12</v>
      </c>
      <c r="E18" s="68">
        <v>60000</v>
      </c>
      <c r="F18" s="68">
        <v>4</v>
      </c>
      <c r="G18" s="68">
        <v>240000</v>
      </c>
      <c r="H18" s="68">
        <v>4</v>
      </c>
      <c r="I18" s="68">
        <v>240000</v>
      </c>
    </row>
    <row r="19" spans="1:9" ht="15.75">
      <c r="A19" s="71">
        <v>6</v>
      </c>
      <c r="B19" s="141" t="s">
        <v>1902</v>
      </c>
      <c r="C19" s="68">
        <v>1982</v>
      </c>
      <c r="D19" s="68" t="s">
        <v>12</v>
      </c>
      <c r="E19" s="68">
        <v>23920</v>
      </c>
      <c r="F19" s="68">
        <v>1</v>
      </c>
      <c r="G19" s="68">
        <v>23920</v>
      </c>
      <c r="H19" s="68">
        <v>1</v>
      </c>
      <c r="I19" s="68">
        <v>23920</v>
      </c>
    </row>
    <row r="20" spans="1:9" ht="15.75">
      <c r="A20" s="71">
        <v>7</v>
      </c>
      <c r="B20" s="141" t="s">
        <v>1903</v>
      </c>
      <c r="C20" s="68">
        <v>1991</v>
      </c>
      <c r="D20" s="68" t="s">
        <v>12</v>
      </c>
      <c r="E20" s="68">
        <v>5950</v>
      </c>
      <c r="F20" s="68">
        <v>1</v>
      </c>
      <c r="G20" s="68">
        <v>5950</v>
      </c>
      <c r="H20" s="68">
        <v>1</v>
      </c>
      <c r="I20" s="68">
        <v>5950</v>
      </c>
    </row>
    <row r="21" spans="1:9" ht="15.75">
      <c r="A21" s="71">
        <v>8</v>
      </c>
      <c r="B21" s="141" t="s">
        <v>1904</v>
      </c>
      <c r="C21" s="68">
        <v>1989</v>
      </c>
      <c r="D21" s="68" t="s">
        <v>12</v>
      </c>
      <c r="E21" s="68">
        <v>1083</v>
      </c>
      <c r="F21" s="68">
        <v>1</v>
      </c>
      <c r="G21" s="68">
        <v>1083</v>
      </c>
      <c r="H21" s="68">
        <v>1</v>
      </c>
      <c r="I21" s="68">
        <v>1083</v>
      </c>
    </row>
    <row r="22" spans="1:9" ht="15.75">
      <c r="A22" s="71">
        <v>9</v>
      </c>
      <c r="B22" s="141" t="s">
        <v>1905</v>
      </c>
      <c r="C22" s="68">
        <v>1989</v>
      </c>
      <c r="D22" s="68" t="s">
        <v>12</v>
      </c>
      <c r="E22" s="68">
        <v>1178</v>
      </c>
      <c r="F22" s="68">
        <v>1</v>
      </c>
      <c r="G22" s="68">
        <v>1178</v>
      </c>
      <c r="H22" s="68">
        <v>1</v>
      </c>
      <c r="I22" s="68">
        <v>1178</v>
      </c>
    </row>
    <row r="23" spans="1:9" ht="15.75">
      <c r="A23" s="71">
        <v>10</v>
      </c>
      <c r="B23" s="141" t="s">
        <v>1906</v>
      </c>
      <c r="C23" s="68">
        <v>1984</v>
      </c>
      <c r="D23" s="68" t="s">
        <v>12</v>
      </c>
      <c r="E23" s="68">
        <v>20000</v>
      </c>
      <c r="F23" s="68">
        <v>1</v>
      </c>
      <c r="G23" s="68">
        <v>20000</v>
      </c>
      <c r="H23" s="68">
        <v>1</v>
      </c>
      <c r="I23" s="68">
        <v>20000</v>
      </c>
    </row>
    <row r="24" spans="1:9" ht="15.75">
      <c r="A24" s="71">
        <v>11</v>
      </c>
      <c r="B24" s="141" t="s">
        <v>1906</v>
      </c>
      <c r="C24" s="68">
        <v>1988</v>
      </c>
      <c r="D24" s="68" t="s">
        <v>12</v>
      </c>
      <c r="E24" s="68">
        <v>30000</v>
      </c>
      <c r="F24" s="68">
        <v>1</v>
      </c>
      <c r="G24" s="68">
        <v>30000</v>
      </c>
      <c r="H24" s="68">
        <v>1</v>
      </c>
      <c r="I24" s="68">
        <v>30000</v>
      </c>
    </row>
    <row r="25" spans="1:9" ht="15.75">
      <c r="A25" s="71">
        <v>12</v>
      </c>
      <c r="B25" s="141" t="s">
        <v>1907</v>
      </c>
      <c r="C25" s="68">
        <v>1986</v>
      </c>
      <c r="D25" s="68" t="s">
        <v>12</v>
      </c>
      <c r="E25" s="68">
        <v>20000</v>
      </c>
      <c r="F25" s="68">
        <v>1</v>
      </c>
      <c r="G25" s="68">
        <v>20000</v>
      </c>
      <c r="H25" s="68">
        <v>1</v>
      </c>
      <c r="I25" s="68">
        <v>20000</v>
      </c>
    </row>
    <row r="26" spans="1:9" ht="15.75">
      <c r="A26" s="71">
        <v>13</v>
      </c>
      <c r="B26" s="141" t="s">
        <v>1908</v>
      </c>
      <c r="C26" s="68">
        <v>1988</v>
      </c>
      <c r="D26" s="68" t="s">
        <v>12</v>
      </c>
      <c r="E26" s="68">
        <v>2698</v>
      </c>
      <c r="F26" s="68">
        <v>1</v>
      </c>
      <c r="G26" s="68">
        <v>2698</v>
      </c>
      <c r="H26" s="68">
        <v>1</v>
      </c>
      <c r="I26" s="68">
        <v>2698</v>
      </c>
    </row>
    <row r="27" spans="1:9" ht="15.75">
      <c r="A27" s="71">
        <v>14</v>
      </c>
      <c r="B27" s="141" t="s">
        <v>1909</v>
      </c>
      <c r="C27" s="68">
        <v>1988</v>
      </c>
      <c r="D27" s="68" t="s">
        <v>12</v>
      </c>
      <c r="E27" s="68">
        <v>400000</v>
      </c>
      <c r="F27" s="68">
        <v>1</v>
      </c>
      <c r="G27" s="68">
        <v>400000</v>
      </c>
      <c r="H27" s="68">
        <v>1</v>
      </c>
      <c r="I27" s="68">
        <v>400000</v>
      </c>
    </row>
    <row r="28" spans="1:9" ht="15.75">
      <c r="A28" s="71">
        <v>15</v>
      </c>
      <c r="B28" s="141" t="s">
        <v>1056</v>
      </c>
      <c r="C28" s="68">
        <v>1998</v>
      </c>
      <c r="D28" s="68" t="s">
        <v>12</v>
      </c>
      <c r="E28" s="68">
        <v>9140</v>
      </c>
      <c r="F28" s="68">
        <v>1</v>
      </c>
      <c r="G28" s="68">
        <v>9140</v>
      </c>
      <c r="H28" s="68">
        <v>1</v>
      </c>
      <c r="I28" s="68">
        <v>9140</v>
      </c>
    </row>
    <row r="29" spans="1:9" ht="15.75">
      <c r="A29" s="71">
        <v>16</v>
      </c>
      <c r="B29" s="141" t="s">
        <v>1910</v>
      </c>
      <c r="C29" s="68">
        <v>2003</v>
      </c>
      <c r="D29" s="68" t="s">
        <v>12</v>
      </c>
      <c r="E29" s="68">
        <v>40000</v>
      </c>
      <c r="F29" s="68">
        <v>1</v>
      </c>
      <c r="G29" s="68">
        <v>40000</v>
      </c>
      <c r="H29" s="68">
        <v>1</v>
      </c>
      <c r="I29" s="68">
        <v>40000</v>
      </c>
    </row>
    <row r="30" spans="1:9" ht="15.75">
      <c r="A30" s="71">
        <v>17</v>
      </c>
      <c r="B30" s="141" t="s">
        <v>1911</v>
      </c>
      <c r="C30" s="68">
        <v>2006</v>
      </c>
      <c r="D30" s="68" t="s">
        <v>12</v>
      </c>
      <c r="E30" s="68">
        <v>10000</v>
      </c>
      <c r="F30" s="68">
        <v>1</v>
      </c>
      <c r="G30" s="68">
        <v>10000</v>
      </c>
      <c r="H30" s="68">
        <v>1</v>
      </c>
      <c r="I30" s="68">
        <v>10000</v>
      </c>
    </row>
    <row r="31" spans="1:9" ht="15.75">
      <c r="A31" s="71">
        <v>18</v>
      </c>
      <c r="B31" s="141" t="s">
        <v>1912</v>
      </c>
      <c r="C31" s="68">
        <v>2006</v>
      </c>
      <c r="D31" s="68" t="s">
        <v>12</v>
      </c>
      <c r="E31" s="68">
        <v>15000</v>
      </c>
      <c r="F31" s="68">
        <v>1</v>
      </c>
      <c r="G31" s="68">
        <v>15000</v>
      </c>
      <c r="H31" s="68">
        <v>1</v>
      </c>
      <c r="I31" s="68">
        <v>15000</v>
      </c>
    </row>
    <row r="32" spans="1:9" ht="15.75">
      <c r="A32" s="71">
        <v>19</v>
      </c>
      <c r="B32" s="141" t="s">
        <v>1913</v>
      </c>
      <c r="C32" s="68">
        <v>2006</v>
      </c>
      <c r="D32" s="68" t="s">
        <v>12</v>
      </c>
      <c r="E32" s="68">
        <v>10000</v>
      </c>
      <c r="F32" s="68">
        <v>1</v>
      </c>
      <c r="G32" s="68">
        <v>10000</v>
      </c>
      <c r="H32" s="68">
        <v>1</v>
      </c>
      <c r="I32" s="68">
        <v>10000</v>
      </c>
    </row>
    <row r="33" spans="1:9" ht="15.75">
      <c r="A33" s="71">
        <v>20</v>
      </c>
      <c r="B33" s="141" t="s">
        <v>1914</v>
      </c>
      <c r="C33" s="68">
        <v>2006</v>
      </c>
      <c r="D33" s="68" t="s">
        <v>12</v>
      </c>
      <c r="E33" s="68">
        <v>25000</v>
      </c>
      <c r="F33" s="68">
        <v>1</v>
      </c>
      <c r="G33" s="68">
        <v>25000</v>
      </c>
      <c r="H33" s="68">
        <v>1</v>
      </c>
      <c r="I33" s="68">
        <v>25000</v>
      </c>
    </row>
    <row r="34" spans="1:9" ht="15.75">
      <c r="A34" s="71">
        <v>21</v>
      </c>
      <c r="B34" s="141" t="s">
        <v>1915</v>
      </c>
      <c r="C34" s="68">
        <v>1984</v>
      </c>
      <c r="D34" s="68" t="s">
        <v>12</v>
      </c>
      <c r="E34" s="68">
        <v>3880</v>
      </c>
      <c r="F34" s="68">
        <v>1</v>
      </c>
      <c r="G34" s="68">
        <v>3880</v>
      </c>
      <c r="H34" s="68">
        <v>1</v>
      </c>
      <c r="I34" s="68">
        <v>3880</v>
      </c>
    </row>
    <row r="35" spans="1:9" ht="15.75">
      <c r="A35" s="71">
        <v>22</v>
      </c>
      <c r="B35" s="141" t="s">
        <v>1916</v>
      </c>
      <c r="C35" s="68">
        <v>1984</v>
      </c>
      <c r="D35" s="68" t="s">
        <v>12</v>
      </c>
      <c r="E35" s="68">
        <v>7120</v>
      </c>
      <c r="F35" s="68">
        <v>1</v>
      </c>
      <c r="G35" s="68">
        <v>7120</v>
      </c>
      <c r="H35" s="68">
        <v>1</v>
      </c>
      <c r="I35" s="68">
        <v>7120</v>
      </c>
    </row>
    <row r="36" spans="1:9" ht="15.75">
      <c r="A36" s="71">
        <v>23</v>
      </c>
      <c r="B36" s="141" t="s">
        <v>1917</v>
      </c>
      <c r="C36" s="68">
        <v>1986</v>
      </c>
      <c r="D36" s="68" t="s">
        <v>12</v>
      </c>
      <c r="E36" s="68">
        <v>7720</v>
      </c>
      <c r="F36" s="68">
        <v>1</v>
      </c>
      <c r="G36" s="68">
        <v>7720</v>
      </c>
      <c r="H36" s="68">
        <v>1</v>
      </c>
      <c r="I36" s="68">
        <v>7720</v>
      </c>
    </row>
    <row r="37" spans="1:9" ht="15.75">
      <c r="A37" s="71">
        <v>24</v>
      </c>
      <c r="B37" s="141" t="s">
        <v>185</v>
      </c>
      <c r="C37" s="68">
        <v>2010</v>
      </c>
      <c r="D37" s="68" t="s">
        <v>12</v>
      </c>
      <c r="E37" s="68">
        <v>7500</v>
      </c>
      <c r="F37" s="68">
        <v>20</v>
      </c>
      <c r="G37" s="68">
        <v>150000</v>
      </c>
      <c r="H37" s="68">
        <v>20</v>
      </c>
      <c r="I37" s="68">
        <v>150000</v>
      </c>
    </row>
    <row r="38" spans="1:9" ht="15.75">
      <c r="A38" s="71">
        <v>25</v>
      </c>
      <c r="B38" s="141" t="s">
        <v>481</v>
      </c>
      <c r="C38" s="68">
        <v>1997</v>
      </c>
      <c r="D38" s="68" t="s">
        <v>12</v>
      </c>
      <c r="E38" s="68">
        <v>20000</v>
      </c>
      <c r="F38" s="68">
        <v>1</v>
      </c>
      <c r="G38" s="68">
        <v>20000</v>
      </c>
      <c r="H38" s="68">
        <v>1</v>
      </c>
      <c r="I38" s="68">
        <v>20000</v>
      </c>
    </row>
    <row r="39" spans="1:9" ht="15.75">
      <c r="A39" s="71">
        <v>26</v>
      </c>
      <c r="B39" s="141" t="s">
        <v>1918</v>
      </c>
      <c r="C39" s="68">
        <v>2010</v>
      </c>
      <c r="D39" s="68" t="s">
        <v>12</v>
      </c>
      <c r="E39" s="68">
        <v>4000</v>
      </c>
      <c r="F39" s="68">
        <v>40</v>
      </c>
      <c r="G39" s="68">
        <v>160000</v>
      </c>
      <c r="H39" s="68">
        <v>40</v>
      </c>
      <c r="I39" s="68">
        <v>160000</v>
      </c>
    </row>
    <row r="40" spans="1:9" ht="15.75">
      <c r="A40" s="71">
        <v>27</v>
      </c>
      <c r="B40" s="141" t="s">
        <v>1919</v>
      </c>
      <c r="C40" s="68">
        <v>2008</v>
      </c>
      <c r="D40" s="68" t="s">
        <v>12</v>
      </c>
      <c r="E40" s="68">
        <v>4000</v>
      </c>
      <c r="F40" s="68">
        <v>40</v>
      </c>
      <c r="G40" s="68">
        <v>160000</v>
      </c>
      <c r="H40" s="68">
        <v>40</v>
      </c>
      <c r="I40" s="68">
        <v>160000</v>
      </c>
    </row>
    <row r="41" spans="1:9" ht="15.75">
      <c r="A41" s="71">
        <v>28</v>
      </c>
      <c r="B41" s="141" t="s">
        <v>1920</v>
      </c>
      <c r="C41" s="68">
        <v>2010</v>
      </c>
      <c r="D41" s="68" t="s">
        <v>12</v>
      </c>
      <c r="E41" s="68">
        <v>9750</v>
      </c>
      <c r="F41" s="68">
        <v>12</v>
      </c>
      <c r="G41" s="68">
        <v>117000</v>
      </c>
      <c r="H41" s="68">
        <v>12</v>
      </c>
      <c r="I41" s="68">
        <v>117000</v>
      </c>
    </row>
    <row r="42" spans="1:9" ht="15.75">
      <c r="A42" s="71">
        <v>29</v>
      </c>
      <c r="B42" s="141" t="s">
        <v>1921</v>
      </c>
      <c r="C42" s="68">
        <v>2010</v>
      </c>
      <c r="D42" s="68" t="s">
        <v>12</v>
      </c>
      <c r="E42" s="68">
        <v>2600</v>
      </c>
      <c r="F42" s="68">
        <v>12</v>
      </c>
      <c r="G42" s="68">
        <v>31200</v>
      </c>
      <c r="H42" s="68">
        <v>12</v>
      </c>
      <c r="I42" s="68">
        <v>31200</v>
      </c>
    </row>
    <row r="43" spans="1:9" ht="15.75">
      <c r="A43" s="71">
        <v>30</v>
      </c>
      <c r="B43" s="141" t="s">
        <v>1922</v>
      </c>
      <c r="C43" s="68">
        <v>2010</v>
      </c>
      <c r="D43" s="68" t="s">
        <v>12</v>
      </c>
      <c r="E43" s="68">
        <v>2600</v>
      </c>
      <c r="F43" s="68">
        <v>12</v>
      </c>
      <c r="G43" s="68">
        <v>31200</v>
      </c>
      <c r="H43" s="68">
        <v>12</v>
      </c>
      <c r="I43" s="68">
        <v>31200</v>
      </c>
    </row>
    <row r="44" spans="1:9" ht="15.75">
      <c r="A44" s="71">
        <v>31</v>
      </c>
      <c r="B44" s="141" t="s">
        <v>1923</v>
      </c>
      <c r="C44" s="68">
        <v>2010</v>
      </c>
      <c r="D44" s="68" t="s">
        <v>12</v>
      </c>
      <c r="E44" s="68">
        <v>1300</v>
      </c>
      <c r="F44" s="68">
        <v>12</v>
      </c>
      <c r="G44" s="68">
        <v>15600</v>
      </c>
      <c r="H44" s="68">
        <v>12</v>
      </c>
      <c r="I44" s="68">
        <v>15600</v>
      </c>
    </row>
    <row r="45" spans="1:9" ht="15.75">
      <c r="A45" s="71">
        <v>32</v>
      </c>
      <c r="B45" s="141" t="s">
        <v>1924</v>
      </c>
      <c r="C45" s="68">
        <v>2010</v>
      </c>
      <c r="D45" s="68" t="s">
        <v>12</v>
      </c>
      <c r="E45" s="68">
        <v>9100</v>
      </c>
      <c r="F45" s="68">
        <v>10</v>
      </c>
      <c r="G45" s="68">
        <v>91000</v>
      </c>
      <c r="H45" s="68">
        <v>10</v>
      </c>
      <c r="I45" s="68">
        <v>91000</v>
      </c>
    </row>
    <row r="46" spans="1:9" ht="15.75">
      <c r="A46" s="71">
        <v>33</v>
      </c>
      <c r="B46" s="141" t="s">
        <v>1925</v>
      </c>
      <c r="C46" s="68">
        <v>1999</v>
      </c>
      <c r="D46" s="68" t="s">
        <v>12</v>
      </c>
      <c r="E46" s="68">
        <v>1000</v>
      </c>
      <c r="F46" s="68">
        <v>18</v>
      </c>
      <c r="G46" s="68">
        <v>18000</v>
      </c>
      <c r="H46" s="68">
        <v>18</v>
      </c>
      <c r="I46" s="68">
        <v>18000</v>
      </c>
    </row>
    <row r="47" spans="1:9" ht="15.75">
      <c r="A47" s="71">
        <v>34</v>
      </c>
      <c r="B47" s="141" t="s">
        <v>1926</v>
      </c>
      <c r="C47" s="68">
        <v>2003</v>
      </c>
      <c r="D47" s="68" t="s">
        <v>767</v>
      </c>
      <c r="E47" s="68">
        <v>1750</v>
      </c>
      <c r="F47" s="68">
        <v>64</v>
      </c>
      <c r="G47" s="68">
        <v>112000</v>
      </c>
      <c r="H47" s="68">
        <v>64</v>
      </c>
      <c r="I47" s="68">
        <v>112000</v>
      </c>
    </row>
    <row r="48" spans="1:9" ht="15.75">
      <c r="A48" s="71">
        <v>35</v>
      </c>
      <c r="B48" s="141" t="s">
        <v>1927</v>
      </c>
      <c r="C48" s="68">
        <v>2004</v>
      </c>
      <c r="D48" s="68" t="s">
        <v>12</v>
      </c>
      <c r="E48" s="68">
        <v>2750</v>
      </c>
      <c r="F48" s="68">
        <v>10</v>
      </c>
      <c r="G48" s="68">
        <v>27500</v>
      </c>
      <c r="H48" s="68">
        <v>10</v>
      </c>
      <c r="I48" s="68">
        <v>27500</v>
      </c>
    </row>
    <row r="49" spans="1:9" ht="15.75">
      <c r="A49" s="71">
        <v>36</v>
      </c>
      <c r="B49" s="141" t="s">
        <v>1928</v>
      </c>
      <c r="C49" s="68">
        <v>2009</v>
      </c>
      <c r="D49" s="68" t="s">
        <v>12</v>
      </c>
      <c r="E49" s="68">
        <v>9100</v>
      </c>
      <c r="F49" s="68">
        <v>16</v>
      </c>
      <c r="G49" s="68">
        <v>145600</v>
      </c>
      <c r="H49" s="68">
        <v>16</v>
      </c>
      <c r="I49" s="68">
        <v>145600</v>
      </c>
    </row>
    <row r="50" spans="1:9" ht="15.75">
      <c r="A50" s="71">
        <v>37</v>
      </c>
      <c r="B50" s="141" t="s">
        <v>1929</v>
      </c>
      <c r="C50" s="68">
        <v>2009</v>
      </c>
      <c r="D50" s="68" t="s">
        <v>12</v>
      </c>
      <c r="E50" s="68">
        <v>7800</v>
      </c>
      <c r="F50" s="68">
        <v>16</v>
      </c>
      <c r="G50" s="68">
        <v>124800</v>
      </c>
      <c r="H50" s="68">
        <v>16</v>
      </c>
      <c r="I50" s="68">
        <v>124800</v>
      </c>
    </row>
    <row r="51" spans="1:9" ht="15.75">
      <c r="A51" s="71">
        <v>38</v>
      </c>
      <c r="B51" s="141" t="s">
        <v>1930</v>
      </c>
      <c r="C51" s="68">
        <v>2009</v>
      </c>
      <c r="D51" s="68" t="s">
        <v>12</v>
      </c>
      <c r="E51" s="68">
        <v>5525</v>
      </c>
      <c r="F51" s="68">
        <v>16</v>
      </c>
      <c r="G51" s="68">
        <v>88400</v>
      </c>
      <c r="H51" s="68">
        <v>16</v>
      </c>
      <c r="I51" s="68">
        <v>88400</v>
      </c>
    </row>
    <row r="52" spans="1:9" ht="15.75">
      <c r="A52" s="71">
        <v>39</v>
      </c>
      <c r="B52" s="141" t="s">
        <v>1931</v>
      </c>
      <c r="C52" s="68">
        <v>2009</v>
      </c>
      <c r="D52" s="68" t="s">
        <v>12</v>
      </c>
      <c r="E52" s="68">
        <v>1950</v>
      </c>
      <c r="F52" s="68">
        <v>16</v>
      </c>
      <c r="G52" s="68">
        <v>31200</v>
      </c>
      <c r="H52" s="68">
        <v>16</v>
      </c>
      <c r="I52" s="68">
        <v>31200</v>
      </c>
    </row>
    <row r="53" spans="1:9" ht="15.75">
      <c r="A53" s="71">
        <v>40</v>
      </c>
      <c r="B53" s="141" t="s">
        <v>1932</v>
      </c>
      <c r="C53" s="68">
        <v>2009</v>
      </c>
      <c r="D53" s="68" t="s">
        <v>12</v>
      </c>
      <c r="E53" s="68">
        <v>4000</v>
      </c>
      <c r="F53" s="68">
        <v>1</v>
      </c>
      <c r="G53" s="68">
        <v>4000</v>
      </c>
      <c r="H53" s="68">
        <v>1</v>
      </c>
      <c r="I53" s="68">
        <v>4000</v>
      </c>
    </row>
    <row r="54" spans="1:9" ht="15.75">
      <c r="A54" s="71">
        <v>41</v>
      </c>
      <c r="B54" s="141" t="s">
        <v>1933</v>
      </c>
      <c r="C54" s="68">
        <v>2009</v>
      </c>
      <c r="D54" s="68" t="s">
        <v>12</v>
      </c>
      <c r="E54" s="68">
        <v>4000</v>
      </c>
      <c r="F54" s="68">
        <v>1</v>
      </c>
      <c r="G54" s="68">
        <v>4000</v>
      </c>
      <c r="H54" s="68">
        <v>1</v>
      </c>
      <c r="I54" s="68">
        <v>4000</v>
      </c>
    </row>
    <row r="55" spans="1:9" ht="15.75">
      <c r="A55" s="71">
        <v>42</v>
      </c>
      <c r="B55" s="141" t="s">
        <v>1934</v>
      </c>
      <c r="C55" s="68">
        <v>2010</v>
      </c>
      <c r="D55" s="68" t="s">
        <v>12</v>
      </c>
      <c r="E55" s="68">
        <v>156000</v>
      </c>
      <c r="F55" s="68">
        <v>1</v>
      </c>
      <c r="G55" s="68">
        <v>156000</v>
      </c>
      <c r="H55" s="68">
        <v>1</v>
      </c>
      <c r="I55" s="68">
        <v>156000</v>
      </c>
    </row>
    <row r="56" spans="1:9" ht="15.75">
      <c r="A56" s="71">
        <v>43</v>
      </c>
      <c r="B56" s="141" t="s">
        <v>1935</v>
      </c>
      <c r="C56" s="68">
        <v>2010</v>
      </c>
      <c r="D56" s="68" t="s">
        <v>12</v>
      </c>
      <c r="E56" s="68">
        <v>169000</v>
      </c>
      <c r="F56" s="68">
        <v>1</v>
      </c>
      <c r="G56" s="68">
        <v>169000</v>
      </c>
      <c r="H56" s="68">
        <v>1</v>
      </c>
      <c r="I56" s="68">
        <v>169000</v>
      </c>
    </row>
    <row r="57" spans="1:9" ht="15.75">
      <c r="A57" s="71">
        <v>44</v>
      </c>
      <c r="B57" s="141" t="s">
        <v>1936</v>
      </c>
      <c r="C57" s="68">
        <v>2011</v>
      </c>
      <c r="D57" s="68" t="s">
        <v>12</v>
      </c>
      <c r="E57" s="68">
        <v>39000</v>
      </c>
      <c r="F57" s="68">
        <v>1</v>
      </c>
      <c r="G57" s="68">
        <v>39000</v>
      </c>
      <c r="H57" s="68">
        <v>1</v>
      </c>
      <c r="I57" s="68">
        <v>39000</v>
      </c>
    </row>
    <row r="58" spans="1:9" ht="15.75">
      <c r="A58" s="71">
        <v>45</v>
      </c>
      <c r="B58" s="487" t="s">
        <v>1937</v>
      </c>
      <c r="C58" s="488">
        <v>2011</v>
      </c>
      <c r="D58" s="488" t="s">
        <v>12</v>
      </c>
      <c r="E58" s="488">
        <v>11700</v>
      </c>
      <c r="F58" s="488">
        <v>25</v>
      </c>
      <c r="G58" s="488">
        <v>292500</v>
      </c>
      <c r="H58" s="488">
        <v>25</v>
      </c>
      <c r="I58" s="68">
        <v>292500</v>
      </c>
    </row>
    <row r="59" spans="1:9" ht="15.75">
      <c r="A59" s="71">
        <v>46</v>
      </c>
      <c r="B59" s="487" t="s">
        <v>1938</v>
      </c>
      <c r="C59" s="488">
        <v>2013</v>
      </c>
      <c r="D59" s="488" t="s">
        <v>12</v>
      </c>
      <c r="E59" s="488">
        <v>100000</v>
      </c>
      <c r="F59" s="488">
        <v>1</v>
      </c>
      <c r="G59" s="488">
        <v>100000</v>
      </c>
      <c r="H59" s="488">
        <v>1</v>
      </c>
      <c r="I59" s="68">
        <v>100000</v>
      </c>
    </row>
    <row r="60" spans="1:9" ht="15.75">
      <c r="A60" s="71">
        <v>47</v>
      </c>
      <c r="B60" s="487" t="s">
        <v>1939</v>
      </c>
      <c r="C60" s="488">
        <v>2013</v>
      </c>
      <c r="D60" s="488" t="s">
        <v>12</v>
      </c>
      <c r="E60" s="488">
        <v>20000</v>
      </c>
      <c r="F60" s="488">
        <v>1</v>
      </c>
      <c r="G60" s="488">
        <v>20000</v>
      </c>
      <c r="H60" s="488">
        <v>1</v>
      </c>
      <c r="I60" s="68">
        <v>20000</v>
      </c>
    </row>
    <row r="61" spans="1:9" ht="15.75">
      <c r="A61" s="71">
        <v>48</v>
      </c>
      <c r="B61" s="141" t="s">
        <v>1940</v>
      </c>
      <c r="C61" s="488">
        <v>2014</v>
      </c>
      <c r="D61" s="488" t="s">
        <v>12</v>
      </c>
      <c r="E61" s="488">
        <v>7150</v>
      </c>
      <c r="F61" s="488">
        <v>3</v>
      </c>
      <c r="G61" s="488">
        <v>21450</v>
      </c>
      <c r="H61" s="488">
        <v>3</v>
      </c>
      <c r="I61" s="68">
        <v>21450</v>
      </c>
    </row>
    <row r="62" spans="1:9" ht="15.75">
      <c r="A62" s="71">
        <v>49</v>
      </c>
      <c r="B62" s="487" t="s">
        <v>249</v>
      </c>
      <c r="C62" s="488">
        <v>2015</v>
      </c>
      <c r="D62" s="488" t="s">
        <v>1941</v>
      </c>
      <c r="E62" s="488">
        <v>3950</v>
      </c>
      <c r="F62" s="489">
        <v>21.54</v>
      </c>
      <c r="G62" s="488">
        <v>85083</v>
      </c>
      <c r="H62" s="490">
        <v>21.54</v>
      </c>
      <c r="I62" s="68">
        <v>85083</v>
      </c>
    </row>
    <row r="63" spans="1:9" ht="15.75">
      <c r="A63" s="71">
        <v>50</v>
      </c>
      <c r="B63" s="487" t="s">
        <v>249</v>
      </c>
      <c r="C63" s="488">
        <v>2015</v>
      </c>
      <c r="D63" s="488" t="s">
        <v>1941</v>
      </c>
      <c r="E63" s="488">
        <v>3555</v>
      </c>
      <c r="F63" s="491">
        <v>25</v>
      </c>
      <c r="G63" s="488">
        <v>88875</v>
      </c>
      <c r="H63" s="491">
        <v>25</v>
      </c>
      <c r="I63" s="68">
        <v>88875</v>
      </c>
    </row>
    <row r="64" spans="1:9" ht="15.75">
      <c r="A64" s="71">
        <v>51</v>
      </c>
      <c r="B64" s="487" t="s">
        <v>1942</v>
      </c>
      <c r="C64" s="488">
        <v>2015</v>
      </c>
      <c r="D64" s="488" t="s">
        <v>12</v>
      </c>
      <c r="E64" s="488">
        <v>34760</v>
      </c>
      <c r="F64" s="491">
        <v>1</v>
      </c>
      <c r="G64" s="488">
        <v>34760</v>
      </c>
      <c r="H64" s="491">
        <v>1</v>
      </c>
      <c r="I64" s="68">
        <v>34760</v>
      </c>
    </row>
    <row r="65" spans="1:9" ht="15.75">
      <c r="A65" s="71">
        <v>52</v>
      </c>
      <c r="B65" s="487" t="s">
        <v>185</v>
      </c>
      <c r="C65" s="488">
        <v>2015</v>
      </c>
      <c r="D65" s="488" t="s">
        <v>12</v>
      </c>
      <c r="E65" s="488">
        <v>7500</v>
      </c>
      <c r="F65" s="491">
        <v>20</v>
      </c>
      <c r="G65" s="488">
        <v>150000</v>
      </c>
      <c r="H65" s="491">
        <v>20</v>
      </c>
      <c r="I65" s="68">
        <v>150000</v>
      </c>
    </row>
    <row r="66" spans="1:9" ht="15.75">
      <c r="A66" s="71">
        <v>53</v>
      </c>
      <c r="B66" s="487" t="s">
        <v>1943</v>
      </c>
      <c r="C66" s="488">
        <v>2015</v>
      </c>
      <c r="D66" s="488" t="s">
        <v>12</v>
      </c>
      <c r="E66" s="488">
        <v>6320</v>
      </c>
      <c r="F66" s="491">
        <v>40</v>
      </c>
      <c r="G66" s="488">
        <v>252800</v>
      </c>
      <c r="H66" s="491">
        <v>40</v>
      </c>
      <c r="I66" s="68">
        <v>252800</v>
      </c>
    </row>
    <row r="67" spans="1:9" ht="15.75">
      <c r="A67" s="71">
        <v>54</v>
      </c>
      <c r="B67" s="487" t="s">
        <v>1944</v>
      </c>
      <c r="C67" s="488">
        <v>2015</v>
      </c>
      <c r="D67" s="488" t="s">
        <v>12</v>
      </c>
      <c r="E67" s="488">
        <v>14220</v>
      </c>
      <c r="F67" s="491">
        <v>8</v>
      </c>
      <c r="G67" s="488">
        <v>113760</v>
      </c>
      <c r="H67" s="491">
        <v>8</v>
      </c>
      <c r="I67" s="68">
        <v>113760</v>
      </c>
    </row>
    <row r="68" spans="1:9" ht="15.75">
      <c r="A68" s="71">
        <v>55</v>
      </c>
      <c r="B68" s="487" t="s">
        <v>479</v>
      </c>
      <c r="C68" s="488">
        <v>2015</v>
      </c>
      <c r="D68" s="488" t="s">
        <v>12</v>
      </c>
      <c r="E68" s="488">
        <v>90850</v>
      </c>
      <c r="F68" s="491">
        <v>1</v>
      </c>
      <c r="G68" s="488">
        <v>90850</v>
      </c>
      <c r="H68" s="491">
        <v>1</v>
      </c>
      <c r="I68" s="68">
        <v>90850</v>
      </c>
    </row>
    <row r="69" spans="1:9" ht="15.75">
      <c r="A69" s="71">
        <v>56</v>
      </c>
      <c r="B69" s="487" t="s">
        <v>1945</v>
      </c>
      <c r="C69" s="488">
        <v>2015</v>
      </c>
      <c r="D69" s="488" t="s">
        <v>12</v>
      </c>
      <c r="E69" s="488">
        <v>255960</v>
      </c>
      <c r="F69" s="491">
        <v>1</v>
      </c>
      <c r="G69" s="488">
        <v>255960</v>
      </c>
      <c r="H69" s="491">
        <v>1</v>
      </c>
      <c r="I69" s="68">
        <v>255960</v>
      </c>
    </row>
    <row r="70" spans="1:9" ht="15.75">
      <c r="A70" s="71">
        <v>57</v>
      </c>
      <c r="B70" s="487" t="s">
        <v>1946</v>
      </c>
      <c r="C70" s="488">
        <v>2015</v>
      </c>
      <c r="D70" s="488" t="s">
        <v>12</v>
      </c>
      <c r="E70" s="488">
        <v>20000</v>
      </c>
      <c r="F70" s="491">
        <v>1</v>
      </c>
      <c r="G70" s="488">
        <v>20000</v>
      </c>
      <c r="H70" s="491">
        <v>1</v>
      </c>
      <c r="I70" s="68">
        <v>20000</v>
      </c>
    </row>
    <row r="71" spans="1:9" ht="15.75">
      <c r="A71" s="71">
        <v>58</v>
      </c>
      <c r="B71" s="487" t="s">
        <v>1947</v>
      </c>
      <c r="C71" s="488">
        <v>2015</v>
      </c>
      <c r="D71" s="488" t="s">
        <v>12</v>
      </c>
      <c r="E71" s="488">
        <v>19750</v>
      </c>
      <c r="F71" s="491">
        <v>2</v>
      </c>
      <c r="G71" s="488">
        <v>39500</v>
      </c>
      <c r="H71" s="491">
        <v>2</v>
      </c>
      <c r="I71" s="68">
        <v>39500</v>
      </c>
    </row>
    <row r="72" spans="1:9" ht="15.75">
      <c r="A72" s="71">
        <v>59</v>
      </c>
      <c r="B72" s="487" t="s">
        <v>1948</v>
      </c>
      <c r="C72" s="488">
        <v>2015</v>
      </c>
      <c r="D72" s="488" t="s">
        <v>12</v>
      </c>
      <c r="E72" s="488">
        <v>9600</v>
      </c>
      <c r="F72" s="491">
        <v>3</v>
      </c>
      <c r="G72" s="488">
        <v>28800</v>
      </c>
      <c r="H72" s="491">
        <v>3</v>
      </c>
      <c r="I72" s="68">
        <v>28800</v>
      </c>
    </row>
    <row r="73" spans="1:9" ht="15.75">
      <c r="A73" s="71">
        <v>60</v>
      </c>
      <c r="B73" s="487" t="s">
        <v>173</v>
      </c>
      <c r="C73" s="488">
        <v>2015</v>
      </c>
      <c r="D73" s="488" t="s">
        <v>12</v>
      </c>
      <c r="E73" s="488">
        <v>35550</v>
      </c>
      <c r="F73" s="491">
        <v>1</v>
      </c>
      <c r="G73" s="488">
        <v>35550</v>
      </c>
      <c r="H73" s="491">
        <v>1</v>
      </c>
      <c r="I73" s="68">
        <v>35550</v>
      </c>
    </row>
    <row r="74" spans="1:9" ht="15.75">
      <c r="A74" s="71">
        <v>61</v>
      </c>
      <c r="B74" s="487" t="s">
        <v>1949</v>
      </c>
      <c r="C74" s="488">
        <v>2015</v>
      </c>
      <c r="D74" s="488" t="s">
        <v>12</v>
      </c>
      <c r="E74" s="488">
        <v>2925</v>
      </c>
      <c r="F74" s="491">
        <v>2</v>
      </c>
      <c r="G74" s="488">
        <v>5850</v>
      </c>
      <c r="H74" s="491">
        <v>2</v>
      </c>
      <c r="I74" s="68">
        <v>5850</v>
      </c>
    </row>
    <row r="75" spans="1:9" ht="15.75">
      <c r="A75" s="71">
        <v>62</v>
      </c>
      <c r="B75" s="487" t="s">
        <v>1950</v>
      </c>
      <c r="C75" s="488">
        <v>2015</v>
      </c>
      <c r="D75" s="488" t="s">
        <v>12</v>
      </c>
      <c r="E75" s="488">
        <v>2880</v>
      </c>
      <c r="F75" s="491">
        <v>2</v>
      </c>
      <c r="G75" s="488">
        <v>5760</v>
      </c>
      <c r="H75" s="491">
        <v>2</v>
      </c>
      <c r="I75" s="68">
        <v>5760</v>
      </c>
    </row>
    <row r="76" spans="1:9" ht="15.75">
      <c r="A76" s="71">
        <v>63</v>
      </c>
      <c r="B76" s="487" t="s">
        <v>1951</v>
      </c>
      <c r="C76" s="488">
        <v>2016</v>
      </c>
      <c r="D76" s="488" t="s">
        <v>12</v>
      </c>
      <c r="E76" s="488">
        <v>12640</v>
      </c>
      <c r="F76" s="491">
        <v>10</v>
      </c>
      <c r="G76" s="488">
        <v>126400</v>
      </c>
      <c r="H76" s="491">
        <v>10</v>
      </c>
      <c r="I76" s="68">
        <v>126400</v>
      </c>
    </row>
    <row r="77" spans="1:9" ht="15.75">
      <c r="A77" s="71">
        <v>64</v>
      </c>
      <c r="B77" s="487" t="s">
        <v>1952</v>
      </c>
      <c r="C77" s="488">
        <v>2016</v>
      </c>
      <c r="D77" s="488" t="s">
        <v>12</v>
      </c>
      <c r="E77" s="488">
        <v>10270</v>
      </c>
      <c r="F77" s="491">
        <v>4</v>
      </c>
      <c r="G77" s="488">
        <v>41080</v>
      </c>
      <c r="H77" s="491">
        <v>4</v>
      </c>
      <c r="I77" s="68">
        <v>41080</v>
      </c>
    </row>
    <row r="78" spans="1:9" ht="15.75">
      <c r="A78" s="71">
        <v>65</v>
      </c>
      <c r="B78" s="487" t="s">
        <v>1953</v>
      </c>
      <c r="C78" s="488">
        <v>2016</v>
      </c>
      <c r="D78" s="488" t="s">
        <v>12</v>
      </c>
      <c r="E78" s="488">
        <v>12640</v>
      </c>
      <c r="F78" s="491">
        <v>20</v>
      </c>
      <c r="G78" s="488">
        <v>252800</v>
      </c>
      <c r="H78" s="491">
        <v>20</v>
      </c>
      <c r="I78" s="68">
        <v>252800</v>
      </c>
    </row>
    <row r="79" spans="1:9" ht="15.75">
      <c r="A79" s="71">
        <v>66</v>
      </c>
      <c r="B79" s="487" t="s">
        <v>1954</v>
      </c>
      <c r="C79" s="488">
        <v>2016</v>
      </c>
      <c r="D79" s="488" t="s">
        <v>12</v>
      </c>
      <c r="E79" s="488">
        <v>12640</v>
      </c>
      <c r="F79" s="491">
        <v>8</v>
      </c>
      <c r="G79" s="488">
        <v>101120</v>
      </c>
      <c r="H79" s="491">
        <v>8</v>
      </c>
      <c r="I79" s="68">
        <v>101120</v>
      </c>
    </row>
    <row r="80" spans="1:9" ht="15.75">
      <c r="A80" s="71">
        <v>67</v>
      </c>
      <c r="B80" s="487" t="s">
        <v>1955</v>
      </c>
      <c r="C80" s="488">
        <v>2016</v>
      </c>
      <c r="D80" s="488" t="s">
        <v>12</v>
      </c>
      <c r="E80" s="488">
        <v>6000</v>
      </c>
      <c r="F80" s="491">
        <v>8</v>
      </c>
      <c r="G80" s="488">
        <v>48000</v>
      </c>
      <c r="H80" s="491">
        <v>8</v>
      </c>
      <c r="I80" s="68">
        <v>48000</v>
      </c>
    </row>
    <row r="81" spans="1:9" ht="15.75">
      <c r="A81" s="71">
        <v>68</v>
      </c>
      <c r="B81" s="487" t="s">
        <v>873</v>
      </c>
      <c r="C81" s="488">
        <v>2016</v>
      </c>
      <c r="D81" s="488" t="s">
        <v>12</v>
      </c>
      <c r="E81" s="488">
        <v>39500</v>
      </c>
      <c r="F81" s="491">
        <v>1</v>
      </c>
      <c r="G81" s="488">
        <v>39500</v>
      </c>
      <c r="H81" s="491">
        <v>1</v>
      </c>
      <c r="I81" s="68">
        <v>39500</v>
      </c>
    </row>
    <row r="82" spans="1:9" ht="15.75">
      <c r="A82" s="71">
        <v>69</v>
      </c>
      <c r="B82" s="487" t="s">
        <v>727</v>
      </c>
      <c r="C82" s="488">
        <v>2016</v>
      </c>
      <c r="D82" s="488" t="s">
        <v>12</v>
      </c>
      <c r="E82" s="488">
        <v>200000</v>
      </c>
      <c r="F82" s="491">
        <v>1</v>
      </c>
      <c r="G82" s="488">
        <v>200000</v>
      </c>
      <c r="H82" s="491">
        <v>1</v>
      </c>
      <c r="I82" s="68">
        <v>200000</v>
      </c>
    </row>
    <row r="83" spans="1:9" ht="15.75">
      <c r="A83" s="71">
        <v>70</v>
      </c>
      <c r="B83" s="487" t="s">
        <v>469</v>
      </c>
      <c r="C83" s="488">
        <v>2016</v>
      </c>
      <c r="D83" s="488" t="s">
        <v>12</v>
      </c>
      <c r="E83" s="488">
        <v>94800</v>
      </c>
      <c r="F83" s="491">
        <v>1</v>
      </c>
      <c r="G83" s="488">
        <v>94800</v>
      </c>
      <c r="H83" s="491">
        <v>1</v>
      </c>
      <c r="I83" s="68">
        <v>94800</v>
      </c>
    </row>
    <row r="84" spans="1:9" ht="15.75">
      <c r="A84" s="71">
        <v>71</v>
      </c>
      <c r="B84" s="487" t="s">
        <v>479</v>
      </c>
      <c r="C84" s="488">
        <v>2016</v>
      </c>
      <c r="D84" s="488" t="s">
        <v>12</v>
      </c>
      <c r="E84" s="488">
        <v>47400</v>
      </c>
      <c r="F84" s="491">
        <v>2</v>
      </c>
      <c r="G84" s="488">
        <v>94800</v>
      </c>
      <c r="H84" s="491">
        <v>2</v>
      </c>
      <c r="I84" s="68">
        <v>94800</v>
      </c>
    </row>
    <row r="85" spans="1:9" ht="15.75">
      <c r="A85" s="71">
        <v>72</v>
      </c>
      <c r="B85" s="487" t="s">
        <v>1956</v>
      </c>
      <c r="C85" s="488">
        <v>2016</v>
      </c>
      <c r="D85" s="488" t="s">
        <v>12</v>
      </c>
      <c r="E85" s="488">
        <v>15800</v>
      </c>
      <c r="F85" s="491">
        <v>1</v>
      </c>
      <c r="G85" s="488">
        <v>15800</v>
      </c>
      <c r="H85" s="491">
        <v>1</v>
      </c>
      <c r="I85" s="68">
        <v>15800</v>
      </c>
    </row>
    <row r="86" spans="1:9" ht="15.75">
      <c r="A86" s="71">
        <v>73</v>
      </c>
      <c r="B86" s="487" t="s">
        <v>1957</v>
      </c>
      <c r="C86" s="488">
        <v>2017</v>
      </c>
      <c r="D86" s="488" t="s">
        <v>12</v>
      </c>
      <c r="E86" s="488">
        <v>2436</v>
      </c>
      <c r="F86" s="491">
        <v>13</v>
      </c>
      <c r="G86" s="488">
        <v>31666</v>
      </c>
      <c r="H86" s="488">
        <v>13</v>
      </c>
      <c r="I86" s="68">
        <v>31666</v>
      </c>
    </row>
    <row r="87" spans="1:9" ht="15.75">
      <c r="A87" s="71">
        <v>74</v>
      </c>
      <c r="B87" s="487" t="s">
        <v>1958</v>
      </c>
      <c r="C87" s="488">
        <v>2017</v>
      </c>
      <c r="D87" s="488" t="s">
        <v>12</v>
      </c>
      <c r="E87" s="488">
        <v>7680</v>
      </c>
      <c r="F87" s="491">
        <v>7</v>
      </c>
      <c r="G87" s="488">
        <v>53760</v>
      </c>
      <c r="H87" s="491">
        <v>7</v>
      </c>
      <c r="I87" s="68">
        <v>53760</v>
      </c>
    </row>
    <row r="88" spans="1:9" ht="15.75">
      <c r="A88" s="71">
        <v>75</v>
      </c>
      <c r="B88" s="141" t="s">
        <v>1959</v>
      </c>
      <c r="C88" s="68">
        <v>2017</v>
      </c>
      <c r="D88" s="68" t="s">
        <v>12</v>
      </c>
      <c r="E88" s="68">
        <v>39500</v>
      </c>
      <c r="F88" s="216">
        <v>1</v>
      </c>
      <c r="G88" s="68">
        <v>39500</v>
      </c>
      <c r="H88" s="216">
        <v>1</v>
      </c>
      <c r="I88" s="68">
        <v>39500</v>
      </c>
    </row>
    <row r="89" spans="1:9" ht="15.75">
      <c r="A89" s="71">
        <v>76</v>
      </c>
      <c r="B89" s="141" t="s">
        <v>1960</v>
      </c>
      <c r="C89" s="68">
        <v>2017</v>
      </c>
      <c r="D89" s="68" t="s">
        <v>12</v>
      </c>
      <c r="E89" s="68">
        <v>86900</v>
      </c>
      <c r="F89" s="68">
        <v>1</v>
      </c>
      <c r="G89" s="68">
        <v>86900</v>
      </c>
      <c r="H89" s="68">
        <v>1</v>
      </c>
      <c r="I89" s="68">
        <v>86900</v>
      </c>
    </row>
    <row r="90" spans="1:9" ht="15.75">
      <c r="A90" s="71">
        <v>77</v>
      </c>
      <c r="B90" s="487" t="s">
        <v>1961</v>
      </c>
      <c r="C90" s="488">
        <v>2018</v>
      </c>
      <c r="D90" s="488" t="s">
        <v>12</v>
      </c>
      <c r="E90" s="488">
        <v>9350</v>
      </c>
      <c r="F90" s="491">
        <v>20</v>
      </c>
      <c r="G90" s="488">
        <v>187000</v>
      </c>
      <c r="H90" s="491">
        <v>20</v>
      </c>
      <c r="I90" s="68">
        <f>E90*H90</f>
        <v>187000</v>
      </c>
    </row>
    <row r="91" spans="1:9" ht="15.75">
      <c r="A91" s="71">
        <v>78</v>
      </c>
      <c r="B91" s="487" t="s">
        <v>1962</v>
      </c>
      <c r="C91" s="488">
        <v>2018</v>
      </c>
      <c r="D91" s="488" t="s">
        <v>12</v>
      </c>
      <c r="E91" s="488">
        <v>7778</v>
      </c>
      <c r="F91" s="488">
        <v>50</v>
      </c>
      <c r="G91" s="488">
        <v>388900</v>
      </c>
      <c r="H91" s="488">
        <v>50</v>
      </c>
      <c r="I91" s="68">
        <f>E91*H91</f>
        <v>388900</v>
      </c>
    </row>
    <row r="92" spans="1:9" ht="15.75">
      <c r="A92" s="71">
        <v>79</v>
      </c>
      <c r="B92" s="487" t="s">
        <v>1963</v>
      </c>
      <c r="C92" s="488">
        <v>2018</v>
      </c>
      <c r="D92" s="488" t="s">
        <v>12</v>
      </c>
      <c r="E92" s="488">
        <v>178200</v>
      </c>
      <c r="F92" s="491">
        <v>1</v>
      </c>
      <c r="G92" s="488">
        <v>178200</v>
      </c>
      <c r="H92" s="491">
        <v>1</v>
      </c>
      <c r="I92" s="68">
        <v>178200</v>
      </c>
    </row>
    <row r="93" spans="1:9" ht="15.75">
      <c r="A93" s="71">
        <v>80</v>
      </c>
      <c r="B93" s="141" t="s">
        <v>1964</v>
      </c>
      <c r="C93" s="68">
        <v>2018</v>
      </c>
      <c r="D93" s="68" t="s">
        <v>12</v>
      </c>
      <c r="E93" s="68">
        <v>3300</v>
      </c>
      <c r="F93" s="216">
        <v>20</v>
      </c>
      <c r="G93" s="68">
        <v>66000</v>
      </c>
      <c r="H93" s="216">
        <v>20</v>
      </c>
      <c r="I93" s="68">
        <v>66000</v>
      </c>
    </row>
    <row r="94" spans="1:9" ht="15.75">
      <c r="A94" s="71">
        <v>81</v>
      </c>
      <c r="B94" s="141" t="s">
        <v>727</v>
      </c>
      <c r="C94" s="68">
        <v>2018</v>
      </c>
      <c r="D94" s="68" t="s">
        <v>12</v>
      </c>
      <c r="E94" s="68">
        <v>33000</v>
      </c>
      <c r="F94" s="216">
        <v>1</v>
      </c>
      <c r="G94" s="68">
        <v>33000</v>
      </c>
      <c r="H94" s="216">
        <v>1</v>
      </c>
      <c r="I94" s="68">
        <v>33000</v>
      </c>
    </row>
    <row r="95" spans="1:9" ht="15.75">
      <c r="A95" s="71">
        <v>82</v>
      </c>
      <c r="B95" s="487" t="s">
        <v>1965</v>
      </c>
      <c r="C95" s="488">
        <v>2018</v>
      </c>
      <c r="D95" s="488" t="s">
        <v>1941</v>
      </c>
      <c r="E95" s="488">
        <v>1780</v>
      </c>
      <c r="F95" s="492">
        <v>141.9</v>
      </c>
      <c r="G95" s="488">
        <v>252602</v>
      </c>
      <c r="H95" s="493">
        <v>141.9</v>
      </c>
      <c r="I95" s="68">
        <v>252602</v>
      </c>
    </row>
    <row r="96" spans="1:9" ht="15.75">
      <c r="A96" s="71">
        <v>83</v>
      </c>
      <c r="B96" s="141" t="s">
        <v>193</v>
      </c>
      <c r="C96" s="68">
        <v>2019</v>
      </c>
      <c r="D96" s="68" t="s">
        <v>12</v>
      </c>
      <c r="E96" s="68">
        <v>28600</v>
      </c>
      <c r="F96" s="216">
        <v>2</v>
      </c>
      <c r="G96" s="68">
        <v>57200</v>
      </c>
      <c r="H96" s="216">
        <v>2</v>
      </c>
      <c r="I96" s="68">
        <v>57200</v>
      </c>
    </row>
    <row r="97" spans="1:9" ht="15.75">
      <c r="A97" s="71">
        <v>84</v>
      </c>
      <c r="B97" s="141" t="s">
        <v>1966</v>
      </c>
      <c r="C97" s="68">
        <v>2019</v>
      </c>
      <c r="D97" s="68" t="s">
        <v>12</v>
      </c>
      <c r="E97" s="68">
        <v>17500</v>
      </c>
      <c r="F97" s="216">
        <v>4</v>
      </c>
      <c r="G97" s="68">
        <v>70000</v>
      </c>
      <c r="H97" s="216">
        <v>4</v>
      </c>
      <c r="I97" s="68">
        <v>70000</v>
      </c>
    </row>
    <row r="98" spans="1:9" ht="15.75">
      <c r="A98" s="71">
        <v>85</v>
      </c>
      <c r="B98" s="494" t="s">
        <v>1967</v>
      </c>
      <c r="C98" s="68">
        <v>2020</v>
      </c>
      <c r="D98" s="68" t="s">
        <v>12</v>
      </c>
      <c r="E98" s="68">
        <v>124000</v>
      </c>
      <c r="F98" s="216">
        <v>1</v>
      </c>
      <c r="G98" s="68">
        <v>124000</v>
      </c>
      <c r="H98" s="216">
        <v>1</v>
      </c>
      <c r="I98" s="68">
        <v>124000</v>
      </c>
    </row>
    <row r="99" spans="1:9" ht="15.75">
      <c r="A99" s="71">
        <v>86</v>
      </c>
      <c r="B99" s="494" t="s">
        <v>1968</v>
      </c>
      <c r="C99" s="68">
        <v>2020</v>
      </c>
      <c r="D99" s="68" t="s">
        <v>12</v>
      </c>
      <c r="E99" s="68">
        <v>65000</v>
      </c>
      <c r="F99" s="216">
        <v>1</v>
      </c>
      <c r="G99" s="68">
        <v>65000</v>
      </c>
      <c r="H99" s="216">
        <v>1</v>
      </c>
      <c r="I99" s="68">
        <v>65000</v>
      </c>
    </row>
    <row r="100" spans="1:9" ht="15.75">
      <c r="A100" s="71">
        <v>87</v>
      </c>
      <c r="B100" s="141" t="s">
        <v>1969</v>
      </c>
      <c r="C100" s="68">
        <v>2021</v>
      </c>
      <c r="D100" s="68" t="s">
        <v>12</v>
      </c>
      <c r="E100" s="68">
        <v>40000</v>
      </c>
      <c r="F100" s="216">
        <v>1</v>
      </c>
      <c r="G100" s="68">
        <v>40000</v>
      </c>
      <c r="H100" s="216">
        <v>1</v>
      </c>
      <c r="I100" s="68">
        <v>40000</v>
      </c>
    </row>
    <row r="101" spans="1:9" ht="15.75">
      <c r="A101" s="71">
        <v>88</v>
      </c>
      <c r="B101" s="141" t="s">
        <v>1970</v>
      </c>
      <c r="C101" s="68">
        <v>2021</v>
      </c>
      <c r="D101" s="68" t="s">
        <v>12</v>
      </c>
      <c r="E101" s="68">
        <v>198000</v>
      </c>
      <c r="F101" s="216">
        <v>1</v>
      </c>
      <c r="G101" s="68">
        <v>198000</v>
      </c>
      <c r="H101" s="216">
        <v>1</v>
      </c>
      <c r="I101" s="68">
        <v>198000</v>
      </c>
    </row>
    <row r="102" spans="1:9" ht="15.75">
      <c r="A102" s="71">
        <v>89</v>
      </c>
      <c r="B102" s="141" t="s">
        <v>1971</v>
      </c>
      <c r="C102" s="68">
        <v>2021</v>
      </c>
      <c r="D102" s="68" t="s">
        <v>12</v>
      </c>
      <c r="E102" s="68">
        <v>192500</v>
      </c>
      <c r="F102" s="216">
        <v>1</v>
      </c>
      <c r="G102" s="68">
        <v>192500</v>
      </c>
      <c r="H102" s="216">
        <v>1</v>
      </c>
      <c r="I102" s="68">
        <v>192500</v>
      </c>
    </row>
    <row r="103" spans="1:9" ht="15.75">
      <c r="A103" s="71">
        <v>90</v>
      </c>
      <c r="B103" s="141" t="s">
        <v>1972</v>
      </c>
      <c r="C103" s="68">
        <v>2021</v>
      </c>
      <c r="D103" s="68" t="s">
        <v>12</v>
      </c>
      <c r="E103" s="68">
        <v>77000</v>
      </c>
      <c r="F103" s="216">
        <v>1</v>
      </c>
      <c r="G103" s="68">
        <v>77000</v>
      </c>
      <c r="H103" s="216">
        <v>1</v>
      </c>
      <c r="I103" s="68">
        <v>77000</v>
      </c>
    </row>
    <row r="104" spans="1:9" ht="15.75">
      <c r="A104" s="71">
        <v>91</v>
      </c>
      <c r="B104" s="141" t="s">
        <v>1973</v>
      </c>
      <c r="C104" s="68">
        <v>2021</v>
      </c>
      <c r="D104" s="68" t="s">
        <v>12</v>
      </c>
      <c r="E104" s="68">
        <v>55000</v>
      </c>
      <c r="F104" s="216">
        <v>1</v>
      </c>
      <c r="G104" s="68">
        <v>55000</v>
      </c>
      <c r="H104" s="216">
        <v>1</v>
      </c>
      <c r="I104" s="68">
        <v>55000</v>
      </c>
    </row>
    <row r="105" spans="1:9" ht="15.75">
      <c r="A105" s="71">
        <v>92</v>
      </c>
      <c r="B105" s="494" t="s">
        <v>1974</v>
      </c>
      <c r="C105" s="68">
        <v>2021</v>
      </c>
      <c r="D105" s="68" t="s">
        <v>12</v>
      </c>
      <c r="E105" s="68">
        <v>16500</v>
      </c>
      <c r="F105" s="216">
        <v>15</v>
      </c>
      <c r="G105" s="68">
        <v>247500</v>
      </c>
      <c r="H105" s="216">
        <v>15</v>
      </c>
      <c r="I105" s="68">
        <v>247500</v>
      </c>
    </row>
    <row r="106" spans="1:9" ht="15.75">
      <c r="A106" s="71">
        <v>93</v>
      </c>
      <c r="B106" s="494" t="s">
        <v>1927</v>
      </c>
      <c r="C106" s="68">
        <v>2021</v>
      </c>
      <c r="D106" s="68" t="s">
        <v>12</v>
      </c>
      <c r="E106" s="68">
        <v>12461</v>
      </c>
      <c r="F106" s="216">
        <v>15</v>
      </c>
      <c r="G106" s="68">
        <v>186915</v>
      </c>
      <c r="H106" s="216">
        <v>15</v>
      </c>
      <c r="I106" s="68">
        <v>186915</v>
      </c>
    </row>
    <row r="107" spans="1:9" ht="15.75">
      <c r="A107" s="71">
        <v>94</v>
      </c>
      <c r="B107" s="494" t="s">
        <v>752</v>
      </c>
      <c r="C107" s="68">
        <v>2021</v>
      </c>
      <c r="D107" s="68" t="s">
        <v>12</v>
      </c>
      <c r="E107" s="68">
        <v>14900</v>
      </c>
      <c r="F107" s="216">
        <v>4</v>
      </c>
      <c r="G107" s="68">
        <v>59600</v>
      </c>
      <c r="H107" s="216">
        <v>4</v>
      </c>
      <c r="I107" s="68">
        <v>59600</v>
      </c>
    </row>
    <row r="108" spans="1:9" ht="15.75">
      <c r="A108" s="71">
        <v>95</v>
      </c>
      <c r="B108" s="494" t="s">
        <v>1081</v>
      </c>
      <c r="C108" s="68">
        <v>2021</v>
      </c>
      <c r="D108" s="68" t="s">
        <v>12</v>
      </c>
      <c r="E108" s="68">
        <v>14133</v>
      </c>
      <c r="F108" s="216">
        <v>6</v>
      </c>
      <c r="G108" s="68">
        <v>84798</v>
      </c>
      <c r="H108" s="216">
        <v>6</v>
      </c>
      <c r="I108" s="68">
        <v>84798</v>
      </c>
    </row>
    <row r="109" spans="1:9" ht="15.75">
      <c r="A109" s="71">
        <v>96</v>
      </c>
      <c r="B109" s="494" t="s">
        <v>248</v>
      </c>
      <c r="C109" s="68">
        <v>2021</v>
      </c>
      <c r="D109" s="68" t="s">
        <v>12</v>
      </c>
      <c r="E109" s="68">
        <v>7700</v>
      </c>
      <c r="F109" s="216">
        <v>10</v>
      </c>
      <c r="G109" s="68">
        <v>77000</v>
      </c>
      <c r="H109" s="216">
        <v>10</v>
      </c>
      <c r="I109" s="68">
        <v>77000</v>
      </c>
    </row>
    <row r="110" spans="1:9" ht="15.75">
      <c r="A110" s="71">
        <v>97</v>
      </c>
      <c r="B110" s="494" t="s">
        <v>1975</v>
      </c>
      <c r="C110" s="68">
        <v>2021</v>
      </c>
      <c r="D110" s="68" t="s">
        <v>342</v>
      </c>
      <c r="E110" s="68">
        <v>36923</v>
      </c>
      <c r="F110" s="216">
        <v>15</v>
      </c>
      <c r="G110" s="68">
        <v>553845</v>
      </c>
      <c r="H110" s="216">
        <v>15</v>
      </c>
      <c r="I110" s="68">
        <v>553845</v>
      </c>
    </row>
    <row r="111" spans="1:9" ht="15.75">
      <c r="A111" s="71">
        <v>98</v>
      </c>
      <c r="B111" s="494" t="s">
        <v>119</v>
      </c>
      <c r="C111" s="68">
        <v>2021</v>
      </c>
      <c r="D111" s="68" t="s">
        <v>12</v>
      </c>
      <c r="E111" s="68">
        <v>24143</v>
      </c>
      <c r="F111" s="216">
        <v>10</v>
      </c>
      <c r="G111" s="68">
        <v>241430</v>
      </c>
      <c r="H111" s="216">
        <v>10</v>
      </c>
      <c r="I111" s="68">
        <v>241430</v>
      </c>
    </row>
    <row r="112" spans="1:9" ht="15.75">
      <c r="A112" s="71">
        <v>99</v>
      </c>
      <c r="B112" s="494" t="s">
        <v>479</v>
      </c>
      <c r="C112" s="68">
        <v>2021</v>
      </c>
      <c r="D112" s="68" t="s">
        <v>12</v>
      </c>
      <c r="E112" s="68">
        <v>43280</v>
      </c>
      <c r="F112" s="216">
        <v>4</v>
      </c>
      <c r="G112" s="68">
        <v>173120</v>
      </c>
      <c r="H112" s="216">
        <v>4</v>
      </c>
      <c r="I112" s="68">
        <v>173120</v>
      </c>
    </row>
    <row r="113" spans="1:9" ht="15.75">
      <c r="A113" s="71">
        <v>100</v>
      </c>
      <c r="B113" s="494" t="s">
        <v>249</v>
      </c>
      <c r="C113" s="68">
        <v>2021</v>
      </c>
      <c r="D113" s="488" t="s">
        <v>1941</v>
      </c>
      <c r="E113" s="68">
        <v>4000</v>
      </c>
      <c r="F113" s="216">
        <v>80</v>
      </c>
      <c r="G113" s="68">
        <v>320000</v>
      </c>
      <c r="H113" s="216">
        <v>80</v>
      </c>
      <c r="I113" s="68">
        <v>320000</v>
      </c>
    </row>
    <row r="114" spans="1:9" ht="15.75">
      <c r="A114" s="71">
        <v>101</v>
      </c>
      <c r="B114" s="494" t="s">
        <v>1976</v>
      </c>
      <c r="C114" s="68">
        <v>2021</v>
      </c>
      <c r="D114" s="68" t="s">
        <v>342</v>
      </c>
      <c r="E114" s="68">
        <v>36923</v>
      </c>
      <c r="F114" s="216">
        <v>25</v>
      </c>
      <c r="G114" s="68">
        <v>923075</v>
      </c>
      <c r="H114" s="216">
        <v>25</v>
      </c>
      <c r="I114" s="68">
        <v>923075</v>
      </c>
    </row>
    <row r="115" spans="1:9" ht="57">
      <c r="A115" s="71">
        <v>102</v>
      </c>
      <c r="B115" s="495" t="s">
        <v>1977</v>
      </c>
      <c r="C115" s="68">
        <v>2021</v>
      </c>
      <c r="D115" s="68" t="s">
        <v>12</v>
      </c>
      <c r="E115" s="68">
        <v>299580</v>
      </c>
      <c r="F115" s="216">
        <v>1</v>
      </c>
      <c r="G115" s="68">
        <v>299580</v>
      </c>
      <c r="H115" s="216">
        <v>1</v>
      </c>
      <c r="I115" s="68">
        <v>299580</v>
      </c>
    </row>
    <row r="116" spans="1:9" ht="15.75">
      <c r="A116" s="71">
        <v>103</v>
      </c>
      <c r="B116" s="496" t="s">
        <v>923</v>
      </c>
      <c r="C116" s="68">
        <v>2022</v>
      </c>
      <c r="D116" s="68" t="s">
        <v>12</v>
      </c>
      <c r="E116" s="68">
        <v>112740</v>
      </c>
      <c r="F116" s="216">
        <v>1</v>
      </c>
      <c r="G116" s="68">
        <v>112740</v>
      </c>
      <c r="H116" s="216">
        <v>1</v>
      </c>
      <c r="I116" s="68">
        <v>112740</v>
      </c>
    </row>
    <row r="117" spans="1:9" ht="15.75">
      <c r="A117" s="71">
        <v>104</v>
      </c>
      <c r="B117" s="495" t="s">
        <v>345</v>
      </c>
      <c r="C117" s="68">
        <v>2022</v>
      </c>
      <c r="D117" s="68" t="s">
        <v>12</v>
      </c>
      <c r="E117" s="68">
        <v>261000</v>
      </c>
      <c r="F117" s="216">
        <v>1</v>
      </c>
      <c r="G117" s="68">
        <v>261000</v>
      </c>
      <c r="H117" s="216">
        <v>1</v>
      </c>
      <c r="I117" s="68">
        <v>261000</v>
      </c>
    </row>
    <row r="118" spans="1:9" ht="15.75">
      <c r="A118" s="71">
        <v>105</v>
      </c>
      <c r="B118" s="495" t="s">
        <v>479</v>
      </c>
      <c r="C118" s="68">
        <v>2022</v>
      </c>
      <c r="D118" s="68" t="s">
        <v>12</v>
      </c>
      <c r="E118" s="68">
        <v>46800</v>
      </c>
      <c r="F118" s="216">
        <v>11</v>
      </c>
      <c r="G118" s="68">
        <v>514800</v>
      </c>
      <c r="H118" s="216">
        <v>11</v>
      </c>
      <c r="I118" s="68">
        <v>514800</v>
      </c>
    </row>
    <row r="119" spans="1:9" ht="15.75">
      <c r="A119" s="71">
        <v>106</v>
      </c>
      <c r="B119" s="495" t="s">
        <v>1978</v>
      </c>
      <c r="C119" s="68">
        <v>2022</v>
      </c>
      <c r="D119" s="68" t="s">
        <v>12</v>
      </c>
      <c r="E119" s="68">
        <v>30353</v>
      </c>
      <c r="F119" s="216">
        <v>15</v>
      </c>
      <c r="G119" s="68">
        <v>455295</v>
      </c>
      <c r="H119" s="216">
        <v>15</v>
      </c>
      <c r="I119" s="68">
        <v>455295</v>
      </c>
    </row>
    <row r="120" spans="1:9" ht="28.5">
      <c r="A120" s="71">
        <v>107</v>
      </c>
      <c r="B120" s="495" t="s">
        <v>1979</v>
      </c>
      <c r="C120" s="68">
        <v>2022</v>
      </c>
      <c r="D120" s="68" t="s">
        <v>12</v>
      </c>
      <c r="E120" s="68">
        <v>550000</v>
      </c>
      <c r="F120" s="216">
        <v>1</v>
      </c>
      <c r="G120" s="68">
        <v>550000</v>
      </c>
      <c r="H120" s="216">
        <v>1</v>
      </c>
      <c r="I120" s="68">
        <v>550000</v>
      </c>
    </row>
    <row r="121" spans="1:9" ht="28.5">
      <c r="A121" s="71">
        <v>108</v>
      </c>
      <c r="B121" s="495" t="s">
        <v>1980</v>
      </c>
      <c r="C121" s="68">
        <v>2022</v>
      </c>
      <c r="D121" s="68" t="s">
        <v>12</v>
      </c>
      <c r="E121" s="68">
        <v>300000</v>
      </c>
      <c r="F121" s="216">
        <v>1</v>
      </c>
      <c r="G121" s="68">
        <v>300000</v>
      </c>
      <c r="H121" s="216">
        <v>1</v>
      </c>
      <c r="I121" s="68">
        <v>300000</v>
      </c>
    </row>
    <row r="122" spans="1:9" ht="15.75">
      <c r="A122" s="71">
        <v>109</v>
      </c>
      <c r="B122" s="495" t="s">
        <v>1974</v>
      </c>
      <c r="C122" s="68">
        <v>2022</v>
      </c>
      <c r="D122" s="68" t="s">
        <v>12</v>
      </c>
      <c r="E122" s="68">
        <v>16500</v>
      </c>
      <c r="F122" s="216">
        <v>15</v>
      </c>
      <c r="G122" s="68">
        <v>247500</v>
      </c>
      <c r="H122" s="216">
        <v>15</v>
      </c>
      <c r="I122" s="68">
        <v>247500</v>
      </c>
    </row>
    <row r="123" spans="1:9" ht="15.75">
      <c r="A123" s="71">
        <v>110</v>
      </c>
      <c r="B123" s="495" t="s">
        <v>249</v>
      </c>
      <c r="C123" s="68">
        <v>2022</v>
      </c>
      <c r="D123" s="68" t="s">
        <v>364</v>
      </c>
      <c r="E123" s="68">
        <v>5000</v>
      </c>
      <c r="F123" s="216">
        <v>75</v>
      </c>
      <c r="G123" s="68">
        <v>375000</v>
      </c>
      <c r="H123" s="216">
        <v>75</v>
      </c>
      <c r="I123" s="68">
        <v>375000</v>
      </c>
    </row>
    <row r="124" spans="1:9" ht="15.75">
      <c r="A124" s="71">
        <v>111</v>
      </c>
      <c r="B124" s="495" t="s">
        <v>1981</v>
      </c>
      <c r="C124" s="68">
        <v>2022</v>
      </c>
      <c r="D124" s="68" t="s">
        <v>12</v>
      </c>
      <c r="E124" s="68">
        <v>75000</v>
      </c>
      <c r="F124" s="216">
        <v>1</v>
      </c>
      <c r="G124" s="68">
        <v>75000</v>
      </c>
      <c r="H124" s="216">
        <v>1</v>
      </c>
      <c r="I124" s="68">
        <v>75000</v>
      </c>
    </row>
    <row r="125" spans="1:9" ht="15.75">
      <c r="A125" s="71">
        <v>112</v>
      </c>
      <c r="B125" s="497" t="s">
        <v>1982</v>
      </c>
      <c r="C125" s="498">
        <v>2022</v>
      </c>
      <c r="D125" s="498" t="s">
        <v>12</v>
      </c>
      <c r="E125" s="498">
        <v>130000</v>
      </c>
      <c r="F125" s="499">
        <v>2</v>
      </c>
      <c r="G125" s="498">
        <v>260000</v>
      </c>
      <c r="H125" s="499">
        <v>2</v>
      </c>
      <c r="I125" s="498">
        <v>260000</v>
      </c>
    </row>
    <row r="126" spans="1:9" ht="15.75">
      <c r="A126" s="71">
        <v>113</v>
      </c>
      <c r="B126" s="497" t="s">
        <v>185</v>
      </c>
      <c r="C126" s="498">
        <v>2022</v>
      </c>
      <c r="D126" s="498" t="s">
        <v>12</v>
      </c>
      <c r="E126" s="498">
        <v>7000</v>
      </c>
      <c r="F126" s="499">
        <v>40</v>
      </c>
      <c r="G126" s="498">
        <v>280000</v>
      </c>
      <c r="H126" s="499">
        <v>40</v>
      </c>
      <c r="I126" s="498">
        <v>280000</v>
      </c>
    </row>
    <row r="127" spans="1:9" ht="30">
      <c r="A127" s="71">
        <v>114</v>
      </c>
      <c r="B127" s="497" t="s">
        <v>1983</v>
      </c>
      <c r="C127" s="498">
        <v>2023</v>
      </c>
      <c r="D127" s="498" t="s">
        <v>12</v>
      </c>
      <c r="E127" s="500">
        <v>195000</v>
      </c>
      <c r="F127" s="499">
        <v>1</v>
      </c>
      <c r="G127" s="501">
        <v>195000</v>
      </c>
      <c r="H127" s="499">
        <v>1</v>
      </c>
      <c r="I127" s="500">
        <v>195000</v>
      </c>
    </row>
    <row r="128" spans="1:9" ht="18">
      <c r="A128" s="71">
        <v>115</v>
      </c>
      <c r="B128" s="497" t="s">
        <v>1984</v>
      </c>
      <c r="C128" s="498">
        <v>2023</v>
      </c>
      <c r="D128" s="498" t="s">
        <v>12</v>
      </c>
      <c r="E128" s="501">
        <v>75000</v>
      </c>
      <c r="F128" s="499">
        <v>1</v>
      </c>
      <c r="G128" s="498">
        <v>75000</v>
      </c>
      <c r="H128" s="499">
        <v>1</v>
      </c>
      <c r="I128" s="498">
        <v>75000</v>
      </c>
    </row>
    <row r="129" spans="1:10" ht="18">
      <c r="A129" s="71">
        <v>116</v>
      </c>
      <c r="B129" s="502" t="s">
        <v>1985</v>
      </c>
      <c r="C129" s="498">
        <v>2023</v>
      </c>
      <c r="D129" s="498" t="s">
        <v>1986</v>
      </c>
      <c r="E129" s="500">
        <v>5500</v>
      </c>
      <c r="F129" s="499">
        <v>60</v>
      </c>
      <c r="G129" s="500">
        <v>330000</v>
      </c>
      <c r="H129" s="499">
        <v>60</v>
      </c>
      <c r="I129" s="500">
        <v>330000</v>
      </c>
    </row>
    <row r="130" spans="1:10" ht="18.75" thickBot="1">
      <c r="A130" s="503">
        <v>117</v>
      </c>
      <c r="B130" s="504" t="s">
        <v>1987</v>
      </c>
      <c r="C130" s="498">
        <v>2023</v>
      </c>
      <c r="D130" s="498" t="s">
        <v>12</v>
      </c>
      <c r="E130" s="501">
        <v>100000</v>
      </c>
      <c r="F130" s="499">
        <v>1</v>
      </c>
      <c r="G130" s="501">
        <v>100000</v>
      </c>
      <c r="H130" s="499">
        <v>1</v>
      </c>
      <c r="I130" s="500">
        <v>100000</v>
      </c>
    </row>
    <row r="131" spans="1:10" ht="16.5" thickBot="1">
      <c r="A131" s="503">
        <v>118</v>
      </c>
      <c r="B131" s="505" t="s">
        <v>1988</v>
      </c>
      <c r="C131" s="498">
        <v>2023</v>
      </c>
      <c r="D131" s="498" t="s">
        <v>12</v>
      </c>
      <c r="E131" s="498">
        <v>33500</v>
      </c>
      <c r="F131" s="499">
        <v>8</v>
      </c>
      <c r="G131" s="498">
        <v>268000</v>
      </c>
      <c r="H131" s="499">
        <v>8</v>
      </c>
      <c r="I131" s="506">
        <v>268000</v>
      </c>
    </row>
    <row r="132" spans="1:10" ht="16.5" thickBot="1">
      <c r="A132" s="503">
        <v>119</v>
      </c>
      <c r="B132" s="507" t="s">
        <v>1988</v>
      </c>
      <c r="C132" s="498">
        <v>2023</v>
      </c>
      <c r="D132" s="498" t="s">
        <v>12</v>
      </c>
      <c r="E132" s="498">
        <v>29000</v>
      </c>
      <c r="F132" s="499">
        <v>8</v>
      </c>
      <c r="G132" s="498">
        <v>232000</v>
      </c>
      <c r="H132" s="499">
        <v>8</v>
      </c>
      <c r="I132" s="508">
        <v>232000</v>
      </c>
    </row>
    <row r="133" spans="1:10" ht="15.75">
      <c r="A133" s="503">
        <v>120</v>
      </c>
      <c r="B133" s="509" t="s">
        <v>1989</v>
      </c>
      <c r="C133" s="498">
        <v>2023</v>
      </c>
      <c r="D133" s="498" t="s">
        <v>1986</v>
      </c>
      <c r="E133" s="498">
        <v>2580</v>
      </c>
      <c r="F133" s="499">
        <v>37</v>
      </c>
      <c r="G133" s="498">
        <v>95460</v>
      </c>
      <c r="H133" s="499">
        <v>37</v>
      </c>
      <c r="I133" s="508">
        <v>95460</v>
      </c>
    </row>
    <row r="134" spans="1:10" ht="15.75">
      <c r="A134" s="503">
        <v>121</v>
      </c>
      <c r="B134" s="509" t="s">
        <v>1990</v>
      </c>
      <c r="C134" s="498">
        <v>2023</v>
      </c>
      <c r="D134" s="498" t="s">
        <v>12</v>
      </c>
      <c r="E134" s="498">
        <v>19000</v>
      </c>
      <c r="F134" s="499">
        <v>15</v>
      </c>
      <c r="G134" s="498">
        <v>285000</v>
      </c>
      <c r="H134" s="499">
        <v>15</v>
      </c>
      <c r="I134" s="508">
        <v>285000</v>
      </c>
    </row>
    <row r="135" spans="1:10" ht="15.75">
      <c r="A135" s="503">
        <v>122</v>
      </c>
      <c r="B135" s="509" t="s">
        <v>1900</v>
      </c>
      <c r="C135" s="498">
        <v>2023</v>
      </c>
      <c r="D135" s="498" t="s">
        <v>12</v>
      </c>
      <c r="E135" s="498">
        <v>55000</v>
      </c>
      <c r="F135" s="499">
        <v>1</v>
      </c>
      <c r="G135" s="498">
        <v>55000</v>
      </c>
      <c r="H135" s="499">
        <v>1</v>
      </c>
      <c r="I135" s="508">
        <v>55000</v>
      </c>
    </row>
    <row r="136" spans="1:10" ht="30">
      <c r="A136" s="503">
        <v>123</v>
      </c>
      <c r="B136" s="509" t="s">
        <v>1991</v>
      </c>
      <c r="C136" s="498">
        <v>2023</v>
      </c>
      <c r="D136" s="498" t="s">
        <v>12</v>
      </c>
      <c r="E136" s="498">
        <v>372501</v>
      </c>
      <c r="F136" s="499">
        <v>1</v>
      </c>
      <c r="G136" s="498">
        <v>372501</v>
      </c>
      <c r="H136" s="499">
        <v>1</v>
      </c>
      <c r="I136" s="508">
        <v>372501</v>
      </c>
    </row>
    <row r="137" spans="1:10" ht="15.75">
      <c r="A137" s="71"/>
      <c r="B137" s="510" t="s">
        <v>638</v>
      </c>
      <c r="C137" s="141"/>
      <c r="D137" s="141"/>
      <c r="E137" s="494"/>
      <c r="F137" s="511">
        <f>SUM(F14:F136)</f>
        <v>1314.44</v>
      </c>
      <c r="G137" s="494">
        <f>SUM(G14:G136)</f>
        <v>16799534</v>
      </c>
      <c r="H137" s="526">
        <f>SUM(H14:H136)</f>
        <v>1314.44</v>
      </c>
      <c r="I137" s="494">
        <f>SUM(I14:I136)</f>
        <v>16799534</v>
      </c>
    </row>
    <row r="141" spans="1:10" ht="15.75">
      <c r="B141" s="1238" t="s">
        <v>2000</v>
      </c>
      <c r="C141" s="1238"/>
      <c r="D141" s="1238"/>
      <c r="E141" s="1238"/>
      <c r="F141" s="1238"/>
      <c r="G141" s="1238"/>
      <c r="H141" s="1238"/>
      <c r="I141" s="1238"/>
      <c r="J141" s="1238"/>
    </row>
    <row r="142" spans="1:10" ht="15.75">
      <c r="B142" s="189" t="s">
        <v>993</v>
      </c>
      <c r="C142" s="189"/>
      <c r="D142" s="189"/>
      <c r="E142" s="189"/>
      <c r="F142" s="189"/>
      <c r="G142" s="189"/>
      <c r="H142" s="189"/>
      <c r="I142" s="189"/>
      <c r="J142" s="189"/>
    </row>
    <row r="143" spans="1:10" ht="15.75">
      <c r="B143" s="514" t="s">
        <v>1540</v>
      </c>
      <c r="C143" s="514"/>
      <c r="D143" s="514"/>
      <c r="E143" s="514"/>
      <c r="F143" s="514"/>
      <c r="G143" s="514"/>
      <c r="H143" s="514"/>
      <c r="I143" s="514"/>
      <c r="J143" s="514"/>
    </row>
    <row r="144" spans="1:10" ht="15.75">
      <c r="B144" s="1351" t="s">
        <v>634</v>
      </c>
      <c r="C144" s="1351" t="s">
        <v>648</v>
      </c>
      <c r="D144" s="1348" t="s">
        <v>636</v>
      </c>
      <c r="E144" s="1349"/>
      <c r="F144" s="1350"/>
      <c r="G144" s="1348" t="s">
        <v>637</v>
      </c>
      <c r="H144" s="1349"/>
      <c r="I144" s="1349"/>
      <c r="J144" s="1350"/>
    </row>
    <row r="145" spans="2:10">
      <c r="B145" s="1359"/>
      <c r="C145" s="1359"/>
      <c r="D145" s="1351" t="s">
        <v>638</v>
      </c>
      <c r="E145" s="1353" t="s">
        <v>639</v>
      </c>
      <c r="F145" s="1355"/>
      <c r="G145" s="1351" t="s">
        <v>638</v>
      </c>
      <c r="H145" s="1353" t="s">
        <v>639</v>
      </c>
      <c r="I145" s="1354"/>
      <c r="J145" s="1355"/>
    </row>
    <row r="146" spans="2:10" ht="89.25">
      <c r="B146" s="1352"/>
      <c r="C146" s="1352"/>
      <c r="D146" s="1352"/>
      <c r="E146" s="515" t="s">
        <v>640</v>
      </c>
      <c r="F146" s="515" t="s">
        <v>641</v>
      </c>
      <c r="G146" s="1352"/>
      <c r="H146" s="515" t="s">
        <v>640</v>
      </c>
      <c r="I146" s="515" t="s">
        <v>641</v>
      </c>
      <c r="J146" s="515" t="s">
        <v>642</v>
      </c>
    </row>
    <row r="147" spans="2:10">
      <c r="B147" s="516">
        <v>1</v>
      </c>
      <c r="C147" s="516">
        <v>2</v>
      </c>
      <c r="D147" s="516">
        <v>3</v>
      </c>
      <c r="E147" s="516">
        <v>4</v>
      </c>
      <c r="F147" s="516">
        <v>5</v>
      </c>
      <c r="G147" s="516">
        <v>6</v>
      </c>
      <c r="H147" s="516">
        <v>7</v>
      </c>
      <c r="I147" s="516">
        <v>8</v>
      </c>
      <c r="J147" s="516">
        <v>9</v>
      </c>
    </row>
    <row r="148" spans="2:10" ht="15.75">
      <c r="B148" s="191"/>
      <c r="C148" s="195"/>
      <c r="D148" s="141"/>
      <c r="E148" s="141"/>
      <c r="F148" s="517"/>
      <c r="G148" s="517"/>
      <c r="H148" s="517"/>
      <c r="I148" s="517"/>
      <c r="J148" s="517"/>
    </row>
    <row r="149" spans="2:10" ht="15.75">
      <c r="B149" s="191"/>
      <c r="C149" s="518"/>
      <c r="D149" s="141"/>
      <c r="E149" s="141"/>
      <c r="F149" s="517"/>
      <c r="G149" s="517"/>
      <c r="H149" s="517"/>
      <c r="I149" s="517"/>
      <c r="J149" s="517"/>
    </row>
    <row r="150" spans="2:10" ht="15.75">
      <c r="B150" s="517"/>
      <c r="C150" s="519"/>
      <c r="D150" s="517"/>
      <c r="E150" s="517"/>
      <c r="F150" s="517"/>
      <c r="G150" s="517"/>
      <c r="H150" s="517"/>
      <c r="I150" s="517"/>
      <c r="J150" s="517"/>
    </row>
    <row r="151" spans="2:10" ht="15.75">
      <c r="B151" s="517"/>
      <c r="C151" s="520"/>
      <c r="D151" s="517"/>
      <c r="E151" s="517"/>
      <c r="F151" s="517"/>
      <c r="G151" s="517"/>
      <c r="H151" s="517"/>
      <c r="I151" s="517"/>
      <c r="J151" s="517"/>
    </row>
    <row r="152" spans="2:10" ht="15.75">
      <c r="B152" s="517"/>
      <c r="C152" s="520"/>
      <c r="D152" s="517"/>
      <c r="E152" s="517"/>
      <c r="F152" s="517"/>
      <c r="G152" s="517"/>
      <c r="H152" s="517"/>
      <c r="I152" s="517"/>
      <c r="J152" s="517"/>
    </row>
    <row r="153" spans="2:10" ht="15.75">
      <c r="B153" s="517"/>
      <c r="C153" s="520"/>
      <c r="D153" s="517"/>
      <c r="E153" s="517"/>
      <c r="F153" s="517"/>
      <c r="G153" s="517"/>
      <c r="H153" s="517"/>
      <c r="I153" s="517"/>
      <c r="J153" s="517"/>
    </row>
    <row r="154" spans="2:10" ht="15.75">
      <c r="B154" s="517"/>
      <c r="C154" s="520"/>
      <c r="D154" s="517"/>
      <c r="E154" s="517"/>
      <c r="F154" s="517"/>
      <c r="G154" s="517"/>
      <c r="H154" s="517"/>
      <c r="I154" s="517"/>
      <c r="J154" s="517"/>
    </row>
    <row r="155" spans="2:10" ht="15.75">
      <c r="B155" s="517"/>
      <c r="C155" s="520"/>
      <c r="D155" s="517"/>
      <c r="E155" s="517"/>
      <c r="F155" s="517"/>
      <c r="G155" s="517"/>
      <c r="H155" s="517"/>
      <c r="I155" s="517"/>
      <c r="J155" s="517"/>
    </row>
    <row r="156" spans="2:10" ht="15.75">
      <c r="B156" s="517"/>
      <c r="C156" s="520"/>
      <c r="D156" s="517"/>
      <c r="E156" s="517"/>
      <c r="F156" s="517"/>
      <c r="G156" s="517"/>
      <c r="H156" s="517"/>
      <c r="I156" s="517"/>
      <c r="J156" s="517"/>
    </row>
    <row r="157" spans="2:10" ht="15.75">
      <c r="B157" s="517"/>
      <c r="C157" s="520"/>
      <c r="D157" s="517"/>
      <c r="E157" s="517"/>
      <c r="F157" s="517"/>
      <c r="G157" s="517"/>
      <c r="H157" s="517"/>
      <c r="I157" s="517"/>
      <c r="J157" s="517"/>
    </row>
    <row r="158" spans="2:10" ht="15.75">
      <c r="B158" s="517"/>
      <c r="C158" s="520"/>
      <c r="D158" s="517"/>
      <c r="E158" s="517"/>
      <c r="F158" s="517"/>
      <c r="G158" s="517"/>
      <c r="H158" s="517"/>
      <c r="I158" s="517"/>
      <c r="J158" s="517"/>
    </row>
    <row r="159" spans="2:10" ht="15.75">
      <c r="B159" s="1348" t="s">
        <v>644</v>
      </c>
      <c r="C159" s="1350"/>
      <c r="D159" s="517">
        <f>SUM(D148:D158)</f>
        <v>0</v>
      </c>
      <c r="E159" s="517">
        <f>SUM(E148:E158)</f>
        <v>0</v>
      </c>
      <c r="F159" s="517"/>
      <c r="G159" s="517"/>
      <c r="H159" s="517"/>
      <c r="I159" s="517"/>
      <c r="J159" s="517"/>
    </row>
    <row r="160" spans="2:10">
      <c r="B160" s="513"/>
      <c r="C160" s="513"/>
      <c r="D160" s="513"/>
      <c r="E160" s="513"/>
      <c r="F160" s="513"/>
      <c r="G160" s="513"/>
      <c r="H160" s="513"/>
      <c r="I160" s="513"/>
      <c r="J160" s="513"/>
    </row>
    <row r="161" spans="2:10" ht="15.75">
      <c r="B161" s="514" t="s">
        <v>646</v>
      </c>
      <c r="C161" s="514"/>
      <c r="D161" s="514"/>
      <c r="E161" s="514"/>
      <c r="F161" s="514"/>
      <c r="G161" s="514"/>
      <c r="H161" s="514"/>
      <c r="I161" s="514"/>
      <c r="J161" s="514"/>
    </row>
    <row r="162" spans="2:10" ht="15.75">
      <c r="B162" s="1351" t="s">
        <v>1995</v>
      </c>
      <c r="C162" s="1351" t="s">
        <v>648</v>
      </c>
      <c r="D162" s="1356" t="s">
        <v>636</v>
      </c>
      <c r="E162" s="1356"/>
      <c r="F162" s="1356"/>
      <c r="G162" s="1356" t="s">
        <v>637</v>
      </c>
      <c r="H162" s="1356"/>
      <c r="I162" s="1356"/>
      <c r="J162" s="1356"/>
    </row>
    <row r="163" spans="2:10">
      <c r="B163" s="1359"/>
      <c r="C163" s="1359"/>
      <c r="D163" s="1351" t="s">
        <v>638</v>
      </c>
      <c r="E163" s="1357" t="s">
        <v>639</v>
      </c>
      <c r="F163" s="1357"/>
      <c r="G163" s="1351" t="s">
        <v>638</v>
      </c>
      <c r="H163" s="1357" t="s">
        <v>639</v>
      </c>
      <c r="I163" s="1357"/>
      <c r="J163" s="1357"/>
    </row>
    <row r="164" spans="2:10" ht="89.25">
      <c r="B164" s="1352"/>
      <c r="C164" s="1352"/>
      <c r="D164" s="1352"/>
      <c r="E164" s="515" t="s">
        <v>649</v>
      </c>
      <c r="F164" s="515" t="s">
        <v>650</v>
      </c>
      <c r="G164" s="1352"/>
      <c r="H164" s="515" t="s">
        <v>649</v>
      </c>
      <c r="I164" s="515" t="s">
        <v>650</v>
      </c>
      <c r="J164" s="515" t="s">
        <v>642</v>
      </c>
    </row>
    <row r="165" spans="2:10">
      <c r="B165" s="516">
        <v>1</v>
      </c>
      <c r="C165" s="516">
        <v>2</v>
      </c>
      <c r="D165" s="516">
        <v>3</v>
      </c>
      <c r="E165" s="516">
        <v>4</v>
      </c>
      <c r="F165" s="516">
        <v>5</v>
      </c>
      <c r="G165" s="516">
        <v>6</v>
      </c>
      <c r="H165" s="516">
        <v>7</v>
      </c>
      <c r="I165" s="516">
        <v>8</v>
      </c>
      <c r="J165" s="516">
        <v>9</v>
      </c>
    </row>
    <row r="166" spans="2:10" ht="15.75">
      <c r="B166" s="521" t="s">
        <v>1996</v>
      </c>
      <c r="C166" s="522">
        <v>900008000490</v>
      </c>
      <c r="D166" s="521">
        <v>1617.7</v>
      </c>
      <c r="E166" s="521">
        <v>1617.7</v>
      </c>
      <c r="F166" s="517"/>
      <c r="G166" s="517"/>
      <c r="H166" s="517"/>
      <c r="I166" s="517"/>
      <c r="J166" s="517"/>
    </row>
    <row r="167" spans="2:10" ht="15.75">
      <c r="B167" s="523" t="s">
        <v>1997</v>
      </c>
      <c r="C167" s="524">
        <v>900005001186</v>
      </c>
      <c r="D167" s="523">
        <v>140.5</v>
      </c>
      <c r="E167" s="523">
        <v>140.5</v>
      </c>
      <c r="F167" s="523"/>
      <c r="G167" s="517"/>
      <c r="H167" s="517"/>
      <c r="I167" s="517"/>
      <c r="J167" s="517"/>
    </row>
    <row r="168" spans="2:10" ht="15.75">
      <c r="B168" s="523" t="s">
        <v>1998</v>
      </c>
      <c r="C168" s="525">
        <v>2474663156674740</v>
      </c>
      <c r="D168" s="240">
        <v>89.1</v>
      </c>
      <c r="E168" s="240">
        <v>89.1</v>
      </c>
      <c r="F168" s="517"/>
      <c r="G168" s="517"/>
      <c r="H168" s="517"/>
      <c r="I168" s="517"/>
      <c r="J168" s="517"/>
    </row>
    <row r="169" spans="2:10" ht="15.75">
      <c r="B169" s="517"/>
      <c r="C169" s="519"/>
      <c r="D169" s="517"/>
      <c r="E169" s="517"/>
      <c r="F169" s="517"/>
      <c r="G169" s="517"/>
      <c r="H169" s="517"/>
      <c r="I169" s="517"/>
      <c r="J169" s="517"/>
    </row>
    <row r="170" spans="2:10" ht="15.75">
      <c r="B170" s="517"/>
      <c r="C170" s="519"/>
      <c r="D170" s="517"/>
      <c r="E170" s="517"/>
      <c r="F170" s="517"/>
      <c r="G170" s="517"/>
      <c r="H170" s="517"/>
      <c r="I170" s="517"/>
      <c r="J170" s="517"/>
    </row>
    <row r="171" spans="2:10" ht="15.75">
      <c r="B171" s="517"/>
      <c r="C171" s="519"/>
      <c r="D171" s="517"/>
      <c r="E171" s="517"/>
      <c r="F171" s="517"/>
      <c r="G171" s="517"/>
      <c r="H171" s="517"/>
      <c r="I171" s="517"/>
      <c r="J171" s="517"/>
    </row>
    <row r="172" spans="2:10" ht="15.75">
      <c r="B172" s="517"/>
      <c r="C172" s="519"/>
      <c r="D172" s="517"/>
      <c r="E172" s="517"/>
      <c r="F172" s="517"/>
      <c r="G172" s="517"/>
      <c r="H172" s="517"/>
      <c r="I172" s="517"/>
      <c r="J172" s="517"/>
    </row>
    <row r="173" spans="2:10" ht="15.75">
      <c r="B173" s="517"/>
      <c r="C173" s="519"/>
      <c r="D173" s="517"/>
      <c r="E173" s="517"/>
      <c r="F173" s="517"/>
      <c r="G173" s="517"/>
      <c r="H173" s="517"/>
      <c r="I173" s="517"/>
      <c r="J173" s="517"/>
    </row>
    <row r="174" spans="2:10" ht="15.75">
      <c r="B174" s="517"/>
      <c r="C174" s="517"/>
      <c r="D174" s="517"/>
      <c r="E174" s="517"/>
      <c r="F174" s="517"/>
      <c r="G174" s="517"/>
      <c r="H174" s="517"/>
      <c r="I174" s="517"/>
      <c r="J174" s="517"/>
    </row>
    <row r="175" spans="2:10" ht="15.75">
      <c r="B175" s="1348" t="s">
        <v>644</v>
      </c>
      <c r="C175" s="1350"/>
      <c r="D175" s="517">
        <f>SUM(D166:D167)</f>
        <v>1758.2</v>
      </c>
      <c r="E175" s="517">
        <f>SUM(E166:E167)</f>
        <v>1758.2</v>
      </c>
      <c r="F175" s="517"/>
      <c r="G175" s="517"/>
      <c r="H175" s="517"/>
      <c r="I175" s="517"/>
      <c r="J175" s="517"/>
    </row>
    <row r="180" spans="1:8">
      <c r="B180" s="123" t="s">
        <v>660</v>
      </c>
      <c r="C180" s="123"/>
      <c r="D180" s="123"/>
    </row>
    <row r="181" spans="1:8">
      <c r="B181" s="123" t="s">
        <v>661</v>
      </c>
      <c r="C181" s="123"/>
      <c r="D181" s="123"/>
    </row>
    <row r="182" spans="1:8">
      <c r="B182" s="123" t="s">
        <v>662</v>
      </c>
      <c r="C182" s="123"/>
      <c r="D182" s="123"/>
    </row>
    <row r="183" spans="1:8">
      <c r="B183" s="123" t="s">
        <v>663</v>
      </c>
      <c r="C183" s="123"/>
      <c r="D183" s="123"/>
    </row>
    <row r="184" spans="1:8">
      <c r="B184" s="123" t="s">
        <v>1404</v>
      </c>
      <c r="C184" s="123"/>
      <c r="D184" s="123"/>
    </row>
    <row r="185" spans="1:8">
      <c r="B185" s="46"/>
      <c r="C185" s="46"/>
      <c r="D185" s="46"/>
    </row>
    <row r="186" spans="1:8">
      <c r="B186" s="124" t="s">
        <v>665</v>
      </c>
      <c r="C186" s="124"/>
      <c r="D186" s="124"/>
    </row>
    <row r="188" spans="1:8">
      <c r="A188" s="125"/>
      <c r="B188" s="125"/>
      <c r="C188" s="125"/>
      <c r="D188" s="125"/>
      <c r="E188" s="125"/>
      <c r="F188" s="125"/>
      <c r="G188" s="125"/>
      <c r="H188" s="125"/>
    </row>
    <row r="189" spans="1:8">
      <c r="A189" s="1222" t="s">
        <v>1</v>
      </c>
      <c r="B189" s="1224" t="s">
        <v>667</v>
      </c>
      <c r="C189" s="1224" t="s">
        <v>668</v>
      </c>
      <c r="D189" s="1224" t="s">
        <v>669</v>
      </c>
      <c r="E189" s="1226" t="s">
        <v>670</v>
      </c>
      <c r="F189" s="1227"/>
      <c r="G189" s="1222" t="s">
        <v>671</v>
      </c>
      <c r="H189" s="1223"/>
    </row>
    <row r="190" spans="1:8" ht="45">
      <c r="A190" s="1223"/>
      <c r="B190" s="1225"/>
      <c r="C190" s="1225"/>
      <c r="D190" s="1225"/>
      <c r="E190" s="126" t="s">
        <v>672</v>
      </c>
      <c r="F190" s="126" t="s">
        <v>673</v>
      </c>
      <c r="G190" s="127" t="s">
        <v>674</v>
      </c>
      <c r="H190" s="127" t="s">
        <v>675</v>
      </c>
    </row>
    <row r="191" spans="1:8">
      <c r="A191" s="128">
        <v>1</v>
      </c>
      <c r="B191" s="180">
        <v>2</v>
      </c>
      <c r="C191" s="180">
        <v>3</v>
      </c>
      <c r="D191" s="180">
        <v>4</v>
      </c>
      <c r="E191" s="130">
        <v>5</v>
      </c>
      <c r="F191" s="130">
        <v>6</v>
      </c>
      <c r="G191" s="131">
        <v>7</v>
      </c>
      <c r="H191" s="131">
        <v>8</v>
      </c>
    </row>
    <row r="192" spans="1:8" ht="15.75">
      <c r="A192" s="71">
        <v>1</v>
      </c>
      <c r="B192" s="212" t="s">
        <v>1999</v>
      </c>
      <c r="C192" s="527">
        <v>2473702161420000</v>
      </c>
      <c r="D192" s="71" t="s">
        <v>1406</v>
      </c>
      <c r="E192" s="528">
        <v>184.73</v>
      </c>
      <c r="F192" s="529">
        <v>184.73</v>
      </c>
      <c r="G192" s="416">
        <v>0</v>
      </c>
      <c r="H192" s="71">
        <v>0</v>
      </c>
    </row>
  </sheetData>
  <mergeCells count="47">
    <mergeCell ref="A8:A11"/>
    <mergeCell ref="B8:B11"/>
    <mergeCell ref="C8:C11"/>
    <mergeCell ref="D8:D11"/>
    <mergeCell ref="E8:E11"/>
    <mergeCell ref="A12:A13"/>
    <mergeCell ref="B12:B13"/>
    <mergeCell ref="C12:C13"/>
    <mergeCell ref="D12:D13"/>
    <mergeCell ref="E12:E13"/>
    <mergeCell ref="G12:G13"/>
    <mergeCell ref="H12:H13"/>
    <mergeCell ref="I12:I13"/>
    <mergeCell ref="F1:I3"/>
    <mergeCell ref="H8:I9"/>
    <mergeCell ref="F10:F11"/>
    <mergeCell ref="G10:G11"/>
    <mergeCell ref="H10:H11"/>
    <mergeCell ref="I10:I11"/>
    <mergeCell ref="F8:G9"/>
    <mergeCell ref="B175:C175"/>
    <mergeCell ref="B6:E6"/>
    <mergeCell ref="C162:C164"/>
    <mergeCell ref="B162:B164"/>
    <mergeCell ref="D162:F162"/>
    <mergeCell ref="B144:B146"/>
    <mergeCell ref="F12:F13"/>
    <mergeCell ref="D145:D146"/>
    <mergeCell ref="E145:F145"/>
    <mergeCell ref="C144:C146"/>
    <mergeCell ref="D144:F144"/>
    <mergeCell ref="G189:H189"/>
    <mergeCell ref="G162:J162"/>
    <mergeCell ref="D163:D164"/>
    <mergeCell ref="E163:F163"/>
    <mergeCell ref="G163:G164"/>
    <mergeCell ref="H163:J163"/>
    <mergeCell ref="A189:A190"/>
    <mergeCell ref="B189:B190"/>
    <mergeCell ref="C189:C190"/>
    <mergeCell ref="D189:D190"/>
    <mergeCell ref="E189:F189"/>
    <mergeCell ref="G144:J144"/>
    <mergeCell ref="G145:G146"/>
    <mergeCell ref="H145:J145"/>
    <mergeCell ref="B159:C159"/>
    <mergeCell ref="B141:J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Համայնքապետարան</vt:lpstr>
      <vt:lpstr>ԿԳՀ</vt:lpstr>
      <vt:lpstr>Եղվարդի թիվ 1 մանկապարտեզ</vt:lpstr>
      <vt:lpstr>Եղվարդի թիվ 2 մանկապարրտեզ</vt:lpstr>
      <vt:lpstr>Զորավանի  մանկապարտեզ</vt:lpstr>
      <vt:lpstr>Զովունի մանկապարտեզ</vt:lpstr>
      <vt:lpstr>Քասախի մանկապարտեզ</vt:lpstr>
      <vt:lpstr>Պռոշյանի մանկապարտեզ</vt:lpstr>
      <vt:lpstr>Եղվարդի արվեստի դպրոց</vt:lpstr>
      <vt:lpstr>Եղվարդի մշակույթ</vt:lpstr>
      <vt:lpstr>Քասախի արվեստի դպրոց</vt:lpstr>
      <vt:lpstr>Զովունի մշակույթի տուն</vt:lpstr>
      <vt:lpstr>Զովունի երաժշտական դպրոց</vt:lpstr>
      <vt:lpstr>Պռոշյանի մշակույթ</vt:lpstr>
      <vt:lpstr>Բարեկարգում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2024-02-13T10:43:15Z</cp:lastPrinted>
  <dcterms:created xsi:type="dcterms:W3CDTF">2024-01-31T08:51:42Z</dcterms:created>
  <dcterms:modified xsi:type="dcterms:W3CDTF">2024-02-14T10:31:36Z</dcterms:modified>
</cp:coreProperties>
</file>